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drawings/drawing11.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charts/chart9.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worksheets/sheet1.xml" ContentType="application/vnd.openxmlformats-officedocument.spreadsheetml.worksheet+xml"/>
  <Override PartName="/xl/drawings/drawing12.xml" ContentType="application/vnd.openxmlformats-officedocument.drawing+xml"/>
  <Override PartName="/xl/charts/chart10.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charts/chart13.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charts/chart11.xml" ContentType="application/vnd.openxmlformats-officedocument.drawingml.chart+xml"/>
  <Override PartName="/xl/charts/colors5.xml" ContentType="application/vnd.ms-office.chartcolorstyle+xml"/>
  <Override PartName="/xl/worksheets/sheet4.xml" ContentType="application/vnd.openxmlformats-officedocument.spreadsheetml.worksheet+xml"/>
  <Override PartName="/xl/charts/chart6.xml" ContentType="application/vnd.openxmlformats-officedocument.drawingml.char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style5.xml" ContentType="application/vnd.ms-office.chartstyle+xml"/>
  <Override PartName="/xl/charts/chart1.xml" ContentType="application/vnd.openxmlformats-officedocument.drawingml.chart+xml"/>
  <Override PartName="/xl/drawings/drawing3.xml" ContentType="application/vnd.openxmlformats-officedocument.drawing+xml"/>
  <Override PartName="/xl/drawings/drawing2.xml" ContentType="application/vnd.openxmlformats-officedocument.drawing+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charts/colors1.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drawings/drawing5.xml" ContentType="application/vnd.openxmlformats-officedocument.drawing+xml"/>
  <Override PartName="/xl/charts/style1.xml" ContentType="application/vnd.ms-office.chartstyle+xml"/>
  <Override PartName="/xl/charts/style2.xml" ContentType="application/vnd.ms-office.chartstyle+xml"/>
  <Override PartName="/xl/charts/chart3.xml" ContentType="application/vnd.openxmlformats-officedocument.drawingml.chart+xml"/>
  <Override PartName="/xl/charts/colors2.xml" ContentType="application/vnd.ms-office.chartcolorstyle+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customXml/itemProps1.xml" ContentType="application/vnd.openxmlformats-officedocument.customXmlPropertie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P87280\Work Folders\Desktop\"/>
    </mc:Choice>
  </mc:AlternateContent>
  <bookViews>
    <workbookView xWindow="-15" yWindow="6390" windowWidth="28830" windowHeight="6450" tabRatio="849"/>
  </bookViews>
  <sheets>
    <sheet name="Front" sheetId="52" r:id="rId1"/>
    <sheet name="Table of Contents" sheetId="47" r:id="rId2"/>
    <sheet name="Scenarios" sheetId="2" r:id="rId3"/>
    <sheet name="Renewable Energy Zones" sheetId="16" r:id="rId4"/>
    <sheet name="Energy forecasts" sheetId="6" r:id="rId5"/>
    <sheet name="Peak demand forecasts" sheetId="7" r:id="rId6"/>
    <sheet name="Rooftop PV forecast" sheetId="8" r:id="rId7"/>
    <sheet name="Battery storage uptake" sheetId="9" r:id="rId8"/>
    <sheet name="EV demand forecast" sheetId="10" r:id="rId9"/>
    <sheet name="DSP" sheetId="22" r:id="rId10"/>
    <sheet name="Effective LRET" sheetId="44" r:id="rId11"/>
    <sheet name="VRET" sheetId="39" r:id="rId12"/>
    <sheet name="QRET" sheetId="38" r:id="rId13"/>
    <sheet name="Emission Trajectory" sheetId="37" r:id="rId14"/>
    <sheet name="Financial assumptions" sheetId="28" r:id="rId15"/>
    <sheet name="Build cost" sheetId="29" r:id="rId16"/>
    <sheet name="Refurbishment" sheetId="17" r:id="rId17"/>
    <sheet name="Retirement" sheetId="18" r:id="rId18"/>
    <sheet name="Gas prices" sheetId="12" r:id="rId19"/>
    <sheet name="Coal prices" sheetId="13" r:id="rId20"/>
    <sheet name="Fixed OPEX" sheetId="25" r:id="rId21"/>
    <sheet name="Variable OPEX" sheetId="24" r:id="rId22"/>
    <sheet name="Connection cost" sheetId="30" r:id="rId23"/>
    <sheet name="Lead time" sheetId="45" r:id="rId24"/>
    <sheet name="Storage properties" sheetId="42" r:id="rId25"/>
    <sheet name="Hydro Storage Inflows" sheetId="19" r:id="rId26"/>
    <sheet name="Storage initial level" sheetId="20" r:id="rId27"/>
    <sheet name="Interconnector capability" sheetId="36" r:id="rId28"/>
    <sheet name="Proportioning factors" sheetId="41" r:id="rId29"/>
    <sheet name="Augmentation options" sheetId="35" r:id="rId30"/>
    <sheet name="Transmission limits" sheetId="54" r:id="rId31"/>
    <sheet name="Generator capacity" sheetId="53" r:id="rId32"/>
    <sheet name="Generation limits" sheetId="34" r:id="rId33"/>
    <sheet name="Generator reliability settings" sheetId="15" r:id="rId34"/>
    <sheet name="Maintenance" sheetId="32" r:id="rId35"/>
    <sheet name="Heat rates" sheetId="27" r:id="rId36"/>
    <sheet name="Auxiliary" sheetId="26" r:id="rId37"/>
    <sheet name="Emissions" sheetId="23" r:id="rId38"/>
    <sheet name="MLF" sheetId="50" r:id="rId39"/>
  </sheets>
  <definedNames>
    <definedName name="_xlnm._FilterDatabase" localSheetId="19" hidden="1">'Coal prices'!$B$8:$AA$20</definedName>
    <definedName name="_xlnm._FilterDatabase" localSheetId="18" hidden="1">'Gas prices'!$C$9:$Y$30</definedName>
    <definedName name="_xlnm._FilterDatabase" localSheetId="31" hidden="1">'Generator capacity'!$B$7:$J$227</definedName>
    <definedName name="_ftn1" localSheetId="2">Scenarios!$H$30</definedName>
    <definedName name="_ftn2" localSheetId="2">Scenarios!$H$31</definedName>
    <definedName name="_ftn3" localSheetId="2">Scenarios!$H$32</definedName>
    <definedName name="_ftnref1" localSheetId="2">Scenarios!$H$6</definedName>
    <definedName name="_ftnref2" localSheetId="2">Scenarios!$I$13</definedName>
    <definedName name="_ftnref3" localSheetId="2">Scenarios!$J$21</definedName>
    <definedName name="CIQWBGuid" localSheetId="36" hidden="1">"7d3099d4-2420-4fb9-b322-4cb0a2eec4b0"</definedName>
    <definedName name="CIQWBGuid" localSheetId="7" hidden="1">"EY Assumptions Book (EON001) 2018-08-20a.xlsb"</definedName>
    <definedName name="CIQWBGuid" localSheetId="15" hidden="1">"7d3099d4-2420-4fb9-b322-4cb0a2eec4b0"</definedName>
    <definedName name="CIQWBGuid" localSheetId="19" hidden="1">"EY Assumptions Book (EON001) 2018-08-20a.xlsb"</definedName>
    <definedName name="CIQWBGuid" localSheetId="22" hidden="1">"7d3099d4-2420-4fb9-b322-4cb0a2eec4b0"</definedName>
    <definedName name="CIQWBGuid" localSheetId="9" hidden="1">"7d3099d4-2420-4fb9-b322-4cb0a2eec4b0"</definedName>
    <definedName name="CIQWBGuid" localSheetId="10" hidden="1">"7d3099d4-2420-4fb9-b322-4cb0a2eec4b0"</definedName>
    <definedName name="CIQWBGuid" localSheetId="13" hidden="1">"7d3099d4-2420-4fb9-b322-4cb0a2eec4b0"</definedName>
    <definedName name="CIQWBGuid" localSheetId="37" hidden="1">"7d3099d4-2420-4fb9-b322-4cb0a2eec4b0"</definedName>
    <definedName name="CIQWBGuid" localSheetId="4" hidden="1">"EY Assumptions Book (EON001) 2018-08-20a.xlsb"</definedName>
    <definedName name="CIQWBGuid" localSheetId="8" hidden="1">"EY Assumptions Book (EON001) 2018-08-20a.xlsb"</definedName>
    <definedName name="CIQWBGuid" localSheetId="20" hidden="1">"7d3099d4-2420-4fb9-b322-4cb0a2eec4b0"</definedName>
    <definedName name="CIQWBGuid" localSheetId="18" hidden="1">"EY Assumptions Book (EON001) 2018-08-20a.xlsb"</definedName>
    <definedName name="CIQWBGuid" localSheetId="32" hidden="1">"7d3099d4-2420-4fb9-b322-4cb0a2eec4b0"</definedName>
    <definedName name="CIQWBGuid" localSheetId="31" hidden="1">"7d3099d4-2420-4fb9-b322-4cb0a2eec4b0"</definedName>
    <definedName name="CIQWBGuid" localSheetId="35" hidden="1">"7d3099d4-2420-4fb9-b322-4cb0a2eec4b0"</definedName>
    <definedName name="CIQWBGuid" localSheetId="23" hidden="1">"7d3099d4-2420-4fb9-b322-4cb0a2eec4b0"</definedName>
    <definedName name="CIQWBGuid" localSheetId="34" hidden="1">"7d3099d4-2420-4fb9-b322-4cb0a2eec4b0"</definedName>
    <definedName name="CIQWBGuid" localSheetId="5" hidden="1">"EY Assumptions Book (EON001) 2018-08-20a.xlsb"</definedName>
    <definedName name="CIQWBGuid" localSheetId="28" hidden="1">"7d3099d4-2420-4fb9-b322-4cb0a2eec4b0"</definedName>
    <definedName name="CIQWBGuid" localSheetId="6" hidden="1">"EY Assumptions Book (EON001) 2018-08-20a.xlsb"</definedName>
    <definedName name="CIQWBGuid" localSheetId="24" hidden="1">"7d3099d4-2420-4fb9-b322-4cb0a2eec4b0"</definedName>
    <definedName name="CIQWBGuid" localSheetId="21" hidden="1">"7d3099d4-2420-4fb9-b322-4cb0a2eec4b0"</definedName>
    <definedName name="CIQWBGuid" hidden="1">"5a5b081a-8928-4f2d-b2e4-5cced659f8ee"</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s>
  <calcPr calcId="162913"/>
</workbook>
</file>

<file path=xl/calcChain.xml><?xml version="1.0" encoding="utf-8"?>
<calcChain xmlns="http://schemas.openxmlformats.org/spreadsheetml/2006/main">
  <c r="B3" i="13" l="1"/>
  <c r="B3" i="12"/>
  <c r="F22" i="47"/>
  <c r="F23" i="47"/>
  <c r="F19" i="47" l="1"/>
  <c r="B3" i="29" s="1"/>
  <c r="C7" i="10" l="1"/>
  <c r="C6" i="10"/>
  <c r="C5" i="10"/>
  <c r="C7" i="7"/>
  <c r="C6" i="7"/>
  <c r="C5" i="7"/>
  <c r="C7" i="6"/>
  <c r="C6" i="6"/>
  <c r="C5" i="6"/>
  <c r="E11" i="39" l="1"/>
  <c r="E12" i="39" s="1"/>
  <c r="E13" i="39" s="1"/>
  <c r="E14" i="39" s="1"/>
  <c r="E15" i="39" s="1"/>
  <c r="E16" i="39" s="1"/>
  <c r="E17" i="39" s="1"/>
  <c r="E18" i="39" s="1"/>
  <c r="E19" i="39" s="1"/>
  <c r="D11" i="39"/>
  <c r="D12" i="39" s="1"/>
  <c r="D13" i="39" s="1"/>
  <c r="D14" i="39" s="1"/>
  <c r="D15" i="39" s="1"/>
  <c r="D16" i="39" s="1"/>
  <c r="D17" i="39" s="1"/>
  <c r="D18" i="39" s="1"/>
  <c r="D19" i="39" s="1"/>
  <c r="C11" i="39"/>
  <c r="C12" i="39" s="1"/>
  <c r="C13" i="39" s="1"/>
  <c r="C14" i="39" s="1"/>
  <c r="C15" i="39" s="1"/>
  <c r="C16" i="39" s="1"/>
  <c r="C17" i="39" s="1"/>
  <c r="C18" i="39" s="1"/>
  <c r="C19" i="39" s="1"/>
  <c r="F3" i="8" l="1"/>
  <c r="F3" i="9"/>
  <c r="C3" i="7" l="1"/>
  <c r="G3" i="10"/>
  <c r="C3" i="6"/>
  <c r="H42" i="23" l="1"/>
  <c r="H41" i="23"/>
  <c r="H40" i="23"/>
  <c r="H39" i="23"/>
  <c r="H38" i="23"/>
  <c r="H37" i="23"/>
  <c r="H36" i="23"/>
  <c r="H35" i="23"/>
  <c r="H34" i="23"/>
  <c r="H33" i="23"/>
  <c r="H32" i="23"/>
  <c r="H31" i="23"/>
  <c r="H30" i="23"/>
  <c r="J33" i="18" l="1"/>
  <c r="I34" i="18"/>
  <c r="I35" i="18" s="1"/>
  <c r="I36" i="18" s="1"/>
  <c r="I37" i="18" s="1"/>
  <c r="I38" i="18" s="1"/>
  <c r="I39" i="18" s="1"/>
  <c r="I40" i="18" s="1"/>
  <c r="I41" i="18" s="1"/>
  <c r="I42" i="18" s="1"/>
  <c r="I43" i="18" s="1"/>
  <c r="I44" i="18" s="1"/>
  <c r="I45" i="18" s="1"/>
  <c r="I46" i="18" s="1"/>
  <c r="I47" i="18" s="1"/>
  <c r="I48" i="18" s="1"/>
  <c r="I49" i="18" s="1"/>
  <c r="I50" i="18" s="1"/>
  <c r="I51" i="18" s="1"/>
  <c r="I52" i="18" s="1"/>
  <c r="I53" i="18" s="1"/>
  <c r="I54" i="18" s="1"/>
  <c r="I55" i="18" s="1"/>
  <c r="I56" i="18" s="1"/>
  <c r="I57" i="18" s="1"/>
  <c r="I58" i="18" s="1"/>
  <c r="I59" i="18" s="1"/>
  <c r="I60" i="18" s="1"/>
  <c r="I61" i="18" s="1"/>
  <c r="I62" i="18" s="1"/>
  <c r="I63" i="18" s="1"/>
  <c r="I64" i="18" s="1"/>
  <c r="I65" i="18" s="1"/>
  <c r="I66" i="18" s="1"/>
  <c r="I67" i="18" s="1"/>
  <c r="I68" i="18" s="1"/>
  <c r="I69" i="18" s="1"/>
  <c r="I70" i="18" s="1"/>
  <c r="I71" i="18" s="1"/>
  <c r="J71" i="18" s="1"/>
  <c r="E25" i="18"/>
  <c r="E24" i="18"/>
  <c r="E23" i="18"/>
  <c r="E22" i="18"/>
  <c r="E21" i="18"/>
  <c r="F21" i="18" s="1"/>
  <c r="E20" i="18"/>
  <c r="G20" i="18" s="1"/>
  <c r="E19" i="18"/>
  <c r="G19" i="18" s="1"/>
  <c r="E18" i="18"/>
  <c r="G18" i="18" s="1"/>
  <c r="E17" i="18"/>
  <c r="E16" i="18"/>
  <c r="G16" i="18" s="1"/>
  <c r="E15" i="18"/>
  <c r="E14" i="18"/>
  <c r="E13" i="18"/>
  <c r="F13" i="18" s="1"/>
  <c r="E12" i="18"/>
  <c r="G12" i="18" s="1"/>
  <c r="E11" i="18"/>
  <c r="G11" i="18" s="1"/>
  <c r="E10" i="18"/>
  <c r="G10" i="18" s="1"/>
  <c r="E9" i="18"/>
  <c r="E8" i="18"/>
  <c r="E7" i="18"/>
  <c r="F7" i="18" s="1"/>
  <c r="F24" i="18" l="1"/>
  <c r="F25" i="18"/>
  <c r="G8" i="18"/>
  <c r="J68" i="18"/>
  <c r="J48" i="18"/>
  <c r="J36" i="18"/>
  <c r="J52" i="18"/>
  <c r="J37" i="18"/>
  <c r="J45" i="18"/>
  <c r="J53" i="18"/>
  <c r="J61" i="18"/>
  <c r="J69" i="18"/>
  <c r="J40" i="18"/>
  <c r="J56" i="18"/>
  <c r="J64" i="18"/>
  <c r="J41" i="18"/>
  <c r="J57" i="18"/>
  <c r="J42" i="18"/>
  <c r="J35" i="18"/>
  <c r="J67" i="18"/>
  <c r="J38" i="18"/>
  <c r="J46" i="18"/>
  <c r="J54" i="18"/>
  <c r="J62" i="18"/>
  <c r="J70" i="18"/>
  <c r="J49" i="18"/>
  <c r="J65" i="18"/>
  <c r="J34" i="18"/>
  <c r="J50" i="18"/>
  <c r="J58" i="18"/>
  <c r="J66" i="18"/>
  <c r="J43" i="18"/>
  <c r="J51" i="18"/>
  <c r="J59" i="18"/>
  <c r="J44" i="18"/>
  <c r="J60" i="18"/>
  <c r="J39" i="18"/>
  <c r="J47" i="18"/>
  <c r="J55" i="18"/>
  <c r="J63" i="18"/>
  <c r="G22" i="18"/>
  <c r="G23" i="18"/>
  <c r="F8" i="18"/>
  <c r="G24" i="18"/>
  <c r="F15" i="18"/>
  <c r="F16" i="18"/>
  <c r="F17" i="18"/>
  <c r="G13" i="18"/>
  <c r="G7" i="18"/>
  <c r="F18" i="18"/>
  <c r="G14" i="18"/>
  <c r="F14" i="18"/>
  <c r="F22" i="18"/>
  <c r="G15" i="18"/>
  <c r="F9" i="18"/>
  <c r="F23" i="18"/>
  <c r="F10" i="18"/>
  <c r="G21" i="18"/>
  <c r="F11" i="18"/>
  <c r="F19" i="18"/>
  <c r="F12" i="18"/>
  <c r="F20" i="18"/>
  <c r="G9" i="18"/>
  <c r="G17" i="18"/>
  <c r="G25" i="18"/>
  <c r="L70" i="18" l="1"/>
  <c r="N55" i="18"/>
  <c r="L46" i="18"/>
  <c r="M38" i="18"/>
  <c r="N68" i="18"/>
  <c r="N35" i="18"/>
  <c r="N38" i="18"/>
  <c r="N66" i="18"/>
  <c r="M35" i="18"/>
  <c r="M50" i="18"/>
  <c r="N36" i="18"/>
  <c r="L36" i="18"/>
  <c r="N42" i="18"/>
  <c r="L51" i="18"/>
  <c r="M46" i="18"/>
  <c r="L56" i="18"/>
  <c r="L39" i="18"/>
  <c r="N71" i="18"/>
  <c r="M58" i="18"/>
  <c r="L37" i="18"/>
  <c r="N33" i="18"/>
  <c r="M71" i="18"/>
  <c r="M51" i="18"/>
  <c r="M65" i="18"/>
  <c r="L44" i="18"/>
  <c r="M62" i="18"/>
  <c r="L41" i="18"/>
  <c r="N37" i="18"/>
  <c r="N50" i="18"/>
  <c r="L34" i="18"/>
  <c r="L54" i="18"/>
  <c r="N59" i="18"/>
  <c r="L53" i="18"/>
  <c r="N65" i="18"/>
  <c r="M63" i="18"/>
  <c r="N56" i="18"/>
  <c r="L69" i="18"/>
  <c r="N40" i="18"/>
  <c r="N57" i="18"/>
  <c r="M48" i="18"/>
  <c r="N54" i="18"/>
  <c r="M33" i="18"/>
  <c r="N51" i="18"/>
  <c r="M43" i="18"/>
  <c r="M61" i="18"/>
  <c r="L40" i="18"/>
  <c r="M52" i="18"/>
  <c r="N53" i="18"/>
  <c r="M47" i="18"/>
  <c r="M41" i="18"/>
  <c r="L48" i="18"/>
  <c r="M39" i="18"/>
  <c r="L42" i="18"/>
  <c r="L62" i="18"/>
  <c r="M68" i="18"/>
  <c r="L59" i="18"/>
  <c r="M54" i="18"/>
  <c r="M60" i="18"/>
  <c r="N47" i="18"/>
  <c r="L63" i="18"/>
  <c r="N60" i="18"/>
  <c r="M66" i="18"/>
  <c r="L45" i="18"/>
  <c r="L55" i="18"/>
  <c r="L58" i="18"/>
  <c r="L47" i="18"/>
  <c r="L35" i="18"/>
  <c r="M70" i="18"/>
  <c r="L49" i="18"/>
  <c r="N61" i="18"/>
  <c r="N58" i="18"/>
  <c r="M37" i="18"/>
  <c r="M44" i="18"/>
  <c r="M34" i="18"/>
  <c r="L38" i="18"/>
  <c r="M69" i="18"/>
  <c r="M59" i="18"/>
  <c r="N69" i="18"/>
  <c r="L57" i="18"/>
  <c r="L33" i="18"/>
  <c r="N48" i="18"/>
  <c r="L64" i="18"/>
  <c r="M64" i="18"/>
  <c r="N63" i="18"/>
  <c r="N49" i="18"/>
  <c r="M55" i="18"/>
  <c r="N67" i="18"/>
  <c r="M56" i="18"/>
  <c r="N34" i="18"/>
  <c r="L61" i="18"/>
  <c r="N39" i="18"/>
  <c r="N41" i="18"/>
  <c r="M40" i="18"/>
  <c r="N52" i="18"/>
  <c r="N64" i="18"/>
  <c r="L68" i="18"/>
  <c r="N43" i="18"/>
  <c r="N45" i="18"/>
  <c r="M53" i="18"/>
  <c r="N44" i="18"/>
  <c r="M67" i="18"/>
  <c r="F35" i="47" l="1"/>
  <c r="D11" i="6" l="1"/>
  <c r="L11" i="6" s="1"/>
  <c r="T11" i="6" s="1"/>
  <c r="AB11" i="6" s="1"/>
  <c r="K11" i="6"/>
  <c r="S11" i="6" s="1"/>
  <c r="AA11" i="6" s="1"/>
  <c r="E11" i="6" l="1"/>
  <c r="F11" i="6" s="1"/>
  <c r="G11" i="6" s="1"/>
  <c r="H11" i="6" s="1"/>
  <c r="I11" i="6" s="1"/>
  <c r="J11" i="6" s="1"/>
  <c r="B2" i="54"/>
  <c r="M11" i="6" l="1"/>
  <c r="U11" i="6" s="1"/>
  <c r="F227" i="53"/>
  <c r="F226" i="53"/>
  <c r="F225" i="53"/>
  <c r="F224" i="53"/>
  <c r="F223" i="53"/>
  <c r="F222" i="53"/>
  <c r="F221" i="53"/>
  <c r="F220" i="53"/>
  <c r="F219" i="53"/>
  <c r="F218" i="53"/>
  <c r="F217" i="53"/>
  <c r="F216" i="53"/>
  <c r="F215" i="53"/>
  <c r="F214" i="53"/>
  <c r="F213" i="53"/>
  <c r="F212" i="53"/>
  <c r="F211" i="53"/>
  <c r="F210" i="53"/>
  <c r="F209" i="53"/>
  <c r="F208" i="53"/>
  <c r="F207" i="53"/>
  <c r="F206" i="53"/>
  <c r="F205" i="53"/>
  <c r="F204" i="53"/>
  <c r="F203" i="53"/>
  <c r="F202" i="53"/>
  <c r="F201" i="53"/>
  <c r="F200" i="53"/>
  <c r="F199" i="53"/>
  <c r="F198" i="53"/>
  <c r="F197" i="53"/>
  <c r="F196" i="53"/>
  <c r="F195" i="53"/>
  <c r="F194" i="53"/>
  <c r="F193" i="53"/>
  <c r="F192" i="53"/>
  <c r="F191" i="53"/>
  <c r="F190" i="53"/>
  <c r="F189" i="53"/>
  <c r="F188" i="53"/>
  <c r="F187" i="53"/>
  <c r="F186" i="53"/>
  <c r="F185" i="53"/>
  <c r="F184" i="53"/>
  <c r="F183" i="53"/>
  <c r="F182" i="53"/>
  <c r="F181" i="53"/>
  <c r="F180" i="53"/>
  <c r="F179" i="53"/>
  <c r="F178" i="53"/>
  <c r="F177" i="53"/>
  <c r="F176" i="53"/>
  <c r="F175" i="53"/>
  <c r="F174" i="53"/>
  <c r="F173" i="53"/>
  <c r="F172" i="53"/>
  <c r="F171" i="53"/>
  <c r="F170" i="53"/>
  <c r="F169" i="53"/>
  <c r="F168" i="53"/>
  <c r="F167" i="53"/>
  <c r="F166" i="53"/>
  <c r="F165" i="53"/>
  <c r="F164" i="53"/>
  <c r="F163" i="53"/>
  <c r="F162" i="53"/>
  <c r="H7" i="18" s="1"/>
  <c r="F161" i="53"/>
  <c r="F160" i="53"/>
  <c r="F159" i="53"/>
  <c r="F158" i="53"/>
  <c r="F157" i="53"/>
  <c r="F156" i="53"/>
  <c r="F155" i="53"/>
  <c r="F154" i="53"/>
  <c r="F153" i="53"/>
  <c r="F152" i="53"/>
  <c r="F151" i="53"/>
  <c r="F150" i="53"/>
  <c r="F149" i="53"/>
  <c r="F148" i="53"/>
  <c r="F147" i="53"/>
  <c r="F146" i="53"/>
  <c r="F145" i="53"/>
  <c r="F144" i="53"/>
  <c r="F143" i="53"/>
  <c r="F142" i="53"/>
  <c r="F141" i="53"/>
  <c r="F140" i="53"/>
  <c r="F139" i="53"/>
  <c r="F138" i="53"/>
  <c r="F137" i="53"/>
  <c r="F136" i="53"/>
  <c r="F135" i="53"/>
  <c r="F134" i="53"/>
  <c r="F133" i="53"/>
  <c r="F132" i="53"/>
  <c r="F131" i="53"/>
  <c r="F130" i="53"/>
  <c r="F129" i="53"/>
  <c r="F128" i="53"/>
  <c r="F127" i="53"/>
  <c r="F126" i="53"/>
  <c r="F125" i="53"/>
  <c r="F124" i="53"/>
  <c r="F123" i="53"/>
  <c r="F122" i="53"/>
  <c r="F121" i="53"/>
  <c r="F120" i="53"/>
  <c r="F119" i="53"/>
  <c r="F118" i="53"/>
  <c r="F117" i="53"/>
  <c r="F116" i="53"/>
  <c r="F115" i="53"/>
  <c r="F114" i="53"/>
  <c r="F113" i="53"/>
  <c r="F112" i="53"/>
  <c r="H13" i="18" s="1"/>
  <c r="F111" i="53"/>
  <c r="F110" i="53"/>
  <c r="F109" i="53"/>
  <c r="F108" i="53"/>
  <c r="F107" i="53"/>
  <c r="F106" i="53"/>
  <c r="H14" i="18" s="1"/>
  <c r="N46" i="18" s="1"/>
  <c r="F105" i="53"/>
  <c r="H24" i="18" s="1"/>
  <c r="N70" i="18" s="1"/>
  <c r="F104" i="53"/>
  <c r="H20" i="18" s="1"/>
  <c r="N62" i="18" s="1"/>
  <c r="F103" i="53"/>
  <c r="F102" i="53"/>
  <c r="F101" i="53"/>
  <c r="F100" i="53"/>
  <c r="F99" i="53"/>
  <c r="F98" i="53"/>
  <c r="F97" i="53"/>
  <c r="F96" i="53"/>
  <c r="F95" i="53"/>
  <c r="F94" i="53"/>
  <c r="F93" i="53"/>
  <c r="F92" i="53"/>
  <c r="F91" i="53"/>
  <c r="F90" i="53"/>
  <c r="F89" i="53"/>
  <c r="F88" i="53"/>
  <c r="F87" i="53"/>
  <c r="F86" i="53"/>
  <c r="F85" i="53"/>
  <c r="F84" i="53"/>
  <c r="F83" i="53"/>
  <c r="F82" i="53"/>
  <c r="F81" i="53"/>
  <c r="F80" i="53"/>
  <c r="F79" i="53"/>
  <c r="F78" i="53"/>
  <c r="F77" i="53"/>
  <c r="F76" i="53"/>
  <c r="F75" i="53"/>
  <c r="F74" i="53"/>
  <c r="F73" i="53"/>
  <c r="F72" i="53"/>
  <c r="F71" i="53"/>
  <c r="F70" i="53"/>
  <c r="F69" i="53"/>
  <c r="F68" i="53"/>
  <c r="F67" i="53"/>
  <c r="F66" i="53"/>
  <c r="F65" i="53"/>
  <c r="F64" i="53"/>
  <c r="F63" i="53"/>
  <c r="F62" i="53"/>
  <c r="H10" i="18" s="1"/>
  <c r="M42" i="18" s="1"/>
  <c r="F61" i="53"/>
  <c r="H18" i="18" s="1"/>
  <c r="M57" i="18" s="1"/>
  <c r="F60" i="53"/>
  <c r="H9" i="18" s="1"/>
  <c r="F59" i="53"/>
  <c r="H12" i="18" s="1"/>
  <c r="M45" i="18" s="1"/>
  <c r="F58" i="53"/>
  <c r="H15" i="18" s="1"/>
  <c r="M49" i="18" s="1"/>
  <c r="F57" i="53"/>
  <c r="F56" i="53"/>
  <c r="F55" i="53"/>
  <c r="F54" i="53"/>
  <c r="F53" i="53"/>
  <c r="F52" i="53"/>
  <c r="F51" i="53"/>
  <c r="F50" i="53"/>
  <c r="F49" i="53"/>
  <c r="F48" i="53"/>
  <c r="F47" i="53"/>
  <c r="F46" i="53"/>
  <c r="F45" i="53"/>
  <c r="F44" i="53"/>
  <c r="F43" i="53"/>
  <c r="F42" i="53"/>
  <c r="F41" i="53"/>
  <c r="F40" i="53"/>
  <c r="F39" i="53"/>
  <c r="F38" i="53"/>
  <c r="F37" i="53"/>
  <c r="F36" i="53"/>
  <c r="F35" i="53"/>
  <c r="F34" i="53"/>
  <c r="F33" i="53"/>
  <c r="F32" i="53"/>
  <c r="F31" i="53"/>
  <c r="F30" i="53"/>
  <c r="F29" i="53"/>
  <c r="F28" i="53"/>
  <c r="F27" i="53"/>
  <c r="F26" i="53"/>
  <c r="F25" i="53"/>
  <c r="F24" i="53"/>
  <c r="F23" i="53"/>
  <c r="F22" i="53"/>
  <c r="F21" i="53"/>
  <c r="F20" i="53"/>
  <c r="H8" i="18" s="1"/>
  <c r="F19" i="53"/>
  <c r="F18" i="53"/>
  <c r="F17" i="53"/>
  <c r="F16" i="53"/>
  <c r="F15" i="53"/>
  <c r="H23" i="18" s="1"/>
  <c r="L67" i="18" s="1"/>
  <c r="F14" i="53"/>
  <c r="H16" i="18" s="1"/>
  <c r="L50" i="18" s="1"/>
  <c r="F13" i="53"/>
  <c r="H19" i="18" s="1"/>
  <c r="L60" i="18" s="1"/>
  <c r="F12" i="53"/>
  <c r="H22" i="18" s="1"/>
  <c r="L66" i="18" s="1"/>
  <c r="F11" i="53"/>
  <c r="H25" i="18" s="1"/>
  <c r="L71" i="18" s="1"/>
  <c r="F10" i="53"/>
  <c r="H11" i="18" s="1"/>
  <c r="L43" i="18" s="1"/>
  <c r="F9" i="53"/>
  <c r="H21" i="18" s="1"/>
  <c r="L65" i="18" s="1"/>
  <c r="F8" i="53"/>
  <c r="H17" i="18" s="1"/>
  <c r="L52" i="18" s="1"/>
  <c r="M36" i="18" l="1"/>
  <c r="H29" i="18"/>
  <c r="K33" i="18" s="1"/>
  <c r="K34" i="18" s="1"/>
  <c r="K35" i="18" s="1"/>
  <c r="N11" i="6"/>
  <c r="V11" i="6" s="1"/>
  <c r="B2" i="50"/>
  <c r="B2" i="23"/>
  <c r="B2" i="26"/>
  <c r="B2" i="27"/>
  <c r="B2" i="32"/>
  <c r="B2" i="15"/>
  <c r="B2" i="34"/>
  <c r="B2" i="53"/>
  <c r="B2" i="35"/>
  <c r="B2" i="41"/>
  <c r="B2" i="36"/>
  <c r="B2" i="20"/>
  <c r="B2" i="19"/>
  <c r="B2" i="42"/>
  <c r="B2" i="45"/>
  <c r="B2" i="30"/>
  <c r="B2" i="24"/>
  <c r="B2" i="25"/>
  <c r="B2" i="13"/>
  <c r="B2" i="12"/>
  <c r="B2" i="18"/>
  <c r="B2" i="17"/>
  <c r="B2" i="29"/>
  <c r="B2" i="28"/>
  <c r="B2" i="37"/>
  <c r="B2" i="38"/>
  <c r="B2" i="39"/>
  <c r="B2" i="44"/>
  <c r="B2" i="22"/>
  <c r="B2" i="10"/>
  <c r="B2" i="9"/>
  <c r="B2" i="8"/>
  <c r="B2" i="7"/>
  <c r="B2" i="6"/>
  <c r="B2" i="16"/>
  <c r="B2" i="2"/>
  <c r="K36" i="18" l="1"/>
  <c r="K37" i="18" s="1"/>
  <c r="K38" i="18" s="1"/>
  <c r="K39" i="18" s="1"/>
  <c r="K40" i="18" s="1"/>
  <c r="K41" i="18" s="1"/>
  <c r="K42" i="18" s="1"/>
  <c r="K43" i="18" s="1"/>
  <c r="K44" i="18" s="1"/>
  <c r="K45" i="18" s="1"/>
  <c r="K46" i="18" s="1"/>
  <c r="K47" i="18" s="1"/>
  <c r="K48" i="18" s="1"/>
  <c r="K49" i="18" s="1"/>
  <c r="K50" i="18" s="1"/>
  <c r="K51" i="18" s="1"/>
  <c r="K52" i="18" s="1"/>
  <c r="K53" i="18" s="1"/>
  <c r="K54" i="18" s="1"/>
  <c r="K55" i="18" s="1"/>
  <c r="K56" i="18" s="1"/>
  <c r="K57" i="18" s="1"/>
  <c r="K58" i="18" s="1"/>
  <c r="K59" i="18" s="1"/>
  <c r="K60" i="18" s="1"/>
  <c r="K61" i="18" s="1"/>
  <c r="K62" i="18" s="1"/>
  <c r="K63" i="18" s="1"/>
  <c r="K64" i="18" s="1"/>
  <c r="K65" i="18" s="1"/>
  <c r="K66" i="18" s="1"/>
  <c r="K67" i="18" s="1"/>
  <c r="K68" i="18" s="1"/>
  <c r="K69" i="18" s="1"/>
  <c r="K70" i="18" s="1"/>
  <c r="K71" i="18" s="1"/>
  <c r="O11" i="6"/>
  <c r="W11" i="6" s="1"/>
  <c r="F33" i="47"/>
  <c r="B3" i="35" s="1"/>
  <c r="F32" i="47"/>
  <c r="B3" i="41" s="1"/>
  <c r="F8" i="47"/>
  <c r="F7" i="47"/>
  <c r="B3" i="16" s="1"/>
  <c r="B3" i="6" l="1"/>
  <c r="F34" i="47"/>
  <c r="P11" i="6"/>
  <c r="X11" i="6" s="1"/>
  <c r="F39" i="47"/>
  <c r="B3" i="27" s="1"/>
  <c r="F37" i="47"/>
  <c r="B3" i="15" s="1"/>
  <c r="F42" i="47"/>
  <c r="B3" i="50" s="1"/>
  <c r="F9" i="47"/>
  <c r="B3" i="7" s="1"/>
  <c r="F10" i="47"/>
  <c r="B3" i="8" s="1"/>
  <c r="F11" i="47"/>
  <c r="B3" i="9" s="1"/>
  <c r="F12" i="47"/>
  <c r="B3" i="10" s="1"/>
  <c r="F36" i="47"/>
  <c r="B3" i="34" s="1"/>
  <c r="F30" i="47"/>
  <c r="B3" i="20" s="1"/>
  <c r="F40" i="47"/>
  <c r="B3" i="26" s="1"/>
  <c r="F13" i="47"/>
  <c r="B3" i="22" s="1"/>
  <c r="F31" i="47"/>
  <c r="B3" i="36" s="1"/>
  <c r="F41" i="47"/>
  <c r="B3" i="23" s="1"/>
  <c r="F14" i="47"/>
  <c r="B3" i="44" s="1"/>
  <c r="F24" i="47"/>
  <c r="B3" i="25" s="1"/>
  <c r="B3" i="53"/>
  <c r="F15" i="47"/>
  <c r="B3" i="39" s="1"/>
  <c r="F25" i="47"/>
  <c r="B3" i="24" s="1"/>
  <c r="F16" i="47"/>
  <c r="B3" i="38" s="1"/>
  <c r="F26" i="47"/>
  <c r="B3" i="30" s="1"/>
  <c r="F17" i="47"/>
  <c r="B3" i="37" s="1"/>
  <c r="F27" i="47"/>
  <c r="B3" i="45" s="1"/>
  <c r="F28" i="47"/>
  <c r="B3" i="42" s="1"/>
  <c r="F38" i="47"/>
  <c r="B3" i="32" s="1"/>
  <c r="F20" i="47"/>
  <c r="B3" i="17" s="1"/>
  <c r="F29" i="47"/>
  <c r="B3" i="19" s="1"/>
  <c r="R11" i="6" l="1"/>
  <c r="Z11" i="6" s="1"/>
  <c r="Q11" i="6"/>
  <c r="Y11" i="6" s="1"/>
  <c r="E69" i="23"/>
  <c r="E68" i="23"/>
  <c r="E67" i="23"/>
  <c r="E66" i="23"/>
  <c r="E65" i="23"/>
  <c r="E64" i="23"/>
  <c r="E63" i="23"/>
  <c r="E62" i="23"/>
  <c r="E61" i="23"/>
  <c r="E60" i="23"/>
  <c r="E59" i="23"/>
  <c r="E58" i="23"/>
  <c r="E57" i="23"/>
  <c r="E56" i="23"/>
  <c r="E55" i="23"/>
  <c r="E54" i="23"/>
  <c r="E53" i="23"/>
  <c r="E52" i="23"/>
  <c r="E51" i="23"/>
  <c r="E50" i="23"/>
  <c r="E49" i="23"/>
  <c r="E48" i="23"/>
  <c r="E47" i="23"/>
  <c r="E46" i="23"/>
  <c r="E45" i="23"/>
  <c r="E44" i="23"/>
  <c r="E43" i="23"/>
  <c r="E42" i="23"/>
  <c r="E41" i="23"/>
  <c r="E40" i="23"/>
  <c r="E39" i="23"/>
  <c r="E38" i="23"/>
  <c r="E37" i="23"/>
  <c r="E36" i="23"/>
  <c r="E35" i="23"/>
  <c r="E34" i="23"/>
  <c r="E33" i="23"/>
  <c r="E32" i="23"/>
  <c r="E31" i="23"/>
  <c r="E30" i="23"/>
  <c r="E29" i="23"/>
  <c r="E28" i="23"/>
  <c r="E27" i="23"/>
  <c r="E26" i="23"/>
  <c r="E25" i="23"/>
  <c r="E24" i="23"/>
  <c r="E23" i="23"/>
  <c r="E22" i="23"/>
  <c r="E21" i="23"/>
  <c r="E20" i="23"/>
  <c r="E19" i="23"/>
  <c r="E18" i="23"/>
  <c r="E17" i="23"/>
  <c r="E16" i="23"/>
  <c r="E15" i="23"/>
  <c r="E14" i="23"/>
  <c r="E13" i="23"/>
  <c r="E12" i="23"/>
  <c r="E11" i="23"/>
  <c r="H10" i="23"/>
  <c r="E10" i="23"/>
  <c r="E9" i="23"/>
  <c r="E8" i="23"/>
  <c r="E7" i="23"/>
  <c r="E13" i="32"/>
  <c r="E12" i="32"/>
  <c r="E11" i="32"/>
  <c r="E10" i="32"/>
  <c r="E9" i="32"/>
  <c r="E8" i="32"/>
  <c r="F15" i="24"/>
  <c r="F15" i="25"/>
</calcChain>
</file>

<file path=xl/sharedStrings.xml><?xml version="1.0" encoding="utf-8"?>
<sst xmlns="http://schemas.openxmlformats.org/spreadsheetml/2006/main" count="4184" uniqueCount="1228">
  <si>
    <t>Description</t>
  </si>
  <si>
    <t>Underlying consumption</t>
  </si>
  <si>
    <t>VRET</t>
  </si>
  <si>
    <t>Annual energy (GWh per annum sent out)</t>
  </si>
  <si>
    <t xml:space="preserve">Targets shown are 'Operational, sent-out' </t>
  </si>
  <si>
    <t>Fast:</t>
  </si>
  <si>
    <t>Neutral:</t>
  </si>
  <si>
    <t>Slow:</t>
  </si>
  <si>
    <t>AEMO forecast</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</si>
  <si>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</si>
  <si>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</si>
  <si>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</si>
  <si>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</si>
  <si>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</si>
  <si>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</si>
  <si>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</si>
  <si>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</si>
  <si>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</si>
  <si>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</si>
  <si>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</si>
  <si>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</si>
  <si>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</si>
  <si>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</si>
  <si>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</si>
  <si>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</si>
  <si>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</si>
  <si>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</si>
  <si>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</si>
  <si>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</si>
  <si>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</si>
  <si>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</si>
  <si>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</si>
  <si>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</si>
  <si>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</si>
  <si>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</si>
  <si>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</si>
  <si>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</si>
  <si>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</si>
  <si>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</si>
  <si>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</si>
  <si>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</si>
  <si>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Fast QLD</t>
  </si>
  <si>
    <t>Fast NSW</t>
  </si>
  <si>
    <t>Fast VIC</t>
  </si>
  <si>
    <t>Fast SA</t>
  </si>
  <si>
    <t>Fast TAS</t>
  </si>
  <si>
    <t>Neutral QLD</t>
  </si>
  <si>
    <t>Neutral NSW</t>
  </si>
  <si>
    <t>Neutral VIC</t>
  </si>
  <si>
    <t>Neutral SA</t>
  </si>
  <si>
    <t>Neutral TAS</t>
  </si>
  <si>
    <t>Slow QLD</t>
  </si>
  <si>
    <t>Slow NSW</t>
  </si>
  <si>
    <t>Slow VIC</t>
  </si>
  <si>
    <t>Slow SA</t>
  </si>
  <si>
    <t>Slow TAS</t>
  </si>
  <si>
    <t>Peak demand (MW)</t>
  </si>
  <si>
    <t>Rooftop PV installed capacity forecast (MW)</t>
  </si>
  <si>
    <t>2018 CSIRO Moderate:</t>
  </si>
  <si>
    <t>QLD</t>
  </si>
  <si>
    <t>NSW</t>
  </si>
  <si>
    <t>VIC</t>
  </si>
  <si>
    <t>SA</t>
  </si>
  <si>
    <t>TAS</t>
  </si>
  <si>
    <t>Behind-the-meter storage uptake (MWh)</t>
  </si>
  <si>
    <t>AEMO's ESOO 2018 CSIRO Moderate storage uptake is used in AEMO's Neutral, Fast change and Slow change ESOO 2018 demand scenarios.</t>
  </si>
  <si>
    <t>Gas prices</t>
  </si>
  <si>
    <t>Coal prices</t>
  </si>
  <si>
    <t>Generator</t>
  </si>
  <si>
    <t>Bayswater</t>
  </si>
  <si>
    <t>Eraring</t>
  </si>
  <si>
    <t>Gladstone</t>
  </si>
  <si>
    <t>Kogan Creek</t>
  </si>
  <si>
    <t>Millmerran</t>
  </si>
  <si>
    <t>Stanwell</t>
  </si>
  <si>
    <t>Tarong</t>
  </si>
  <si>
    <t>Vales Point</t>
  </si>
  <si>
    <t>Yallourn</t>
  </si>
  <si>
    <t>Liddell</t>
  </si>
  <si>
    <t>Marginal Loss Factors (MLFs)</t>
  </si>
  <si>
    <t>Marginal loss factor (2018-19)</t>
  </si>
  <si>
    <t>Barcaldine Solar at Lilyvale (132)</t>
  </si>
  <si>
    <t>Barron Gorge Power Station (PS) Unit 1</t>
  </si>
  <si>
    <t>Barron Gorge PS Unit 2</t>
  </si>
  <si>
    <t>Braemar PS Unit 1</t>
  </si>
  <si>
    <t>Braemar PS Unit 2</t>
  </si>
  <si>
    <t>Braemar PS Unit 3</t>
  </si>
  <si>
    <t>Braemar Stage 2 PS Unit 5</t>
  </si>
  <si>
    <t>Braemar Stage 2 PS Unit 6</t>
  </si>
  <si>
    <t>Braemar Stage 2 PS Unit 7</t>
  </si>
  <si>
    <t>Callide PS Load</t>
  </si>
  <si>
    <t>Callide A PS Unit 4</t>
  </si>
  <si>
    <t>Callide A PS Unit 4 Load</t>
  </si>
  <si>
    <t>Callide B PS Unit 1</t>
  </si>
  <si>
    <t>Callide B PS Unit 2</t>
  </si>
  <si>
    <t>Callide C PS Unit 3</t>
  </si>
  <si>
    <t>Callide C PS Unit 4</t>
  </si>
  <si>
    <t>Clare Solar Farm</t>
  </si>
  <si>
    <t>Columboola – Condamine PS</t>
  </si>
  <si>
    <t>Darling Downs PS</t>
  </si>
  <si>
    <t>Gladstone PS (132 kV) Unit 3</t>
  </si>
  <si>
    <t>Darling Downs Solar Farm</t>
  </si>
  <si>
    <t>Gladstone PS (132 kV) Unit 4</t>
  </si>
  <si>
    <t>Gladstone PS (132kV) Load</t>
  </si>
  <si>
    <t>Gladstone PS (275 kV) Unit 1</t>
  </si>
  <si>
    <t>Gladstone PS (275 kV) Unit 2</t>
  </si>
  <si>
    <t>Gladstone PS (275 kV) Unit 5</t>
  </si>
  <si>
    <t>Gladstone PS (275 kV) Unit 6</t>
  </si>
  <si>
    <t>Hamilton Solar Farm</t>
  </si>
  <si>
    <t>Hughenden SF</t>
  </si>
  <si>
    <t>Kareeya PS Unit 1</t>
  </si>
  <si>
    <t>Kareeya PS Unit 2</t>
  </si>
  <si>
    <t>Kareeya PS Unit 3</t>
  </si>
  <si>
    <t>Kareeya PS Unit 4</t>
  </si>
  <si>
    <t>Kidston Solar Farm</t>
  </si>
  <si>
    <t>Kogan Creek PS</t>
  </si>
  <si>
    <t>Koombooloomba</t>
  </si>
  <si>
    <t>Millmerran PS Unit 1</t>
  </si>
  <si>
    <t>Millmerran PS Unit 2</t>
  </si>
  <si>
    <t>Mt Stuart PS Unit 1</t>
  </si>
  <si>
    <t>Mt Stuart PS Unit 2</t>
  </si>
  <si>
    <t>Mt Stuart PS Unit 3</t>
  </si>
  <si>
    <t>Oakey PS Unit 1</t>
  </si>
  <si>
    <t>Oakey PS Unit 2</t>
  </si>
  <si>
    <t>Ross River Solar Farm</t>
  </si>
  <si>
    <t>Stanwell PS Load</t>
  </si>
  <si>
    <t>Stanwell PS Unit 1</t>
  </si>
  <si>
    <t>Stanwell PS Unit 2</t>
  </si>
  <si>
    <t>Stanwell PS Unit 3</t>
  </si>
  <si>
    <t>Stanwell PS Unit 4</t>
  </si>
  <si>
    <t>Staplyton</t>
  </si>
  <si>
    <t>Sun Metals Solar Farm</t>
  </si>
  <si>
    <t>Swanbank E GT</t>
  </si>
  <si>
    <t>Tarong North PS</t>
  </si>
  <si>
    <t>Tarong PS Unit 1</t>
  </si>
  <si>
    <t>Tarong PS Unit 2</t>
  </si>
  <si>
    <t>Tarong PS Unit 3</t>
  </si>
  <si>
    <t>Tarong PS Unit 4</t>
  </si>
  <si>
    <t>Whitsunday Solar Farm</t>
  </si>
  <si>
    <t>Wivenhoe Generation Unit 1</t>
  </si>
  <si>
    <t>Wivenhoe Generation Unit 2</t>
  </si>
  <si>
    <t>Wivenhoe Pump 1</t>
  </si>
  <si>
    <t>Wivenhoe Pump 2</t>
  </si>
  <si>
    <t>Yabulu PS</t>
  </si>
  <si>
    <t>Yarwun PS</t>
  </si>
  <si>
    <t>Bayswater PS Unit 1</t>
  </si>
  <si>
    <t>Bayswater PS Unit 2</t>
  </si>
  <si>
    <t>Bayswater PS Unit 3</t>
  </si>
  <si>
    <t>Bayswater PS Unit 4</t>
  </si>
  <si>
    <t>Blowering</t>
  </si>
  <si>
    <t>Bodangora Wind Farm</t>
  </si>
  <si>
    <t>Broken Hill GT 1</t>
  </si>
  <si>
    <t>Burrinjuck</t>
  </si>
  <si>
    <t>Capital Wind Farm</t>
  </si>
  <si>
    <t>Colongra PS Unit 1</t>
  </si>
  <si>
    <t>Colongra PS Unit 2</t>
  </si>
  <si>
    <t>Colongra PS Unit 3</t>
  </si>
  <si>
    <t>Colongra PS Unit 4</t>
  </si>
  <si>
    <t>Eraring 330 PS Unit 1</t>
  </si>
  <si>
    <t>Eraring 330 PS Unit 2</t>
  </si>
  <si>
    <t>Eraring 500 PS Unit 3</t>
  </si>
  <si>
    <t>Eraring 500 PS Unit 4</t>
  </si>
  <si>
    <t>Eraring PS Load</t>
  </si>
  <si>
    <t>Griffith Solar Farm</t>
  </si>
  <si>
    <t>Gullen Range Solar Farm</t>
  </si>
  <si>
    <t>Gullen Range Wind Farm</t>
  </si>
  <si>
    <t>Guthega</t>
  </si>
  <si>
    <t>Guthega Auxiliary Supply</t>
  </si>
  <si>
    <t>Hume (New South Wales Share)</t>
  </si>
  <si>
    <t>Kangaroo Valley – Bendeela (Shoalhaven) Generation – dual MLF</t>
  </si>
  <si>
    <t>Kangaroo Valley (Shoalhaven) Pumps – dual MLF</t>
  </si>
  <si>
    <t>Liddell 330 PS Load</t>
  </si>
  <si>
    <t>Liddell 330 PS Unit 1</t>
  </si>
  <si>
    <t>Liddell 330 PS Unit 2</t>
  </si>
  <si>
    <t>Liddell 330 PS Unit 3</t>
  </si>
  <si>
    <t>Liddell 330 PS Unit 4</t>
  </si>
  <si>
    <t>Lower Tumut Generation – dual MLF</t>
  </si>
  <si>
    <t>Lower Tumut Pipeline Auxiliary</t>
  </si>
  <si>
    <t>Lower Tumut Pumps – dual MLF</t>
  </si>
  <si>
    <t>Lower Tumut T2 Auxiliary</t>
  </si>
  <si>
    <t>Lower Tumut T4 Auxiliary</t>
  </si>
  <si>
    <t>Mt Piper PS Load</t>
  </si>
  <si>
    <t>Mt Piper PS Unit 1</t>
  </si>
  <si>
    <t>Mt Piper PS Unit 2</t>
  </si>
  <si>
    <t>Murray (Geehi Tee off Auxiliary)</t>
  </si>
  <si>
    <t>Murray Power Station M1 Auxiliary</t>
  </si>
  <si>
    <t>Murray Power Station M2 Auxiliary</t>
  </si>
  <si>
    <t>Parkes Solar Farm</t>
  </si>
  <si>
    <t>Sapphire Wind Farm</t>
  </si>
  <si>
    <t xml:space="preserve">Silverton Wind Farm </t>
  </si>
  <si>
    <t>Upper Tumut</t>
  </si>
  <si>
    <t>Uranquinty PS Unit 11</t>
  </si>
  <si>
    <t>Uranquinty PS Unit 12</t>
  </si>
  <si>
    <t>Uranquinty PS Unit 13</t>
  </si>
  <si>
    <t>Uranquinty PS Unit 14</t>
  </si>
  <si>
    <t>Vales Point 330 PS Load</t>
  </si>
  <si>
    <t>Vales Point 330 PS Unit 5</t>
  </si>
  <si>
    <t>Vales Point 330 PS Unit 6</t>
  </si>
  <si>
    <t>Woodlawn Wind Farm</t>
  </si>
  <si>
    <t>White Rock Wind Farm</t>
  </si>
  <si>
    <t>Ararat WF</t>
  </si>
  <si>
    <t>Banimboola</t>
  </si>
  <si>
    <t>Bannerton Solar Farm</t>
  </si>
  <si>
    <t>Basslink (Loy Yang Power Station Switchyard) Tasmania to Victoria</t>
  </si>
  <si>
    <t>Dartmouth PS</t>
  </si>
  <si>
    <t>Eildon PS Unit 1</t>
  </si>
  <si>
    <t>Eildon PS Unit 2</t>
  </si>
  <si>
    <t>Hazelwood PS Load</t>
  </si>
  <si>
    <t>Jeeralang A PS Unit 1</t>
  </si>
  <si>
    <t>Jeeralang A PS Unit 2</t>
  </si>
  <si>
    <t>Jeeralang A PS Unit 3</t>
  </si>
  <si>
    <t>Jeeralang A PS Unit 4</t>
  </si>
  <si>
    <t>Jeeralang B PS Unit 1</t>
  </si>
  <si>
    <t>Jeeralang B PS Unit 2</t>
  </si>
  <si>
    <t>Jeeralang B PS Unit 3</t>
  </si>
  <si>
    <t>Jindabyne pump at Guthega</t>
  </si>
  <si>
    <t xml:space="preserve">Kiata Wind Farm </t>
  </si>
  <si>
    <t>Laverton PS (LNGS1)</t>
  </si>
  <si>
    <t>Laverton PS (LNGS2)</t>
  </si>
  <si>
    <t>Loy Yang A PS Load</t>
  </si>
  <si>
    <t>Loy Yang A PS Unit 1</t>
  </si>
  <si>
    <t>Loy Yang A PS Unit 2</t>
  </si>
  <si>
    <t>Loy Yang A PS Unit 3</t>
  </si>
  <si>
    <t>Loy Yang A PS Unit 4</t>
  </si>
  <si>
    <t>Loy Yang B PS Unit 1</t>
  </si>
  <si>
    <t>Loy Yang B PS Unit 2</t>
  </si>
  <si>
    <t>MacArthur Wind Farm</t>
  </si>
  <si>
    <t>McKay Creek / Bogong PS</t>
  </si>
  <si>
    <t>Mortlake Unit 1</t>
  </si>
  <si>
    <t>Mortlake Unit 2</t>
  </si>
  <si>
    <t>Mt Mercer Windfarm</t>
  </si>
  <si>
    <t>Murray</t>
  </si>
  <si>
    <t>Newport PS</t>
  </si>
  <si>
    <t>Salt Creek Wind Farm</t>
  </si>
  <si>
    <t>Valley Power Unit 1</t>
  </si>
  <si>
    <t>Valley Power Unit 2</t>
  </si>
  <si>
    <t>Valley Power Unit 3</t>
  </si>
  <si>
    <t>Valley Power Unit 4</t>
  </si>
  <si>
    <t>Valley Power Unit 5</t>
  </si>
  <si>
    <t>Valley Power Unit 6</t>
  </si>
  <si>
    <t>Waubra Wind Farm</t>
  </si>
  <si>
    <t>West Kiewa PS Unit 1</t>
  </si>
  <si>
    <t>West Kiewa PS Unit 2</t>
  </si>
  <si>
    <t>Yallourn W PS 220 Load</t>
  </si>
  <si>
    <t>Yallourn W PS 220 Unit 1</t>
  </si>
  <si>
    <t>Yallourn W PS 220 Unit 2</t>
  </si>
  <si>
    <t>Yallourn W PS 220 Unit 3</t>
  </si>
  <si>
    <t>Yallourn W PS 220 Unit 4</t>
  </si>
  <si>
    <t>Yaloak South WF</t>
  </si>
  <si>
    <t>Bungala one Solar Farm</t>
  </si>
  <si>
    <t>Cathedral Rocks Wind Farm</t>
  </si>
  <si>
    <t>Clements Gap Wind Farm</t>
  </si>
  <si>
    <t>Dry Creek PS Unit 1</t>
  </si>
  <si>
    <t>Dry Creek PS Unit 2</t>
  </si>
  <si>
    <t>Dry Creek PS Unit 3</t>
  </si>
  <si>
    <t>Dalrymple North BESS - Gen</t>
  </si>
  <si>
    <t>Dalrymple North BESS - Load</t>
  </si>
  <si>
    <t>Hallett 2 Wind Farm</t>
  </si>
  <si>
    <t>Hallett PS</t>
  </si>
  <si>
    <t>Hallett Wind Farm</t>
  </si>
  <si>
    <t>Hornsdale Wind Farm Stage 1</t>
  </si>
  <si>
    <t>Hornsdale Wind Farm Stage 2</t>
  </si>
  <si>
    <t>Hornsdale Wind Farm Stage 3</t>
  </si>
  <si>
    <t>Hornsdale Battery – generation</t>
  </si>
  <si>
    <t>Hornsdale Battery – load</t>
  </si>
  <si>
    <t>Ladbroke Grove PS Unit 1</t>
  </si>
  <si>
    <t>Ladbroke Grove PS Unit 2</t>
  </si>
  <si>
    <t>Lake Bonney Wind Farm</t>
  </si>
  <si>
    <t>Lake Bonney Wind Farm Stage 2</t>
  </si>
  <si>
    <t>Lake Bonney Wind Farm Stage 3</t>
  </si>
  <si>
    <t>Mintaro PS</t>
  </si>
  <si>
    <t>Mt Millar Wind Farm</t>
  </si>
  <si>
    <t>North Brown Hill Wind Farm</t>
  </si>
  <si>
    <t>O.C.P.L. Unit 1</t>
  </si>
  <si>
    <t>Pelican Point PS</t>
  </si>
  <si>
    <t>Port Lincoln 3</t>
  </si>
  <si>
    <t>Port Lincoln PS</t>
  </si>
  <si>
    <t>Quarantine PS Unit 1</t>
  </si>
  <si>
    <t>Quarantine PS Unit 2</t>
  </si>
  <si>
    <t>Quarantine PS Unit 3</t>
  </si>
  <si>
    <t>Quarantine PS Unit 4</t>
  </si>
  <si>
    <t>Quarantine PS Unit 5</t>
  </si>
  <si>
    <t>Snowtown WF Stage 2 – North</t>
  </si>
  <si>
    <t>Snowtown WF Stage 2 – South</t>
  </si>
  <si>
    <t>Snowtown Wind Farm</t>
  </si>
  <si>
    <t>Snuggery PS Units 1 to 3</t>
  </si>
  <si>
    <t>The Bluff wind Farm</t>
  </si>
  <si>
    <t>Torrens Island PS A Unit 1</t>
  </si>
  <si>
    <t>Torrens Island PS A Unit 2</t>
  </si>
  <si>
    <t>Torrens Island PS A Unit 3</t>
  </si>
  <si>
    <t>Torrens Island PS A Unit 4</t>
  </si>
  <si>
    <t>Torrens Island PS B Unit 1</t>
  </si>
  <si>
    <t>Torrens Island PS B Unit 2</t>
  </si>
  <si>
    <t>Torrens Island PS B Unit 3</t>
  </si>
  <si>
    <t>Torrens Island PS B Unit 4</t>
  </si>
  <si>
    <t>Torrens Island PS Load</t>
  </si>
  <si>
    <t>Waterloo Wind Farm</t>
  </si>
  <si>
    <t>Wattle Point Wind Farm</t>
  </si>
  <si>
    <t>Basslink (George Town)</t>
  </si>
  <si>
    <t>Bastyan</t>
  </si>
  <si>
    <t>Bell Bay No.3</t>
  </si>
  <si>
    <t>Bluff Point and Studland Bay Wind Farms</t>
  </si>
  <si>
    <t>Butlers Gorge</t>
  </si>
  <si>
    <t>Catagunya</t>
  </si>
  <si>
    <t>Cethana</t>
  </si>
  <si>
    <t>Cluny</t>
  </si>
  <si>
    <t>Devils gate</t>
  </si>
  <si>
    <t>Fisher</t>
  </si>
  <si>
    <t>Gordon</t>
  </si>
  <si>
    <t>John Butters</t>
  </si>
  <si>
    <t>Lake Echo</t>
  </si>
  <si>
    <t>Lemonthyme</t>
  </si>
  <si>
    <t>Liapootah</t>
  </si>
  <si>
    <t>Mackintosh</t>
  </si>
  <si>
    <t>Meadowbank</t>
  </si>
  <si>
    <t>Musselroe</t>
  </si>
  <si>
    <t>Paloona</t>
  </si>
  <si>
    <t>Poatina</t>
  </si>
  <si>
    <t>Reece No.1</t>
  </si>
  <si>
    <t>Reece No.2</t>
  </si>
  <si>
    <t>Repulse</t>
  </si>
  <si>
    <t>Rowallan</t>
  </si>
  <si>
    <t>Tamar Valley CCGT</t>
  </si>
  <si>
    <t>Tamar Valley OCGT</t>
  </si>
  <si>
    <t>Tarraleah</t>
  </si>
  <si>
    <t>Trevallyn</t>
  </si>
  <si>
    <t>Tribute</t>
  </si>
  <si>
    <t>Tungatinah</t>
  </si>
  <si>
    <t>Wayatinah</t>
  </si>
  <si>
    <t>Wilmot</t>
  </si>
  <si>
    <t>Generic new entrant units</t>
  </si>
  <si>
    <t>Broken Hill</t>
  </si>
  <si>
    <t>Mount Piper</t>
  </si>
  <si>
    <t>Darling Downs</t>
  </si>
  <si>
    <t>Yabulu</t>
  </si>
  <si>
    <t>Uranquinty</t>
  </si>
  <si>
    <t>Tailem Bend</t>
  </si>
  <si>
    <t>All units take the outage rate of their respective fuel type.</t>
  </si>
  <si>
    <t>Fuel type</t>
  </si>
  <si>
    <t>Full outage</t>
  </si>
  <si>
    <t>Partial outage</t>
  </si>
  <si>
    <t>Hydro</t>
  </si>
  <si>
    <t>CCGT</t>
  </si>
  <si>
    <t>OCGT</t>
  </si>
  <si>
    <t>Brown coal</t>
  </si>
  <si>
    <t>Black coal</t>
  </si>
  <si>
    <t>Black coal (QLD)</t>
  </si>
  <si>
    <t>Brown coal (VIC)</t>
  </si>
  <si>
    <t>Black coal (NSW) - Until 2022</t>
  </si>
  <si>
    <t>Black coal (NSW) - After 2022</t>
  </si>
  <si>
    <t>Steam Turbine</t>
  </si>
  <si>
    <t>Forced outage assumptions used for the 2018 AEMO ESOO</t>
  </si>
  <si>
    <t>Forced Outage Rate (%) *</t>
  </si>
  <si>
    <t xml:space="preserve">Mean time to repair (hrs) ** </t>
  </si>
  <si>
    <t>Partial Outage Derating Factor ***</t>
  </si>
  <si>
    <t>* The percentage of time per year that a generator is expected to be out of service due to forced outage.</t>
  </si>
  <si>
    <t>*** The loss of capacity during a partial outage, relative to generator unit rating.  If the outage factor is 20%, the generator will operate at 80% capacity during a partial outage.</t>
  </si>
  <si>
    <t>** The average time take to return a generating unit to service.</t>
  </si>
  <si>
    <t>Renewable Energy Zones</t>
  </si>
  <si>
    <t>Name</t>
  </si>
  <si>
    <t>NEM Region</t>
  </si>
  <si>
    <t>NEM Zone</t>
  </si>
  <si>
    <t>Far North QLD</t>
  </si>
  <si>
    <t>Qld</t>
  </si>
  <si>
    <t>NQ</t>
  </si>
  <si>
    <t>North Qld Clean Energy Hub</t>
  </si>
  <si>
    <t>Northern Qld</t>
  </si>
  <si>
    <t>Barcaldine</t>
  </si>
  <si>
    <t>CQ</t>
  </si>
  <si>
    <t>Isaac</t>
  </si>
  <si>
    <t>Fitzroy</t>
  </si>
  <si>
    <t>SWQ</t>
  </si>
  <si>
    <t>North West NSW</t>
  </si>
  <si>
    <t>NNS</t>
  </si>
  <si>
    <t>Northern NSW Tablelands</t>
  </si>
  <si>
    <t>Central NSW Tablelands</t>
  </si>
  <si>
    <t>NCEN</t>
  </si>
  <si>
    <t>Central West NSW</t>
  </si>
  <si>
    <t>Southern NSW Tablelands</t>
  </si>
  <si>
    <t>CAN</t>
  </si>
  <si>
    <t>SWNSW</t>
  </si>
  <si>
    <t>Murray River (NSW)</t>
  </si>
  <si>
    <t>Murray River (Vic)</t>
  </si>
  <si>
    <t>Vic</t>
  </si>
  <si>
    <t>NVIC</t>
  </si>
  <si>
    <t>Western Victoria</t>
  </si>
  <si>
    <t>CVIC</t>
  </si>
  <si>
    <t>Moyne</t>
  </si>
  <si>
    <t>MEL</t>
  </si>
  <si>
    <t>Gippsland</t>
  </si>
  <si>
    <t>LV</t>
  </si>
  <si>
    <t>South East SA</t>
  </si>
  <si>
    <t>SESA</t>
  </si>
  <si>
    <t>Riverland (SA)</t>
  </si>
  <si>
    <t>NSA</t>
  </si>
  <si>
    <t>Riverland (NSW)</t>
  </si>
  <si>
    <t>Mid-North SA</t>
  </si>
  <si>
    <t>Yorke Peninsula</t>
  </si>
  <si>
    <t>Northern SA</t>
  </si>
  <si>
    <t>Leigh Creek</t>
  </si>
  <si>
    <t>Roxby Downs</t>
  </si>
  <si>
    <t>Eastern Eyre Peninsula</t>
  </si>
  <si>
    <t>Western Eyre Peninsula</t>
  </si>
  <si>
    <t>King island</t>
  </si>
  <si>
    <t>Tas</t>
  </si>
  <si>
    <t>North East Tasmania</t>
  </si>
  <si>
    <t>North West Tasmania</t>
  </si>
  <si>
    <t>Tasmania Midlands</t>
  </si>
  <si>
    <t>New England</t>
  </si>
  <si>
    <t>Tumut</t>
  </si>
  <si>
    <t>Cooma-Monaro</t>
  </si>
  <si>
    <t>Ovens Murray</t>
  </si>
  <si>
    <t>Scenario Overview</t>
  </si>
  <si>
    <t>Small-scale battery penetration and charging and discharging pattern</t>
  </si>
  <si>
    <t>Demand-side participation (DSP)</t>
  </si>
  <si>
    <t>Value of customer reliability (VCR)</t>
  </si>
  <si>
    <t>Generation technology cost projections</t>
  </si>
  <si>
    <t>New entrant capital costs</t>
  </si>
  <si>
    <t>Coal fuel cost</t>
  </si>
  <si>
    <t>Gas fuel cost</t>
  </si>
  <si>
    <t>LRET</t>
  </si>
  <si>
    <t>Paris commitment</t>
  </si>
  <si>
    <t>QRET</t>
  </si>
  <si>
    <t>Industry developments</t>
  </si>
  <si>
    <t>Coal plant retirements</t>
  </si>
  <si>
    <t>South Australia Energy Transformation RIT-T</t>
  </si>
  <si>
    <t>2018 AEMO ESOO 
Strong</t>
  </si>
  <si>
    <t>2018 AEMO ESOO 
Neutral</t>
  </si>
  <si>
    <t>2018 AEMO ESOO 
Weak</t>
  </si>
  <si>
    <t>2018 AEMO ISP
Weak</t>
  </si>
  <si>
    <t>2018 AEMO ISP
Neutral</t>
  </si>
  <si>
    <t>2018 AEMO ISP
Strong</t>
  </si>
  <si>
    <t>Aggregate NEM wide value of $33,460/MWh</t>
  </si>
  <si>
    <t>Refurbishment</t>
  </si>
  <si>
    <t>Refurbishment timing</t>
  </si>
  <si>
    <t>First refurbishment</t>
  </si>
  <si>
    <t>Second refurbishment</t>
  </si>
  <si>
    <t>Callide B</t>
  </si>
  <si>
    <t>Callide Power Plant</t>
  </si>
  <si>
    <t>Tarong North</t>
  </si>
  <si>
    <t>Loy Yang A</t>
  </si>
  <si>
    <t>Loy Yang B</t>
  </si>
  <si>
    <t>Refurbishment cost</t>
  </si>
  <si>
    <t>Generator class</t>
  </si>
  <si>
    <t>Steam Turbine Gas</t>
  </si>
  <si>
    <t>Retirement</t>
  </si>
  <si>
    <t>Source: 2018 AEMO ISP, AEMO generation information page, AGL announcements</t>
  </si>
  <si>
    <t>End of technical life</t>
  </si>
  <si>
    <t>Retirement cost</t>
  </si>
  <si>
    <t>Technology Type</t>
  </si>
  <si>
    <t>Black Coal</t>
  </si>
  <si>
    <t>Brown Coal</t>
  </si>
  <si>
    <t>Pumped hydro</t>
  </si>
  <si>
    <t>Wind</t>
  </si>
  <si>
    <t>Single-axis tracking solar</t>
  </si>
  <si>
    <t>Torrens Island A</t>
  </si>
  <si>
    <t>Existing Generators*</t>
  </si>
  <si>
    <t>* Using published values from the 2018-19 MLFs</t>
  </si>
  <si>
    <t>Jan</t>
  </si>
  <si>
    <t>Feb</t>
  </si>
  <si>
    <t>Mar</t>
  </si>
  <si>
    <t>Apr</t>
  </si>
  <si>
    <t>May</t>
  </si>
  <si>
    <t>Jun</t>
  </si>
  <si>
    <t>Jul</t>
  </si>
  <si>
    <t>Aug</t>
  </si>
  <si>
    <t>Sep</t>
  </si>
  <si>
    <t>Oct</t>
  </si>
  <si>
    <t>Nov</t>
  </si>
  <si>
    <t>Dec</t>
  </si>
  <si>
    <t xml:space="preserve"> -   </t>
  </si>
  <si>
    <t>Eucumbene</t>
  </si>
  <si>
    <t>Fitzroy Falls</t>
  </si>
  <si>
    <t>Koombooloomba Dam</t>
  </si>
  <si>
    <t>Kuranda Weir</t>
  </si>
  <si>
    <t>Split Yard Creek Dam</t>
  </si>
  <si>
    <t>Eildon</t>
  </si>
  <si>
    <t>Dartmouth</t>
  </si>
  <si>
    <t>Derwent</t>
  </si>
  <si>
    <t>Anthony/Pieman Pond</t>
  </si>
  <si>
    <t>Burbury</t>
  </si>
  <si>
    <t>Lake Gordon</t>
  </si>
  <si>
    <t>Great Lake/Trevallyn pond</t>
  </si>
  <si>
    <t>Mersey Forth Pond</t>
  </si>
  <si>
    <t>Reservoir</t>
  </si>
  <si>
    <t>Hydroelectric Storage Initial Reservoir Levels</t>
  </si>
  <si>
    <t>Initial Volume
(1000 m³)</t>
  </si>
  <si>
    <t>Maximum capacity
(1000 m³)</t>
  </si>
  <si>
    <t>Jounama Pondage</t>
  </si>
  <si>
    <t>Murray Pondage</t>
  </si>
  <si>
    <t>Murray2Pondage</t>
  </si>
  <si>
    <t>Talbingo</t>
  </si>
  <si>
    <t>Tumut Pondage</t>
  </si>
  <si>
    <t>Tumut2Pondage</t>
  </si>
  <si>
    <t>Bendeela Pondage</t>
  </si>
  <si>
    <t>Lake Yarrunga</t>
  </si>
  <si>
    <t>Wivenhoe</t>
  </si>
  <si>
    <t>Anthony-Pieman Pond</t>
  </si>
  <si>
    <t>Great Lake-Trevallyn Pond</t>
  </si>
  <si>
    <t>Hume Dam</t>
  </si>
  <si>
    <t>Electricity demand that will be removed from the market when modelled prices reach specified limits</t>
  </si>
  <si>
    <t>Neutral</t>
  </si>
  <si>
    <t>Queensland</t>
  </si>
  <si>
    <t>Summer</t>
  </si>
  <si>
    <t>Price band</t>
  </si>
  <si>
    <t>$300 - $500</t>
  </si>
  <si>
    <t>$500 - $1,000</t>
  </si>
  <si>
    <t>$1,000 - $7,500</t>
  </si>
  <si>
    <t>$7,500 - MPC</t>
  </si>
  <si>
    <t>MPC</t>
  </si>
  <si>
    <t>Winter</t>
  </si>
  <si>
    <t>New South Wales</t>
  </si>
  <si>
    <t>Victoria</t>
  </si>
  <si>
    <t>South Australia</t>
  </si>
  <si>
    <t>Tasmania</t>
  </si>
  <si>
    <t>Strong</t>
  </si>
  <si>
    <t>Weak</t>
  </si>
  <si>
    <t>Newport</t>
  </si>
  <si>
    <t>Emissions</t>
  </si>
  <si>
    <t>Existing generators</t>
  </si>
  <si>
    <t>Generic new entrant units, committed and advanced projects</t>
  </si>
  <si>
    <t>Combustion emissions (kg/MWh)</t>
  </si>
  <si>
    <t>Fugitive emissions (kg/MWh)</t>
  </si>
  <si>
    <t>Total emissions (kg/MWh)</t>
  </si>
  <si>
    <t>Emissions (kg/MWh)</t>
  </si>
  <si>
    <t>Solar PV</t>
  </si>
  <si>
    <t>Biomass</t>
  </si>
  <si>
    <t>Solar Thermal Central Receiver (6 hrs storage)</t>
  </si>
  <si>
    <t>Pumped Hydro (6hrs storage) / Large Scale Battery Storage (2hrs storage)</t>
  </si>
  <si>
    <t>Emissions (kg/GJ)</t>
  </si>
  <si>
    <t>Black Coal (HELE)</t>
  </si>
  <si>
    <t>New entrant fugitive emissions</t>
  </si>
  <si>
    <t>Gas Emissions (kg/GJ)</t>
  </si>
  <si>
    <t>Coal Emissions (kg/GJ)</t>
  </si>
  <si>
    <t>Colongra</t>
  </si>
  <si>
    <t>Smithfield</t>
  </si>
  <si>
    <t>Tallawarra</t>
  </si>
  <si>
    <t>Derived new entrant emissions (kg/MWh)</t>
  </si>
  <si>
    <t>Braemar</t>
  </si>
  <si>
    <t>New entrant</t>
  </si>
  <si>
    <r>
      <t>Emissions</t>
    </r>
    <r>
      <rPr>
        <vertAlign val="superscript"/>
        <sz val="11"/>
        <color theme="0"/>
        <rFont val="Calibri"/>
        <family val="2"/>
        <scheme val="minor"/>
      </rPr>
      <t>4</t>
    </r>
  </si>
  <si>
    <t>Condamine</t>
  </si>
  <si>
    <t>Qld OCGT</t>
  </si>
  <si>
    <t>Qld CCGT</t>
  </si>
  <si>
    <t>Oakey</t>
  </si>
  <si>
    <t>NSW OCGT</t>
  </si>
  <si>
    <t>Roma</t>
  </si>
  <si>
    <t>NSW CCGT</t>
  </si>
  <si>
    <t>Swanbank E</t>
  </si>
  <si>
    <t>Vic OCGT</t>
  </si>
  <si>
    <t>Vic CCGT</t>
  </si>
  <si>
    <t>Yabulu Steam Turbine</t>
  </si>
  <si>
    <t>SA OCGT</t>
  </si>
  <si>
    <t>Yarwun</t>
  </si>
  <si>
    <t>SA CCGT</t>
  </si>
  <si>
    <t>Somerton</t>
  </si>
  <si>
    <t>Tas OCGT</t>
  </si>
  <si>
    <t>Bairnsdale</t>
  </si>
  <si>
    <t>Tas CCGT</t>
  </si>
  <si>
    <t>Jeeralang A</t>
  </si>
  <si>
    <t>Qld Coal (HELE)</t>
  </si>
  <si>
    <t>Jeeralang B</t>
  </si>
  <si>
    <t>NSW Coal (HELE)</t>
  </si>
  <si>
    <t>Laverton North</t>
  </si>
  <si>
    <t>SA Coal (HELE)</t>
  </si>
  <si>
    <t>Mortlake</t>
  </si>
  <si>
    <t>Valley Power</t>
  </si>
  <si>
    <t>Hallett GT</t>
  </si>
  <si>
    <t>Dry Creek</t>
  </si>
  <si>
    <t>2. Based on emissions factor of gas, modelled heat rate and fugitive emissions profile of Torrens Island A</t>
  </si>
  <si>
    <t>Ladbroke Grove</t>
  </si>
  <si>
    <t>3. New entrant gas units use standard emissions rate for natural gas combined with heat rates to derive emissions.</t>
  </si>
  <si>
    <t>Mintaro</t>
  </si>
  <si>
    <t>4. Based on a new entrant with 2017 heat rate</t>
  </si>
  <si>
    <t>Osborne</t>
  </si>
  <si>
    <t>Pelican Point</t>
  </si>
  <si>
    <t>Quarantine</t>
  </si>
  <si>
    <t>Torrens Island B</t>
  </si>
  <si>
    <t>Bell Bay Three</t>
  </si>
  <si>
    <t>Tamar Valley GT</t>
  </si>
  <si>
    <t>Tamar Valley ST</t>
  </si>
  <si>
    <t>Hunter Valley GT</t>
  </si>
  <si>
    <t>Mackay GT</t>
  </si>
  <si>
    <t>Mount Stuart</t>
  </si>
  <si>
    <t>Angaston1</t>
  </si>
  <si>
    <t>Lonsdale1</t>
  </si>
  <si>
    <t>Port Lincoln</t>
  </si>
  <si>
    <t>Snuggery</t>
  </si>
  <si>
    <t>All hydro</t>
  </si>
  <si>
    <t>All wind</t>
  </si>
  <si>
    <t>All solar</t>
  </si>
  <si>
    <t>1. Not present in source material; previous (2014) value retained</t>
  </si>
  <si>
    <t>No price on carbon emissions has been assumed in the modelling</t>
  </si>
  <si>
    <t>Existing and Committed generators</t>
  </si>
  <si>
    <t>New entrant technologies</t>
  </si>
  <si>
    <r>
      <t>Variable OPEX
($/MWh)</t>
    </r>
    <r>
      <rPr>
        <vertAlign val="superscript"/>
        <sz val="11"/>
        <color theme="0"/>
        <rFont val="Calibri"/>
        <family val="2"/>
        <scheme val="minor"/>
      </rPr>
      <t>1</t>
    </r>
  </si>
  <si>
    <t>Variable OPEX
($/MWh)</t>
  </si>
  <si>
    <t>Reciprocating engine</t>
  </si>
  <si>
    <t>Large Scale Battery Storage (2hrs storage)</t>
  </si>
  <si>
    <t>Yabulu (Townsville)</t>
  </si>
  <si>
    <t>Tamar Valley</t>
  </si>
  <si>
    <t>Angaston</t>
  </si>
  <si>
    <t>Lonsdale</t>
  </si>
  <si>
    <t>Port Stanvac</t>
  </si>
  <si>
    <t>1. In capacity expansion simulations, variable OPEX may be varied by a small amount ($0.01) on a unit-by-unit basis within a power station to encourage model-driven retirement to occur on a per-unit basis</t>
  </si>
  <si>
    <t>Costs that can be expressed in terms of energy generated, not including fuel costs.</t>
  </si>
  <si>
    <t>Fixed OPEX
($/kW/year)</t>
  </si>
  <si>
    <t>Auxiliary load</t>
  </si>
  <si>
    <t>Auxiliary load is also called "parasitic load" or "self load" and refers to energy generated for use within power stations</t>
  </si>
  <si>
    <t>New entrants</t>
  </si>
  <si>
    <t>% auxiliary load</t>
  </si>
  <si>
    <t>Pumped Hydro</t>
  </si>
  <si>
    <t>Heat rates</t>
  </si>
  <si>
    <t>Encapsulates the efficiency of thermal generators (as-generated, HHV)</t>
  </si>
  <si>
    <t>Heat rate (GJ/MWh)</t>
  </si>
  <si>
    <t>Barker Inlet</t>
  </si>
  <si>
    <t>Weighted average cost of capital (WACC)</t>
  </si>
  <si>
    <t>Asset Class</t>
  </si>
  <si>
    <t>WACC</t>
  </si>
  <si>
    <t>Transmission network capital costs</t>
  </si>
  <si>
    <t>* This is based on the last NEM wide review of VCR undertaken in 2014 by AEMO.</t>
  </si>
  <si>
    <t>VCR (NEM aggregate)</t>
  </si>
  <si>
    <t>Build costs are adjusted according to NEM planning zone to account for proximity to transmission assets</t>
  </si>
  <si>
    <t>Final connection costs will be subject to modelling outcomes</t>
  </si>
  <si>
    <t>Renewable Energy Zone</t>
  </si>
  <si>
    <t>Solar</t>
  </si>
  <si>
    <t>Batteries</t>
  </si>
  <si>
    <t>Gas</t>
  </si>
  <si>
    <t>Murray River</t>
  </si>
  <si>
    <t>SEQ</t>
  </si>
  <si>
    <t>Riverland</t>
  </si>
  <si>
    <t>ADE</t>
  </si>
  <si>
    <t>Shadow NEM zone for Gas</t>
  </si>
  <si>
    <t>NQ/CQ/SEQ</t>
  </si>
  <si>
    <t>NSA/ADE</t>
  </si>
  <si>
    <t>NNS/SWNSW</t>
  </si>
  <si>
    <t>1. Regional connection costs for gas are derived from shadow NEM zone connection cost.</t>
  </si>
  <si>
    <t>Maintenance rate</t>
  </si>
  <si>
    <t>The percentage of time per year that a generator is expected to be out of service for maintenance.</t>
  </si>
  <si>
    <t>All units take the maintenance rate of their respective fuel type</t>
  </si>
  <si>
    <t>% of time out</t>
  </si>
  <si>
    <t>Events per year</t>
  </si>
  <si>
    <t>Liquid Fuel</t>
  </si>
  <si>
    <t>Summer (MW)</t>
  </si>
  <si>
    <t>Shoalhaven</t>
  </si>
  <si>
    <t>Tumut 1</t>
  </si>
  <si>
    <t>Tumut 2</t>
  </si>
  <si>
    <t>Tumut 3</t>
  </si>
  <si>
    <t>Barron Gorge</t>
  </si>
  <si>
    <t>Kareeya</t>
  </si>
  <si>
    <t>Bogong</t>
  </si>
  <si>
    <t>McKay Creek</t>
  </si>
  <si>
    <t>Murray 1</t>
  </si>
  <si>
    <t>Murray 2</t>
  </si>
  <si>
    <t>West Kiewa</t>
  </si>
  <si>
    <t>Devils Gate</t>
  </si>
  <si>
    <t>Reece</t>
  </si>
  <si>
    <t>Generating unit</t>
  </si>
  <si>
    <t>Minimum Load (MW)</t>
  </si>
  <si>
    <t>Minimum Capacity Factors</t>
  </si>
  <si>
    <t>End time</t>
  </si>
  <si>
    <t>Max Capacity Factors</t>
  </si>
  <si>
    <t>BW01</t>
  </si>
  <si>
    <t>BW02</t>
  </si>
  <si>
    <t>BW03</t>
  </si>
  <si>
    <t>BW04</t>
  </si>
  <si>
    <t>ER01</t>
  </si>
  <si>
    <t>ER02</t>
  </si>
  <si>
    <t>Osborne*</t>
  </si>
  <si>
    <t>Depending on timing of SA interconnector expansion</t>
  </si>
  <si>
    <t>ER03</t>
  </si>
  <si>
    <t>Pelican Point*</t>
  </si>
  <si>
    <t>ER04</t>
  </si>
  <si>
    <t>Torrens Island A*</t>
  </si>
  <si>
    <t>Until retirement</t>
  </si>
  <si>
    <t>LD01</t>
  </si>
  <si>
    <t>LD02</t>
  </si>
  <si>
    <t>MP1</t>
  </si>
  <si>
    <t>MP2</t>
  </si>
  <si>
    <t>VP5</t>
  </si>
  <si>
    <t>VP6</t>
  </si>
  <si>
    <t>CALL_B_1</t>
  </si>
  <si>
    <t>CALL_B_2</t>
  </si>
  <si>
    <t>CPP_3</t>
  </si>
  <si>
    <t>CPP_4</t>
  </si>
  <si>
    <t>GSTONE1</t>
  </si>
  <si>
    <t>GSTONE2</t>
  </si>
  <si>
    <t>GSTONE3</t>
  </si>
  <si>
    <t>GSTONE4</t>
  </si>
  <si>
    <t>KPP_1</t>
  </si>
  <si>
    <t>MPP_1</t>
  </si>
  <si>
    <t>MPP_2</t>
  </si>
  <si>
    <t>STAN-1</t>
  </si>
  <si>
    <t>STAN-2</t>
  </si>
  <si>
    <t>STAN-3</t>
  </si>
  <si>
    <t>TARONG#1</t>
  </si>
  <si>
    <t>TARONG#2</t>
  </si>
  <si>
    <t>TARONG#3</t>
  </si>
  <si>
    <t>TNPS1</t>
  </si>
  <si>
    <t>LOYYB1</t>
  </si>
  <si>
    <t>LOYYB2</t>
  </si>
  <si>
    <t>LYA1</t>
  </si>
  <si>
    <t>LYA2</t>
  </si>
  <si>
    <t>LYA3</t>
  </si>
  <si>
    <t>LYA4</t>
  </si>
  <si>
    <t>YWPS1</t>
  </si>
  <si>
    <t>YWPS2</t>
  </si>
  <si>
    <t>YWPS3</t>
  </si>
  <si>
    <t>YWPS4</t>
  </si>
  <si>
    <t>CPSA</t>
  </si>
  <si>
    <t>YARWUN_1</t>
  </si>
  <si>
    <t>Torrens Island B*</t>
  </si>
  <si>
    <t>Emissions reduction targets are expressed as a percentage of total emissions across all sectors. This table includes electricity NEM generation emissions only.</t>
  </si>
  <si>
    <t>Financial Year</t>
  </si>
  <si>
    <t>28% to 70% Emissions Reduction Target</t>
  </si>
  <si>
    <t>52% to 90% Emissions Reduction Target</t>
  </si>
  <si>
    <t>(Mt CO2-e)</t>
  </si>
  <si>
    <t>2030 emissions reduction targets are calculated from 2005 levels.</t>
  </si>
  <si>
    <t>2050 emissions reduction targets are calculated from 2005 levels for the 90% trajectory, and 2016 levels for the 70% trajectory.</t>
  </si>
  <si>
    <t xml:space="preserve">The emissions trajectory starts at estimated emissions for 2020-21. </t>
  </si>
  <si>
    <t>For new entrant gas plant:</t>
  </si>
  <si>
    <t>Braemar 2</t>
  </si>
  <si>
    <t>Hallett</t>
  </si>
  <si>
    <t>Jeeralang</t>
  </si>
  <si>
    <t>Mortlake OCGT</t>
  </si>
  <si>
    <t>Torrens Island</t>
  </si>
  <si>
    <t>Townsville</t>
  </si>
  <si>
    <t>Lower estimate</t>
  </si>
  <si>
    <t>Central estimate</t>
  </si>
  <si>
    <t>Interconnector</t>
  </si>
  <si>
    <t>Forward Direction</t>
  </si>
  <si>
    <t>QNI</t>
  </si>
  <si>
    <t>NSW to QLD</t>
  </si>
  <si>
    <t>Terranora</t>
  </si>
  <si>
    <t>VIC-NSW</t>
  </si>
  <si>
    <t>VIC to NSW</t>
  </si>
  <si>
    <t>Heywood</t>
  </si>
  <si>
    <t>VIC to SA</t>
  </si>
  <si>
    <t>Basslink</t>
  </si>
  <si>
    <t>TAS to VIC</t>
  </si>
  <si>
    <t>Forward capability</t>
  </si>
  <si>
    <t>Reverse Capability</t>
  </si>
  <si>
    <t>Notional Interconnector</t>
  </si>
  <si>
    <t>Proportioning Factor</t>
  </si>
  <si>
    <t>Region applied to</t>
  </si>
  <si>
    <t>Queensland - New South Wales (QNI)</t>
  </si>
  <si>
    <t>Queensland - New South Wales (Terranora)</t>
  </si>
  <si>
    <t>Victoria - New South Wales</t>
  </si>
  <si>
    <t>Victoria - South Australia (Heywood)</t>
  </si>
  <si>
    <t>Victoria - South Australia (Murraylink)</t>
  </si>
  <si>
    <r>
      <t>Tasmania - Victoria (Basslink)</t>
    </r>
    <r>
      <rPr>
        <vertAlign val="superscript"/>
        <sz val="11"/>
        <color theme="0"/>
        <rFont val="Calibri"/>
        <family val="2"/>
        <scheme val="minor"/>
      </rPr>
      <t>*</t>
    </r>
  </si>
  <si>
    <t>Battery properties</t>
  </si>
  <si>
    <t>Property</t>
  </si>
  <si>
    <t>Value</t>
  </si>
  <si>
    <t>MW</t>
  </si>
  <si>
    <t>Energy capacity</t>
  </si>
  <si>
    <t>Charge efficiency (household)</t>
  </si>
  <si>
    <t>Charge efficiency (utility)</t>
  </si>
  <si>
    <t>Technical life</t>
  </si>
  <si>
    <t>years</t>
  </si>
  <si>
    <t>Pumped hydro properties</t>
  </si>
  <si>
    <t>Maximum power</t>
  </si>
  <si>
    <t>hours</t>
  </si>
  <si>
    <t>Pump efficiency</t>
  </si>
  <si>
    <t>Economic life</t>
  </si>
  <si>
    <t>For those scenarios which explore specific large scale storage projects:</t>
  </si>
  <si>
    <t>Snowy 2.0 properties</t>
  </si>
  <si>
    <t>Maximum power / Maximum pump load</t>
  </si>
  <si>
    <t>2000 / 2000</t>
  </si>
  <si>
    <t>Storage capacity</t>
  </si>
  <si>
    <t>Transmission connection</t>
  </si>
  <si>
    <t>Includes 500kV development from Snowy 2.0/Wagga to Bannaby 
and 330kV connection of Snowy 2.0</t>
  </si>
  <si>
    <t>Battery of the Nation properties</t>
  </si>
  <si>
    <t>1500 / 1500</t>
  </si>
  <si>
    <t>Includes commitment of 700MW bi-directional Basslink augmentation. 
Model decision as to whether to expand Basslink capacity beyond a second link</t>
  </si>
  <si>
    <t>Maximum Power</t>
  </si>
  <si>
    <t>Installed capacity (MW)</t>
  </si>
  <si>
    <t>Mt Emerald</t>
  </si>
  <si>
    <t>Victorian Renewable Energy Target (VRET)</t>
  </si>
  <si>
    <t>New entry renewable capacity (MW)</t>
  </si>
  <si>
    <t>Total</t>
  </si>
  <si>
    <t>Value represents real, pre tax WACC.</t>
  </si>
  <si>
    <t>Scaled by 1.5 % from 2017 dollars to June 2018 dollars to account for CPI increase.</t>
  </si>
  <si>
    <t>Refurbishment costs are incurred at the following dates for the existing generators shown below. Unit refurbishment is staggered within a power station, one unit at a time at six month intervals.</t>
  </si>
  <si>
    <t>Refurbishment cost ($/MW) - June 2018 dollars</t>
  </si>
  <si>
    <t>As per the 2018 AEMO ISP. The model may retire these units earlier if economic to do so.</t>
  </si>
  <si>
    <t>Refurbishment costs from the 2018 ISP are scaled by 1.5 % from 2017 dollars to June 2018 dollars to account for CPI increase.</t>
  </si>
  <si>
    <t>As per the 2018 AEMO ISP, this is the retirement/rehabilitation cost. The costs have been scaled by 1.5 % from 2017 dollars to June 2018 dollars to account for CPI increase.</t>
  </si>
  <si>
    <t xml:space="preserve">Costs that are incurred regardless of energy generated. </t>
  </si>
  <si>
    <t>Financial year</t>
  </si>
  <si>
    <t>Base Target (including grandfathered hydro)
(GWh)</t>
  </si>
  <si>
    <t>GreenPower
(GWh)</t>
  </si>
  <si>
    <t>Desalination
(GWh)</t>
  </si>
  <si>
    <t>Effective Target
(GWh)</t>
  </si>
  <si>
    <r>
      <t>Penalty Price
($/MWh)</t>
    </r>
    <r>
      <rPr>
        <vertAlign val="superscript"/>
        <sz val="11"/>
        <color theme="0"/>
        <rFont val="Calibri"/>
        <family val="2"/>
        <scheme val="minor"/>
      </rPr>
      <t>1</t>
    </r>
  </si>
  <si>
    <t>1. Penalty price is calculated as an uplift of the $65 nominal penalty scaled by a 30% corporate tax rate and a 2.5% annual CPI adjustment</t>
  </si>
  <si>
    <t>Effective LRET as used in the 2018 AEMO ISP. For details of the underlying components, please refer to the ISP Assumptions Workbook</t>
  </si>
  <si>
    <t>50% of Queensland consumption to be provided by renewable generation by 2030 target</t>
  </si>
  <si>
    <t>Queensland large-scale renewable generation (GWh)</t>
  </si>
  <si>
    <t>Fast Change</t>
  </si>
  <si>
    <t>Slow Change</t>
  </si>
  <si>
    <t>Technology</t>
  </si>
  <si>
    <t>Lead time (years)</t>
  </si>
  <si>
    <t>Amount of time from start of simulation before specific technologies that are not already committed/advanced can first be built.</t>
  </si>
  <si>
    <t>52 % 2005 - 2030
90 % 2005 - 2050</t>
  </si>
  <si>
    <t>Summary of potential credible options</t>
  </si>
  <si>
    <t>Option Description</t>
  </si>
  <si>
    <t>Expected delivery time</t>
  </si>
  <si>
    <t>3-4 years</t>
  </si>
  <si>
    <t>4-5 years</t>
  </si>
  <si>
    <t>Extrapolated</t>
  </si>
  <si>
    <t>`</t>
  </si>
  <si>
    <t>50 % by 2030</t>
  </si>
  <si>
    <t>Initial connection costs ($/kW) real June 2018 dollars</t>
  </si>
  <si>
    <t>REZ ID</t>
  </si>
  <si>
    <t>Total days out</t>
  </si>
  <si>
    <t>The trajectory to achieve the 2030 target across each scenario is as assumed in the 2018 AEMO ISP Assumptions Workbook. The build out to meet the QRET target across all scenarios will be  updated by the modelling.</t>
  </si>
  <si>
    <t xml:space="preserve">These notional limits are applied for the Long-term Investment Planning model. </t>
  </si>
  <si>
    <t>Behind-the-meter storage includes battery uptakes for residential and commercial use.</t>
  </si>
  <si>
    <t>Financial year beginning</t>
  </si>
  <si>
    <t>Oakey 2 SF</t>
  </si>
  <si>
    <t>Victoria to NSW Interconnector Upgrade</t>
  </si>
  <si>
    <t>Excluded</t>
  </si>
  <si>
    <t>Operational energy (GWh p.a. sent-out)</t>
  </si>
  <si>
    <t>Capacity (MW)</t>
  </si>
  <si>
    <t>Storage uptake (MWh)</t>
  </si>
  <si>
    <t>EV demand (GWh)</t>
  </si>
  <si>
    <t>The list from the 2018 ISP Assumptions book has been updated by TransGrid and Powerlink</t>
  </si>
  <si>
    <t xml:space="preserve">The Market Dispatch Simulation will use NEMDE constraint equations to limit interconnector flows. </t>
  </si>
  <si>
    <t>Discount Rate</t>
  </si>
  <si>
    <t xml:space="preserve">Values will be verified and updated as necessary. </t>
  </si>
  <si>
    <t>Scenarios</t>
  </si>
  <si>
    <t>Energy forecasts</t>
  </si>
  <si>
    <t>Peak demand forecasts</t>
  </si>
  <si>
    <t>Rooftop PV forecast</t>
  </si>
  <si>
    <t>Battery storage uptake</t>
  </si>
  <si>
    <t>EV demand forecast</t>
  </si>
  <si>
    <t>DSP</t>
  </si>
  <si>
    <t>Effective LRET</t>
  </si>
  <si>
    <t>Emission Trajectory</t>
  </si>
  <si>
    <t>Build cost</t>
  </si>
  <si>
    <t>Fixed OPEX</t>
  </si>
  <si>
    <t>Variable OPEX</t>
  </si>
  <si>
    <t>Connection cost</t>
  </si>
  <si>
    <t>Storage properties</t>
  </si>
  <si>
    <t>Proportioning factors</t>
  </si>
  <si>
    <t>Generation limits</t>
  </si>
  <si>
    <t>Maintenance</t>
  </si>
  <si>
    <t>Auxiliary</t>
  </si>
  <si>
    <t>MLF</t>
  </si>
  <si>
    <t>Indicative total transfer capacity (MW)1</t>
  </si>
  <si>
    <t>Estimated capex ($m)2</t>
  </si>
  <si>
    <r>
      <t>Losses due to interconnector flow are assigned asymmetrically to regions either side of the interconnector</t>
    </r>
    <r>
      <rPr>
        <vertAlign val="superscript"/>
        <sz val="11"/>
        <color theme="1"/>
        <rFont val="Calibri"/>
        <family val="2"/>
      </rPr>
      <t>1</t>
    </r>
  </si>
  <si>
    <t>* South Australian minimum capacity factors are reduced consistent with the timing of a possible second synchronous interconnector.</t>
  </si>
  <si>
    <t>* Torrens Island B minimum load is reduced upon the development of a second synchronous interconnector (as appropriate)</t>
  </si>
  <si>
    <r>
      <t>New entrant combustion emissions</t>
    </r>
    <r>
      <rPr>
        <vertAlign val="superscript"/>
        <sz val="11"/>
        <color theme="3"/>
        <rFont val="Calibri"/>
        <family val="2"/>
        <scheme val="minor"/>
      </rPr>
      <t>3</t>
    </r>
  </si>
  <si>
    <t>Note:The MLF will be updated every 5 years in the long term modelling starting from the first year of the study and every subsequent 5 years after. The 2018-19 MLFs will only be used in the first pass of the Long-Term Investment Planning model.</t>
  </si>
  <si>
    <t>Assumptions</t>
  </si>
  <si>
    <t>Scenario and Region</t>
  </si>
  <si>
    <t>Annual operational energy forecast for each region for each scenario</t>
  </si>
  <si>
    <t>System</t>
  </si>
  <si>
    <t>Unit</t>
  </si>
  <si>
    <t>10% PoE and 50%PoE maximum regional demand forecast</t>
  </si>
  <si>
    <t>Regional Rooftop PV Installed Capacity forecast</t>
  </si>
  <si>
    <t>Regional electric vehicles demand projections</t>
  </si>
  <si>
    <t>Regional behind-the-meter storage uptake</t>
  </si>
  <si>
    <t>Announced Retirement, End-of-Life, and Retirement Cost</t>
  </si>
  <si>
    <t>Power stations' fixed operation and maintenance cost</t>
  </si>
  <si>
    <t>Power stations' variable operation and maintenance cost</t>
  </si>
  <si>
    <t>Additional build cost that represents proximity to existing network</t>
  </si>
  <si>
    <t>Existing notional interconnector limits for Long-term Investment Planning</t>
  </si>
  <si>
    <t>Distribution of inter-connector lossess between adjacent regions</t>
  </si>
  <si>
    <t>QNI augmentation options</t>
  </si>
  <si>
    <t>Geographical map of the Renewable Energy Zones</t>
  </si>
  <si>
    <t>Relevant properties of pump hydro and battery storage</t>
  </si>
  <si>
    <t>Generator minimum capacities, minimum and maximum capacity factors</t>
  </si>
  <si>
    <t>Generator technology forced outage parameters</t>
  </si>
  <si>
    <t>Generator technology maintenance outage parameters</t>
  </si>
  <si>
    <t>Generator heatrates</t>
  </si>
  <si>
    <t>Generator emission rates</t>
  </si>
  <si>
    <t>Large-scale renewable energy target including several adjustments</t>
  </si>
  <si>
    <t>Capacity target to meet VRET</t>
  </si>
  <si>
    <t>Renewable energy target to meet QRET</t>
  </si>
  <si>
    <t>Emission costraints that represents Australia's potential Paris commitment</t>
  </si>
  <si>
    <t>WACC, Discount Rates, Value of Customer Reliability</t>
  </si>
  <si>
    <t>Cost to construct new generation excluding connection costs.</t>
  </si>
  <si>
    <t>Forecast gas prices</t>
  </si>
  <si>
    <t>Forecast coal prices</t>
  </si>
  <si>
    <t>Reservoir initial volume and capacities</t>
  </si>
  <si>
    <t>Reservoir inflows</t>
  </si>
  <si>
    <t>Generator auxiliary load</t>
  </si>
  <si>
    <t>Generator marginal loss factors</t>
  </si>
  <si>
    <t>Cost (June 2018 $/MW)</t>
  </si>
  <si>
    <t>* A value of 50% has been assumed for Basslink as done in the 2018 AEMO ISP.</t>
  </si>
  <si>
    <t>Value of customer reliability (VCR $/MWh)</t>
  </si>
  <si>
    <t>Variable operating cost ($/MWh) real June 2018 dollars</t>
  </si>
  <si>
    <t>Fixed operating cost  ($/kW/year) real June 2018 dollars</t>
  </si>
  <si>
    <t>Worksheet Name</t>
  </si>
  <si>
    <t>TOC</t>
  </si>
  <si>
    <t xml:space="preserve">Trajectory of total large scale generation of renewable energy required, including Q400 auction eligible, as calculated by the QLD Government Expert Panel report:
</t>
  </si>
  <si>
    <t>https://www.dnrm.qld.gov.au/__data/assets/pdf_file/0018/1259010/qreep-renewable-energy-target-report.pdf</t>
  </si>
  <si>
    <t>Table of Contents</t>
  </si>
  <si>
    <t>Electric vehicles demand projections (GWh)</t>
  </si>
  <si>
    <t>Large-scale Renewable Energy Target (LRET)</t>
  </si>
  <si>
    <t>Queensland Renewable Energy Target (QRET)</t>
  </si>
  <si>
    <t>Hydro storage inflows</t>
  </si>
  <si>
    <t>Source</t>
  </si>
  <si>
    <t>https://www.aemo.com.au/-/media/Files/Electricity/NEM/Planning_and_Forecasting/ISP/2018/2018-Integrated-System-Plan--Modelling-Assumptions.xlsx</t>
  </si>
  <si>
    <t>https://www.aemo.com.au/Electricity/National-Electricity-Market-NEM/Planning-and-forecasting/NEM-Electricity-Statement-of-Opportunities</t>
  </si>
  <si>
    <t>https://www.aemo.com.au/-/media/Files/Electricity/NEM/Security_and_Reliability/Loss_Factors_and_Regional_Boundaries/2018/Marginal-Loss-Factors-for-the-2018-19-Financial-Year---updated-11-July-2018.pdf</t>
  </si>
  <si>
    <t>AEMO 2018 ISP Assumptions Workbook</t>
  </si>
  <si>
    <t>AEMO Electricity Statement of Opportunities 2018</t>
  </si>
  <si>
    <t>Regions and Marginal Loss Factors: FY 2018-19</t>
  </si>
  <si>
    <t>Hyperlinks</t>
  </si>
  <si>
    <t>Hello world</t>
  </si>
  <si>
    <t>Dynamic Limit*</t>
  </si>
  <si>
    <t>* TransGrid and Powerlink will use values calculated in the System Technical Assessment which</t>
  </si>
  <si>
    <t>account for the larger influences in the limit, including a) credible option b) season c) load level</t>
  </si>
  <si>
    <t>d) influential genreator dispatch</t>
  </si>
  <si>
    <t>Worksheet Heading</t>
  </si>
  <si>
    <t>Status</t>
  </si>
  <si>
    <t>Existing</t>
  </si>
  <si>
    <t>Committed</t>
  </si>
  <si>
    <t>Coal</t>
  </si>
  <si>
    <t>Liquid fuel</t>
  </si>
  <si>
    <t>Stockyard Hill</t>
  </si>
  <si>
    <t>Hume NSW</t>
  </si>
  <si>
    <t>Coopers Gap</t>
  </si>
  <si>
    <t>Willogoleche</t>
  </si>
  <si>
    <t>Mt Gellibrand</t>
  </si>
  <si>
    <t>Murraylink</t>
  </si>
  <si>
    <t>For new entrant liquid fuel plant:</t>
  </si>
  <si>
    <t>All Regions</t>
  </si>
  <si>
    <t>Existing Coal ($/GJ)</t>
  </si>
  <si>
    <t>All scenarios</t>
  </si>
  <si>
    <t>New Entrant Coal ($/GJ)</t>
  </si>
  <si>
    <t>MPC is currently set at $14,500/MWh</t>
  </si>
  <si>
    <t>Solar Thermal 6hr Storage</t>
  </si>
  <si>
    <t>Non-scheduled</t>
  </si>
  <si>
    <t>Temporary Generation North</t>
  </si>
  <si>
    <t>Hume VIC</t>
  </si>
  <si>
    <t>ESCRI Dalrymple</t>
  </si>
  <si>
    <t>Temporary Generation South</t>
  </si>
  <si>
    <t>Battery</t>
  </si>
  <si>
    <t>Waubra</t>
  </si>
  <si>
    <t>Winter 2020</t>
  </si>
  <si>
    <t>Region</t>
  </si>
  <si>
    <t>Fuel Type</t>
  </si>
  <si>
    <t>Winter (MW)</t>
  </si>
  <si>
    <t>Braemar 1 and 2</t>
  </si>
  <si>
    <t>Boco Rock</t>
  </si>
  <si>
    <t>Capital</t>
  </si>
  <si>
    <t>Cullerin Range</t>
  </si>
  <si>
    <t>Gullen Range</t>
  </si>
  <si>
    <t>Gunning</t>
  </si>
  <si>
    <t>Taralga</t>
  </si>
  <si>
    <t>Woodlawn</t>
  </si>
  <si>
    <t>Ararat</t>
  </si>
  <si>
    <t>Bald Hills</t>
  </si>
  <si>
    <t>Challicum Hills</t>
  </si>
  <si>
    <t>Macarthur</t>
  </si>
  <si>
    <t>Mount Mercer</t>
  </si>
  <si>
    <t>Oaklands Hill</t>
  </si>
  <si>
    <t>PWEP 1 Yambuk</t>
  </si>
  <si>
    <t>PWEP 2 Cape Bridgewater</t>
  </si>
  <si>
    <t>PWEP 3 Cape Nelson South</t>
  </si>
  <si>
    <t>PWEP 4 Cape Nelson North</t>
  </si>
  <si>
    <t>Canunda</t>
  </si>
  <si>
    <t>Cathedral Rocks</t>
  </si>
  <si>
    <t>Clements Gap</t>
  </si>
  <si>
    <t>Hallett 2 Hallett Hill</t>
  </si>
  <si>
    <t>Hallett 1 Brown Hill</t>
  </si>
  <si>
    <t>Hallett 3 North Brown Hill</t>
  </si>
  <si>
    <t>Hallett 4 The Bluff</t>
  </si>
  <si>
    <t>Hornsdale S1</t>
  </si>
  <si>
    <t>Hornsdale S2</t>
  </si>
  <si>
    <t>Hornsdale S3</t>
  </si>
  <si>
    <t>Lake Bonney 1</t>
  </si>
  <si>
    <t>Lake Bonney 2</t>
  </si>
  <si>
    <t>Lake Bonney 3</t>
  </si>
  <si>
    <t>Mount Millar</t>
  </si>
  <si>
    <t>Snowtown 1</t>
  </si>
  <si>
    <t>Snowtown 2 North</t>
  </si>
  <si>
    <t>Snowtown 2 South</t>
  </si>
  <si>
    <t>Starfish Hill</t>
  </si>
  <si>
    <t>Waterloo</t>
  </si>
  <si>
    <t>Waterloo S2</t>
  </si>
  <si>
    <t>Wattle Point</t>
  </si>
  <si>
    <t>Woolnorth</t>
  </si>
  <si>
    <t>Moree</t>
  </si>
  <si>
    <t>Nyngan</t>
  </si>
  <si>
    <t>Parkes</t>
  </si>
  <si>
    <t>Kidston</t>
  </si>
  <si>
    <t>White Rock</t>
  </si>
  <si>
    <t>Kiata</t>
  </si>
  <si>
    <t>Bodongora</t>
  </si>
  <si>
    <t>Crookwell 2</t>
  </si>
  <si>
    <t>Sapphire</t>
  </si>
  <si>
    <t>Silverton</t>
  </si>
  <si>
    <t>Bulgana</t>
  </si>
  <si>
    <t>Crowlands</t>
  </si>
  <si>
    <t>Salt Creek</t>
  </si>
  <si>
    <t>Griffith</t>
  </si>
  <si>
    <t>Manildra</t>
  </si>
  <si>
    <t>Clare</t>
  </si>
  <si>
    <t>Hamilton</t>
  </si>
  <si>
    <t>Ross River</t>
  </si>
  <si>
    <t>Oakey SF</t>
  </si>
  <si>
    <t>Rugby Run</t>
  </si>
  <si>
    <t>Sun Metals</t>
  </si>
  <si>
    <t>Whitsunday</t>
  </si>
  <si>
    <t>Bannerton</t>
  </si>
  <si>
    <t>Gannawarra</t>
  </si>
  <si>
    <t>Wemen</t>
  </si>
  <si>
    <t>Yatpool</t>
  </si>
  <si>
    <t>Bungala</t>
  </si>
  <si>
    <t>Bungala S2</t>
  </si>
  <si>
    <t>Collinsville</t>
  </si>
  <si>
    <t>Darling Downs SF</t>
  </si>
  <si>
    <t>Kennedy Energy Park SF</t>
  </si>
  <si>
    <t>Kennedy Energy Park WF</t>
  </si>
  <si>
    <t>Lilyvale</t>
  </si>
  <si>
    <t>Lincoln Gap</t>
  </si>
  <si>
    <t>Beryl</t>
  </si>
  <si>
    <t>Daydream</t>
  </si>
  <si>
    <t>Hayman</t>
  </si>
  <si>
    <t>Cape York</t>
  </si>
  <si>
    <t>Clermont</t>
  </si>
  <si>
    <t>Blackwater</t>
  </si>
  <si>
    <t>Emerald</t>
  </si>
  <si>
    <t>Aramara</t>
  </si>
  <si>
    <t>Susan River</t>
  </si>
  <si>
    <t>Childers</t>
  </si>
  <si>
    <t>Yarranlea</t>
  </si>
  <si>
    <t>Haughton</t>
  </si>
  <si>
    <t>Finnley</t>
  </si>
  <si>
    <t>Goonumbla</t>
  </si>
  <si>
    <t>Coleambally</t>
  </si>
  <si>
    <t>Crudine Ridge</t>
  </si>
  <si>
    <t>Gullen Range SF</t>
  </si>
  <si>
    <t>Limondale Plant 1</t>
  </si>
  <si>
    <t>Limondale Plant 2</t>
  </si>
  <si>
    <t>Nevertire</t>
  </si>
  <si>
    <t>Sunraysia</t>
  </si>
  <si>
    <t>White Rock SF</t>
  </si>
  <si>
    <t>Kennedy Energy Park BESS</t>
  </si>
  <si>
    <t>Ballarat</t>
  </si>
  <si>
    <t>Bulgana BESS</t>
  </si>
  <si>
    <t>Gannawarra BESS</t>
  </si>
  <si>
    <t>Kiamal</t>
  </si>
  <si>
    <t>Lal Lal - Elaine end</t>
  </si>
  <si>
    <t>Lal Lal - Yendon end</t>
  </si>
  <si>
    <t>Moorabool</t>
  </si>
  <si>
    <t>Murra Warra</t>
  </si>
  <si>
    <t>Numurkah</t>
  </si>
  <si>
    <t>Hornsdale BESS</t>
  </si>
  <si>
    <t>Ganville Harbour</t>
  </si>
  <si>
    <t>Wild Cattle Hill</t>
  </si>
  <si>
    <t>Portland</t>
  </si>
  <si>
    <t>Scheduled</t>
  </si>
  <si>
    <t>Semi-scheduled</t>
  </si>
  <si>
    <t>Indicative Commissioning Date</t>
  </si>
  <si>
    <t>Townsville (Yabulu)</t>
  </si>
  <si>
    <t>Classification</t>
  </si>
  <si>
    <t>Maximum capacity is used to report capacity factors and calculate fixed operating costs. It may not correspond to "installed capacity" listed in Generation Information workbooks, when maximum seasonal ratings differ. Generator capacity may vary with weather conditions. The ISP uses AEMO Generation Information page (2017 December release) for seasonal ratings for the first 10 years of the model period. Not all committed or advanced projects have ratings listed in Generation Information. Where information is absent Maximum Capacity is used. This will be updated with the most recent information from the AEMO Generation Information Page.</t>
  </si>
  <si>
    <t>South Australia - New South Wales</t>
  </si>
  <si>
    <t>700
870**</t>
  </si>
  <si>
    <t>Proposed SA NSW Interconnector</t>
  </si>
  <si>
    <t>800***</t>
  </si>
  <si>
    <t>** Assumed new interconnector transfer capacity after upgrade of the Vic NSW interconnector</t>
  </si>
  <si>
    <t>*** Assumed SA_NSW new interconnector transfer capacity</t>
  </si>
  <si>
    <t>Maximum capacity is used to report capacity factors and calculate fixed operating costs. It may not correspond to "installed capacity" listed in Generation Information workbooks, when maximum seasonal ratings differ. Generator capacity may vary with weather conditions. The ISP uses AEMO Generation Information page (2017 December release) for seasonal ratings for the first 10 years of the model period. Not all committed or advanced projects have ratings listed in Generation Information. Where information is absent Maximum Capacity is used. This will be updated with the most recent information from the AEMO Generation Information Page at the end of the PSCR consultation period.</t>
  </si>
  <si>
    <t>Existing Gas Plant</t>
  </si>
  <si>
    <t>Rooftop photo-voltaic (PV) penetration</t>
  </si>
  <si>
    <t>Summer 2019/20</t>
  </si>
  <si>
    <t>Winter 2019</t>
  </si>
  <si>
    <t>???</t>
  </si>
  <si>
    <t>Karadoc</t>
  </si>
  <si>
    <t>Proposed Marinus Link</t>
  </si>
  <si>
    <t>50%**</t>
  </si>
  <si>
    <r>
      <t>Tasmania - Victoria (Marinus Link)</t>
    </r>
    <r>
      <rPr>
        <vertAlign val="superscript"/>
        <sz val="11"/>
        <color theme="0"/>
        <rFont val="Calibri"/>
        <family val="2"/>
        <scheme val="minor"/>
      </rPr>
      <t>*</t>
    </r>
  </si>
  <si>
    <t>** A value of 50% has been assumed.</t>
  </si>
  <si>
    <t>Operational Annual peak demand (MW) 10% POE</t>
  </si>
  <si>
    <t>Operational Annual peak demand (MW) 50% POE</t>
  </si>
  <si>
    <t>Generator capital costs</t>
  </si>
  <si>
    <t>The proposed SA to NSW interconnector is assumed constructed by 2023  and the timing will be tested as a sensitivity</t>
  </si>
  <si>
    <t>The preferred option is assumed constructed by 2020 and the timing will be tested as a sensitivity</t>
  </si>
  <si>
    <t>The preferred option is assumed constructed by 2023 and the timing will be tested as a sensitivity</t>
  </si>
  <si>
    <t>The preferred option is assumed constructed by 2033 and the timing will be tested as a sensitivity</t>
  </si>
  <si>
    <t>Western Victoria Renewable Integration RIT-T</t>
  </si>
  <si>
    <t>GSTONE5</t>
  </si>
  <si>
    <t>GSTONE6</t>
  </si>
  <si>
    <t>STAN-4</t>
  </si>
  <si>
    <t>TARONG#4</t>
  </si>
  <si>
    <t>System Strength Remeditation</t>
  </si>
  <si>
    <t>Synchronous Condensers for 330/275/220kV connected</t>
  </si>
  <si>
    <t>Synchronous Condensers for 132kV connected</t>
  </si>
  <si>
    <t>NEM Constraint Equations</t>
  </si>
  <si>
    <t>http://www.aemo.com.au/Electricity/National-Electricity-Market-NEM/Data/Network-Data/Transmission-Equipment-Ratings</t>
  </si>
  <si>
    <t>Ratings</t>
  </si>
  <si>
    <t>http://www.aemo.com.au/Electricity/National-Electricity-Market-NEM/Planning-and-forecasting/NEM-Electricity-Statement-of-Opportunities</t>
  </si>
  <si>
    <t>2010-11</t>
  </si>
  <si>
    <t>Historical profile</t>
  </si>
  <si>
    <t>* Powerlink and TransGrid will consider anticipated projects (close to reaching commitment) in the assessment. These are not included in the list above due to confidentiality restrictions.</t>
  </si>
  <si>
    <t>http://www.aemo.com.au/Electricity/National-Electricity-Market-NEM/Planning-and-forecasting/Generation-information</t>
  </si>
  <si>
    <t>AEMO Generation Information November 2018</t>
  </si>
  <si>
    <t>Announced</t>
  </si>
  <si>
    <t>Row</t>
  </si>
  <si>
    <t>Fuel</t>
  </si>
  <si>
    <t>Remaining Coal Capacity</t>
  </si>
  <si>
    <t>Intra-regional capacity considerations.</t>
  </si>
  <si>
    <t>Replacement of Armidale - Tamworth 330kV transmission line</t>
  </si>
  <si>
    <t>Retension of Liddell - Muswellbrook - Tamworth 330kV lines (if applicable in credible option)</t>
  </si>
  <si>
    <t>Line refit/replacement of Bouldercombe - Raglan/Larcom Creek - Calliope River 275kV lines</t>
  </si>
  <si>
    <t>Line refit/replacement of eastern Central Queensland - Southern Queensland 275kV transmission line corridor</t>
  </si>
  <si>
    <t>TransGrid and Powerlink will consider the impact of lengthy/material outages on transmission limits associated with outages to perform transmission works including:</t>
  </si>
  <si>
    <t>Transmission works affecting Transmission Limits</t>
  </si>
  <si>
    <t>MarinusLink and Battery of the Nation</t>
  </si>
  <si>
    <t>Consumption forecast and consumer behaviour</t>
  </si>
  <si>
    <t>Fuel supply forecast</t>
  </si>
  <si>
    <t>Climate and energy policies</t>
  </si>
  <si>
    <t>Electric vehicles</t>
  </si>
  <si>
    <t>33 TWh by 2020 to 2030 or a penalty of $92.86 for every MWh of violation (including GreenPower and ACT scheme).</t>
  </si>
  <si>
    <r>
      <t>Port Stanvac</t>
    </r>
    <r>
      <rPr>
        <vertAlign val="superscript"/>
        <sz val="11"/>
        <rFont val="Calibri"/>
        <family val="2"/>
        <scheme val="minor"/>
      </rPr>
      <t>1</t>
    </r>
  </si>
  <si>
    <r>
      <t>Barker Inle</t>
    </r>
    <r>
      <rPr>
        <sz val="11"/>
        <rFont val="Calibri"/>
        <family val="2"/>
        <scheme val="minor"/>
      </rPr>
      <t>t</t>
    </r>
    <r>
      <rPr>
        <vertAlign val="superscript"/>
        <sz val="11"/>
        <rFont val="Calibri"/>
        <family val="2"/>
        <scheme val="minor"/>
      </rPr>
      <t>2</t>
    </r>
  </si>
  <si>
    <t xml:space="preserve">Full outage </t>
  </si>
  <si>
    <t>2018 ESOO Model</t>
  </si>
  <si>
    <t>http://www.nemweb.com.au/Reports/Current/Alt_Limits/</t>
  </si>
  <si>
    <t>Source Location</t>
  </si>
  <si>
    <t>* Sensitivities will be conducted to this value.</t>
  </si>
  <si>
    <t>$k/MW Connected *</t>
  </si>
  <si>
    <t>* Assumes SCR = 3, Xd''=0.2</t>
  </si>
  <si>
    <t>As used in the AEMO 2018 ISP</t>
  </si>
  <si>
    <t>Generator modelling assumptions</t>
  </si>
  <si>
    <t>Financial assumptions</t>
  </si>
  <si>
    <t>Lead time</t>
  </si>
  <si>
    <t>Storage initial level</t>
  </si>
  <si>
    <t>Interconnector capability</t>
  </si>
  <si>
    <t>Augmentation options</t>
  </si>
  <si>
    <t>Transmission limits</t>
  </si>
  <si>
    <t>Generator capacity</t>
  </si>
  <si>
    <t>Generator reliability settings</t>
  </si>
  <si>
    <t>Proportioning factors for Inter-Regional losses</t>
  </si>
  <si>
    <t>Interconnector capability (MW)</t>
  </si>
  <si>
    <t>Hydro storage inflows (GWh)</t>
  </si>
  <si>
    <t>Emissions target trajectories</t>
  </si>
  <si>
    <t>Demand-side participation (MW)</t>
  </si>
  <si>
    <t>2018 AEMO ISP, AEMO generation information page, AGL announcements</t>
  </si>
  <si>
    <t>AER Determinations</t>
  </si>
  <si>
    <t>Inputs and Methodology Consulation Report</t>
  </si>
  <si>
    <t>AEMO's ESOO 2018 CSIRO Moderate rooftop PV uptake is used in AEMO's Neutral, Fast change and Slow change ESOO 2018 demand scenarios. Non-scheduled PV between 100kW - 30MW will be modelled explicitly.</t>
  </si>
  <si>
    <t>Fast change scenario</t>
  </si>
  <si>
    <t>Slow change scenario</t>
  </si>
  <si>
    <t>Half of coal power stations’ capacity is retired 5 years earlier than end-of-technical-lives</t>
  </si>
  <si>
    <t>Retired by announced retirement date or end-of-technical-lives</t>
  </si>
  <si>
    <t>Half of coal power stations’ capacity is retired 2 years earlier than end-of-technical-lives</t>
  </si>
  <si>
    <t>Half of coal power stations’ capacity is retired 5 years later than end-of-technical-lives</t>
  </si>
  <si>
    <t>25 % by 2020
40 % by 2025
50 % by 2030</t>
  </si>
  <si>
    <t>25 % renewable energy generation by 2020, 40 % renewable energy generation by 2025 and 50 % by 2030. This is indicative (as per the ISP) and the build out to meet the VRET will vary across scenarios and will be updated during the modelling.</t>
  </si>
  <si>
    <t>28 % 2005 - 2030
70 % 2016 - 2050</t>
  </si>
  <si>
    <t>Neutral scenario</t>
  </si>
  <si>
    <t>QNI expansions</t>
  </si>
  <si>
    <t xml:space="preserve">The preferred ISP option is assumed to be constructed by 2020 (Stage 1) and 2023 (Stage 2), or as updated by the concurrent QNI RIT-T process. Timing will be tested as a sensitivity </t>
  </si>
  <si>
    <t>Snowy 2.0 generation will be included by 2025 and the preferred SnowyLink South ISP option is assumed constructed by 2034. Timing will be tested as a sensitivity</t>
  </si>
  <si>
    <t>Neutral with stronger emission reduction target scenario</t>
  </si>
  <si>
    <t>AEMO 2019 assumptions neutral reduction scenario for wind and solar
AEMO 2018 ISP rapid reduction scenario for pump storage hydro, batteries, and solar thermal</t>
  </si>
  <si>
    <t>AEMO 2019 assumptions slow reduction scenario for wind and solar
AEMO 2019 assumptions neutral reduction scenario for pump storage hydro, batteries, and solar thermal</t>
  </si>
  <si>
    <t>2019 AEMO ISP 
Neutral</t>
  </si>
  <si>
    <t>2019 AEMO ISP 
Strong</t>
  </si>
  <si>
    <t>2019 AEMO ISP 
Weak</t>
  </si>
  <si>
    <t xml:space="preserve">Snowy 2.0 generation and SnowyLink South </t>
  </si>
  <si>
    <t>Capital Cost Projections (real 2019 dollars)</t>
  </si>
  <si>
    <t xml:space="preserve">Cost to construct new generation, not including connection costs.  </t>
  </si>
  <si>
    <t>These capital cost trajectories are developed by CSIRO GALLM (see Electricity generation technology cost projections: 2017-2050 for more details) based on the technology specific capital cost estimates provided by GHD ( AEMO costs and technical parameter review).</t>
  </si>
  <si>
    <t>Battery storage capital cost estimates provided by GHD have been revised by CSIRO to be comparable with other studies.</t>
  </si>
  <si>
    <t>Wind capital cost projections given by CSIRO have been adjusted to capture increasing wind turbine efficiency over time.</t>
  </si>
  <si>
    <t>Expected build costs - global temperature growth of 4 degrees</t>
  </si>
  <si>
    <t>Black Coal (supercritical PC)</t>
  </si>
  <si>
    <t>Black Coal (supercritical PC) with CCS</t>
  </si>
  <si>
    <t>Brown Coal (supercritical PC)</t>
  </si>
  <si>
    <t>Brown Coal (supercritical PC) with CCS</t>
  </si>
  <si>
    <t>CCGT with CCS</t>
  </si>
  <si>
    <t>Large scale Solar PV</t>
  </si>
  <si>
    <t>Solar Thermal (8hrs Storage)</t>
  </si>
  <si>
    <t>Nuclear (SMR)</t>
  </si>
  <si>
    <t>Battery storage (2 hrs)</t>
  </si>
  <si>
    <t>Battery storage BOP</t>
  </si>
  <si>
    <t xml:space="preserve">Notes </t>
  </si>
  <si>
    <t xml:space="preserve">1. The capital costs are overnight costs for construction in Melbourne. To calculate the capital  costs of these technologies elsewhere in Australia use  Regional costs  adjustments factors given in  the Regional Cost Factors worksheet. </t>
  </si>
  <si>
    <t>Aggressive build costs - global temperature growth of 2 degrees</t>
  </si>
  <si>
    <t>AEMO Draft 2019 ISP Assumptions Workbook</t>
  </si>
  <si>
    <t>https://www.aemo.com.au/-/media/Files/Electricity/NEM/Planning_and_Forecasting/Inputs-Assumptions-Methodologies/2019/2019-Input-and-Assumptions-workbook.xlsx</t>
  </si>
  <si>
    <t>Coal price ($/GJ, real 2019 dollars)</t>
  </si>
  <si>
    <t xml:space="preserve">Existing generators: 2016 Wood Mackenzie Coal Cost Report
New entrants: Resources and Energy Quarterly (June 2018) report, Department of Industry, Innovation and Science (AEMO conversions). </t>
  </si>
  <si>
    <t>*Lower estimate equivalent to estimated contract price paid by existing generators in QLD</t>
  </si>
  <si>
    <t>*Central estimate equivalent to forecast export coal price, as per June 2018 Resources and Energy Quarterly report, converted to AU$/GJ - @6000kCal/kg, 1USD=0.75AUD).</t>
  </si>
  <si>
    <t>QLD new OCGT</t>
  </si>
  <si>
    <t>NSW new OCGT</t>
  </si>
  <si>
    <t>VIC new OCGT</t>
  </si>
  <si>
    <t>SA new OCGT</t>
  </si>
  <si>
    <t>TAS new OCGT</t>
  </si>
  <si>
    <t>QLD new CCGT</t>
  </si>
  <si>
    <t>NSW new CCGT</t>
  </si>
  <si>
    <t>VIC new CCGT</t>
  </si>
  <si>
    <t>SA new CCGT</t>
  </si>
  <si>
    <t>TAS new CCGT</t>
  </si>
  <si>
    <t>Gas price ($/GJ, real 2019 dollars)</t>
  </si>
  <si>
    <t xml:space="preserve">Prices are the sum of wholesale price and transportation cost. </t>
  </si>
  <si>
    <t>Based on December 2018 "Delivered Wholesale Gas price Outlook 2019-2040" by Core Energy &amp; Resources Pty Limited</t>
  </si>
  <si>
    <t>TransGrid's Reinforcing the New South Wales Southern Shared Network to increase transfer capacity to the state’s demand centres - Project Specification Consultation Report</t>
  </si>
  <si>
    <t>https://www.transgrid.com.au/what-we-do/projects/regulatory-investment-tests/Pages/default.aspx</t>
  </si>
  <si>
    <t>Lines running directly from Maragle to Bannaby</t>
  </si>
  <si>
    <t>Lines running from Maragle to Bannaby via Wagga Wagga</t>
  </si>
  <si>
    <t>A triangle linking Maragle, Wagga Wagga and Bannaby</t>
  </si>
  <si>
    <t>A triangle linking Maragle, Wagga Wagga and Bannaby with extension to Sydney</t>
  </si>
  <si>
    <r>
      <rPr>
        <sz val="11"/>
        <color theme="1"/>
        <rFont val="Calibri"/>
        <family val="2"/>
      </rPr>
      <t>Option 1B</t>
    </r>
    <r>
      <rPr>
        <sz val="11"/>
        <color theme="1"/>
        <rFont val="Calibri"/>
        <family val="2"/>
        <scheme val="minor"/>
      </rPr>
      <t xml:space="preserve"> – Two new single circuit 500 kV route diverse lines initially operated at 330 kV from Maragle to Bannaby</t>
    </r>
  </si>
  <si>
    <t>Option 1A – Two new single circuit 330 kV route diverse lines from Maragle to Bannaby using high capacity conductor</t>
  </si>
  <si>
    <r>
      <rPr>
        <sz val="11"/>
        <color theme="1"/>
        <rFont val="Calibri"/>
        <family val="2"/>
      </rPr>
      <t>Option 1C</t>
    </r>
    <r>
      <rPr>
        <sz val="11"/>
        <color theme="1"/>
        <rFont val="Calibri"/>
        <family val="2"/>
        <scheme val="minor"/>
      </rPr>
      <t xml:space="preserve"> – Two new single circuit 500 kV route diverse lines from Maragle to Bannaby</t>
    </r>
  </si>
  <si>
    <t>Option 2A – New single circuit 330 kV route diverse lines from Maragle to Wagga Wagga and Wagga Wagga to Bannaby using high capacity conductor</t>
  </si>
  <si>
    <t>Option 2B – New single circuit 500 kV route diverse lines initially operated at 330 kV from Maragle to Wagga Wagga and Wagga Wagga to Bannaby</t>
  </si>
  <si>
    <t>Option 2C – New single circuit 500 kV route diverse lines from Maragle to Wagga Wagga and Wagga Wagga to Bannaby</t>
  </si>
  <si>
    <t>Option 3A – New single circuit 330 kV route diverse lines from Maragle to Bannaby, Maragle to Wagga and Wagga to Bannaby using high capacity conductor</t>
  </si>
  <si>
    <t>Option 3B – New single circuit 500 kV route diverse lines initially operated at 330 kV from Maragle to Bannaby, Maragle to Wagga and Wagga to Bannaby</t>
  </si>
  <si>
    <t>Option 3C – New single circuit 500 kV route diverse lines from Maragle to Bannaby, Maragle to Wagga and Wagga to Bannaby</t>
  </si>
  <si>
    <t>Option 4A – New single circuit 330 kV route diverse lines from Maragle to Bannaby, Maragle to Wagga, Wagga to Bannaby and Bannaby to Sydney West via South Creek</t>
  </si>
  <si>
    <t>Option 4B – New single circuit 500 kV route diverse lines initially operated at 330 kV from Maragle to Bannaby, Maragle to Wagga, Wagga to Bannaby and Bannaby to Sydney West via South Creek</t>
  </si>
  <si>
    <t>Option 4C – New single circuit 500 kV route diverse lines from Maragle to Bannaby, Maragle to Wagga, Wagga to Bannaby and Bannaby to Sydney via South Creek</t>
  </si>
  <si>
    <r>
      <rPr>
        <sz val="11"/>
        <color theme="1"/>
        <rFont val="Calibri"/>
        <family val="2"/>
      </rPr>
      <t>1</t>
    </r>
    <r>
      <rPr>
        <sz val="11"/>
        <color theme="1"/>
        <rFont val="Calibri"/>
        <family val="2"/>
        <scheme val="minor"/>
      </rPr>
      <t xml:space="preserve"> The additional firm capacities in this table assume an average level of import from VIC to NSW of 200 MW and average wind generation in southern NSW of 265 MW.
2 All cost estimates are to be treated as indicative at this stage and TransGrid will further refine these estimates as part of the PADR. Cost estimates specified in these Options have been prepared from the desktop studies based on cost data available at the date of preparation. Data used in the Options is consistent for the purposes of inter-Option comparison. The specific route will only be confirmed during preparation of the PACR. An extensive range of factors may affect the project cost including (but not limited to) environmental factors affecting line route, land acquisition or easement cost, construction cost implications arising from route dynamics, currency fluctuations and construction contractor costs in the proposed construction period. As such the nominal costs specified are indicative only at this stage and will be subject to further refinement.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</si>
</sst>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 #,##0.0_-;\-* #,##0.0_-;_-* &quot;-&quot;??_-;_-@_-"/>
    <numFmt numFmtId="166" formatCode="0.0000"/>
    <numFmt numFmtId="167" formatCode="0.00000"/>
    <numFmt numFmtId="168" formatCode="0.0%"/>
    <numFmt numFmtId="169" formatCode="yyyy"/>
    <numFmt numFmtId="170" formatCode="_-* #,##0_-;\-* #,##0_-;_-* &quot;-&quot;??_-;_-@_-"/>
    <numFmt numFmtId="171" formatCode="##0.0"/>
    <numFmt numFmtId="172" formatCode="_-&quot;$&quot;* #,##0_-;\-&quot;$&quot;* #,##0_-;_-&quot;$&quot;* &quot;-&quot;??_-;_-@_-"/>
    <numFmt numFmtId="173" formatCode="_-* #,##0.0_-;\-* #,##0.0_-;_-* &quot;-&quot;?_-;_-@_-"/>
  </numFmts>
  <fonts count="61">
    <font>
      <sz val="11"/>
      <color theme="1"/>
      <name val="Calibri"/>
      <family val="2"/>
      <scheme val="minor"/>
    </font>
    <font>
      <sz val="11"/>
      <color rgb="FF006100"/>
      <name val="Calibri"/>
      <family val="2"/>
      <scheme val="minor"/>
    </font>
    <font>
      <b/>
      <sz val="11"/>
      <color theme="1"/>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Calibri"/>
      <family val="2"/>
      <scheme val="minor"/>
    </font>
    <font>
      <i/>
      <sz val="11"/>
      <color theme="1"/>
      <name val="Calibri"/>
      <family val="2"/>
      <scheme val="minor"/>
    </font>
    <font>
      <sz val="11"/>
      <color theme="1"/>
      <name val="Calibri"/>
      <family val="2"/>
      <scheme val="minor"/>
    </font>
    <font>
      <sz val="10"/>
      <name val="Arial"/>
      <family val="2"/>
    </font>
    <font>
      <sz val="10"/>
      <color theme="0"/>
      <name val="Arial"/>
      <family val="2"/>
    </font>
    <font>
      <sz val="8"/>
      <color rgb="FF000099"/>
      <name val="Arial"/>
      <family val="2"/>
    </font>
    <font>
      <b/>
      <sz val="8"/>
      <name val="Arial"/>
      <family val="2"/>
    </font>
    <font>
      <u/>
      <sz val="10"/>
      <color theme="10"/>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0"/>
      <color rgb="FF006100"/>
      <name val="Arial"/>
      <family val="2"/>
    </font>
    <font>
      <b/>
      <sz val="15"/>
      <color theme="3"/>
      <name val="Calibri"/>
      <family val="2"/>
      <scheme val="minor"/>
    </font>
    <font>
      <b/>
      <sz val="13"/>
      <color theme="3"/>
      <name val="Calibri"/>
      <family val="2"/>
      <scheme val="minor"/>
    </font>
    <font>
      <sz val="10"/>
      <color theme="1"/>
      <name val="Arial"/>
      <family val="2"/>
    </font>
    <font>
      <vertAlign val="superscript"/>
      <sz val="11"/>
      <color theme="0"/>
      <name val="Calibri"/>
      <family val="2"/>
      <scheme val="minor"/>
    </font>
    <font>
      <b/>
      <sz val="11"/>
      <color theme="3"/>
      <name val="Calibri"/>
      <family val="2"/>
      <scheme val="minor"/>
    </font>
    <font>
      <sz val="11"/>
      <color rgb="FF9C0006"/>
      <name val="Calibri"/>
      <family val="2"/>
      <scheme val="minor"/>
    </font>
    <font>
      <sz val="18"/>
      <color theme="3"/>
      <name val="Calibri Light"/>
      <family val="2"/>
      <scheme val="maj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b/>
      <sz val="18"/>
      <color theme="3"/>
      <name val="Calibri Light"/>
      <family val="2"/>
      <scheme val="major"/>
    </font>
    <font>
      <sz val="12"/>
      <name val="ⓒoUAAA¨u"/>
      <family val="1"/>
      <charset val="255"/>
    </font>
    <font>
      <sz val="11"/>
      <name val="￥i￠￢￠?o"/>
      <family val="3"/>
      <charset val="255"/>
    </font>
    <font>
      <sz val="10"/>
      <name val="돋움체"/>
      <family val="3"/>
      <charset val="255"/>
    </font>
    <font>
      <sz val="12"/>
      <name val="바탕체"/>
      <family val="1"/>
      <charset val="255"/>
    </font>
    <font>
      <sz val="12"/>
      <name val="바탕체"/>
      <family val="3"/>
    </font>
    <font>
      <u/>
      <sz val="11"/>
      <color theme="10"/>
      <name val="Calibri"/>
      <family val="2"/>
    </font>
    <font>
      <u/>
      <sz val="11"/>
      <color theme="10"/>
      <name val="Calibri"/>
      <family val="2"/>
      <scheme val="minor"/>
    </font>
    <font>
      <u/>
      <sz val="11"/>
      <name val="Calibri"/>
      <family val="2"/>
    </font>
    <font>
      <sz val="11"/>
      <name val="Calibri"/>
      <family val="2"/>
    </font>
    <font>
      <sz val="11"/>
      <color theme="1"/>
      <name val="Calibri"/>
      <family val="2"/>
    </font>
    <font>
      <sz val="11"/>
      <color theme="0"/>
      <name val="Calibri"/>
      <family val="2"/>
    </font>
    <font>
      <i/>
      <sz val="11"/>
      <color theme="1"/>
      <name val="Calibri"/>
      <family val="2"/>
    </font>
    <font>
      <sz val="11"/>
      <color rgb="FFFF0000"/>
      <name val="Calibri"/>
      <family val="2"/>
    </font>
    <font>
      <sz val="11"/>
      <color theme="3"/>
      <name val="Calibri"/>
      <family val="2"/>
      <scheme val="minor"/>
    </font>
    <font>
      <u/>
      <sz val="11"/>
      <color rgb="FFFF0000"/>
      <name val="Calibri"/>
      <family val="2"/>
      <scheme val="minor"/>
    </font>
    <font>
      <vertAlign val="superscript"/>
      <sz val="11"/>
      <color theme="1"/>
      <name val="Calibri"/>
      <family val="2"/>
    </font>
    <font>
      <vertAlign val="superscript"/>
      <sz val="11"/>
      <color theme="3"/>
      <name val="Calibri"/>
      <family val="2"/>
      <scheme val="minor"/>
    </font>
    <font>
      <u/>
      <sz val="11"/>
      <name val="Calibri"/>
      <family val="2"/>
      <scheme val="minor"/>
    </font>
    <font>
      <sz val="20"/>
      <color theme="3"/>
      <name val="Calibri"/>
      <family val="2"/>
      <scheme val="minor"/>
    </font>
    <font>
      <sz val="20"/>
      <color theme="1"/>
      <name val="Calibri"/>
      <family val="2"/>
    </font>
    <font>
      <sz val="11"/>
      <name val="Calibri"/>
      <family val="2"/>
      <scheme val="minor"/>
    </font>
    <font>
      <b/>
      <sz val="11"/>
      <color theme="1"/>
      <name val="Calibri"/>
      <family val="2"/>
    </font>
    <font>
      <sz val="11"/>
      <color theme="3" tint="-0.249977111117893"/>
      <name val="Calibri"/>
      <family val="2"/>
      <scheme val="minor"/>
    </font>
    <font>
      <sz val="11"/>
      <color rgb="FF000000"/>
      <name val="Calibri"/>
      <family val="2"/>
      <scheme val="minor"/>
    </font>
    <font>
      <vertAlign val="superscript"/>
      <sz val="11"/>
      <name val="Calibri"/>
      <family val="2"/>
      <scheme val="minor"/>
    </font>
    <font>
      <sz val="10"/>
      <color theme="1"/>
      <name val="Calibri"/>
      <family val="2"/>
    </font>
    <font>
      <sz val="11"/>
      <color rgb="FF9C5700"/>
      <name val="Calibri"/>
      <family val="2"/>
      <scheme val="minor"/>
    </font>
  </fonts>
  <fills count="51">
    <fill>
      <patternFill patternType="none"/>
    </fill>
    <fill>
      <patternFill patternType="gray125"/>
    </fill>
    <fill>
      <patternFill patternType="solid">
        <fgColor rgb="FFC6EFCE"/>
      </patternFill>
    </fill>
    <fill>
      <patternFill patternType="solid">
        <fgColor theme="0" tint="-4.9989318521683403E-2"/>
        <bgColor indexed="64"/>
      </patternFill>
    </fill>
    <fill>
      <patternFill patternType="solid">
        <fgColor rgb="FF948671"/>
        <bgColor indexed="64"/>
      </patternFill>
    </fill>
    <fill>
      <patternFill patternType="solid">
        <fgColor rgb="FFFFC222"/>
        <bgColor indexed="64"/>
      </patternFill>
    </fill>
    <fill>
      <patternFill patternType="solid">
        <fgColor rgb="FFE9E7E2"/>
        <bgColor indexed="64"/>
      </patternFill>
    </fill>
    <fill>
      <patternFill patternType="solid">
        <fgColor rgb="FFD9D9D9"/>
        <bgColor indexed="64"/>
      </patternFill>
    </fill>
    <fill>
      <patternFill patternType="solid">
        <fgColor theme="4"/>
      </patternFill>
    </fill>
    <fill>
      <patternFill patternType="solid">
        <fgColor theme="5"/>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1" tint="0.14999847407452621"/>
        <bgColor indexed="64"/>
      </patternFill>
    </fill>
    <fill>
      <patternFill patternType="solid">
        <fgColor theme="5"/>
        <bgColor indexed="64"/>
      </patternFill>
    </fill>
    <fill>
      <patternFill patternType="solid">
        <fgColor rgb="FFFFC000"/>
        <bgColor indexed="64"/>
      </patternFill>
    </fill>
    <fill>
      <patternFill patternType="solid">
        <fgColor theme="8" tint="-0.249977111117893"/>
        <bgColor indexed="64"/>
      </patternFill>
    </fill>
    <fill>
      <patternFill patternType="solid">
        <fgColor theme="3" tint="-0.249977111117893"/>
        <bgColor indexed="64"/>
      </patternFill>
    </fill>
    <fill>
      <patternFill patternType="solid">
        <fgColor rgb="FFF2F2F2"/>
        <bgColor indexed="64"/>
      </patternFill>
    </fill>
    <fill>
      <patternFill patternType="solid">
        <fgColor rgb="FFD9E1F2"/>
        <bgColor indexed="64"/>
      </patternFill>
    </fill>
  </fills>
  <borders count="25">
    <border>
      <left/>
      <right/>
      <top/>
      <bottom/>
      <diagonal/>
    </border>
    <border>
      <left style="medium">
        <color theme="0"/>
      </left>
      <right style="medium">
        <color theme="0"/>
      </right>
      <top style="medium">
        <color theme="0"/>
      </top>
      <bottom style="medium">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style="thin">
        <color theme="0"/>
      </left>
      <right/>
      <top style="thin">
        <color theme="0"/>
      </top>
      <bottom style="medium">
        <color theme="0"/>
      </bottom>
      <diagonal/>
    </border>
    <border>
      <left/>
      <right style="thin">
        <color theme="0"/>
      </right>
      <top style="thin">
        <color theme="0"/>
      </top>
      <bottom style="medium">
        <color theme="0"/>
      </bottom>
      <diagonal/>
    </border>
    <border>
      <left style="thin">
        <color theme="0"/>
      </left>
      <right style="thin">
        <color theme="0"/>
      </right>
      <top style="thin">
        <color theme="0"/>
      </top>
      <bottom/>
      <diagonal/>
    </border>
    <border>
      <left style="thin">
        <color theme="0"/>
      </left>
      <right style="thin">
        <color theme="0"/>
      </right>
      <top/>
      <bottom style="medium">
        <color theme="0"/>
      </bottom>
      <diagonal/>
    </border>
    <border>
      <left/>
      <right style="medium">
        <color theme="0"/>
      </right>
      <top style="thin">
        <color theme="0"/>
      </top>
      <bottom style="thin">
        <color theme="0"/>
      </bottom>
      <diagonal/>
    </border>
    <border>
      <left/>
      <right style="thin">
        <color theme="0"/>
      </right>
      <top style="thin">
        <color theme="0"/>
      </top>
      <bottom/>
      <diagonal/>
    </border>
    <border>
      <left/>
      <right style="thin">
        <color theme="0"/>
      </right>
      <top/>
      <bottom style="thin">
        <color theme="0"/>
      </bottom>
      <diagonal/>
    </border>
    <border>
      <left/>
      <right/>
      <top style="thin">
        <color theme="0"/>
      </top>
      <bottom/>
      <diagonal/>
    </border>
  </borders>
  <cellStyleXfs count="59531">
    <xf numFmtId="0" fontId="0" fillId="0" borderId="0"/>
    <xf numFmtId="0" fontId="1" fillId="2" borderId="0" applyNumberFormat="0" applyBorder="0" applyAlignment="0" applyProtection="0"/>
    <xf numFmtId="0" fontId="4" fillId="0" borderId="0" applyNumberFormat="0" applyFill="0" applyBorder="0" applyAlignment="0" applyProtection="0"/>
    <xf numFmtId="43" fontId="8" fillId="0" borderId="0" applyFont="0" applyFill="0" applyBorder="0" applyAlignment="0" applyProtection="0"/>
    <xf numFmtId="0" fontId="11" fillId="7" borderId="0">
      <alignment horizontal="center" wrapText="1"/>
    </xf>
    <xf numFmtId="0" fontId="18" fillId="0" borderId="0" applyNumberFormat="0" applyFill="0" applyBorder="0" applyAlignment="0" applyProtection="0"/>
    <xf numFmtId="0" fontId="16" fillId="0" borderId="0"/>
    <xf numFmtId="0" fontId="8" fillId="0" borderId="0"/>
    <xf numFmtId="0" fontId="16" fillId="0" borderId="0"/>
    <xf numFmtId="0" fontId="9" fillId="0" borderId="0"/>
    <xf numFmtId="43" fontId="8" fillId="0" borderId="0" applyFont="0" applyFill="0" applyBorder="0" applyAlignment="0" applyProtection="0"/>
    <xf numFmtId="44" fontId="8" fillId="0" borderId="0" applyFont="0" applyFill="0" applyBorder="0" applyAlignment="0" applyProtection="0"/>
    <xf numFmtId="0" fontId="16" fillId="3" borderId="0" applyNumberFormat="0" applyFill="0" applyBorder="0" applyAlignment="0" applyProtection="0"/>
    <xf numFmtId="0" fontId="14" fillId="3" borderId="0" applyNumberFormat="0" applyFill="0" applyBorder="0" applyAlignment="0" applyProtection="0"/>
    <xf numFmtId="0" fontId="12" fillId="5" borderId="1">
      <alignment horizontal="center" vertical="center" wrapText="1"/>
    </xf>
    <xf numFmtId="165" fontId="9" fillId="0" borderId="1" applyNumberFormat="0" applyAlignment="0">
      <alignment horizontal="center"/>
    </xf>
    <xf numFmtId="165" fontId="9" fillId="6" borderId="1" applyNumberFormat="0" applyAlignment="0">
      <alignment horizontal="center"/>
    </xf>
    <xf numFmtId="0" fontId="10" fillId="4" borderId="1">
      <alignment horizontal="center"/>
    </xf>
    <xf numFmtId="0" fontId="15" fillId="3"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10" fillId="4" borderId="1" applyAlignment="0">
      <alignment horizontal="center"/>
    </xf>
    <xf numFmtId="0" fontId="19" fillId="2" borderId="0" applyNumberFormat="0" applyBorder="0" applyAlignment="0" applyProtection="0"/>
    <xf numFmtId="43" fontId="8" fillId="0" borderId="0" applyFont="0" applyFill="0" applyBorder="0" applyAlignment="0" applyProtection="0"/>
    <xf numFmtId="0" fontId="13" fillId="0" borderId="0" applyNumberFormat="0" applyFill="0" applyBorder="0" applyAlignment="0" applyProtection="0"/>
    <xf numFmtId="0" fontId="17"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0" fillId="0" borderId="2" applyNumberFormat="0" applyFill="0" applyAlignment="0" applyProtection="0"/>
    <xf numFmtId="0" fontId="21" fillId="0" borderId="3" applyNumberFormat="0" applyFill="0" applyAlignment="0" applyProtection="0"/>
    <xf numFmtId="0" fontId="5" fillId="8" borderId="0" applyNumberFormat="0" applyBorder="0" applyAlignment="0" applyProtection="0"/>
    <xf numFmtId="0" fontId="5" fillId="9" borderId="0" applyNumberFormat="0" applyBorder="0" applyAlignment="0" applyProtection="0"/>
    <xf numFmtId="0" fontId="24" fillId="0" borderId="4" applyNumberFormat="0" applyFill="0" applyAlignment="0" applyProtection="0"/>
    <xf numFmtId="0" fontId="25" fillId="11" borderId="0" applyNumberFormat="0" applyBorder="0" applyAlignment="0" applyProtection="0"/>
    <xf numFmtId="0" fontId="24" fillId="0" borderId="0" applyNumberFormat="0" applyFill="0" applyBorder="0" applyAlignment="0" applyProtection="0"/>
    <xf numFmtId="0" fontId="27" fillId="12" borderId="0" applyNumberFormat="0" applyBorder="0" applyAlignment="0" applyProtection="0"/>
    <xf numFmtId="0" fontId="28" fillId="13" borderId="8" applyNumberFormat="0" applyAlignment="0" applyProtection="0"/>
    <xf numFmtId="0" fontId="29" fillId="14" borderId="9" applyNumberFormat="0" applyAlignment="0" applyProtection="0"/>
    <xf numFmtId="0" fontId="30" fillId="14" borderId="8" applyNumberFormat="0" applyAlignment="0" applyProtection="0"/>
    <xf numFmtId="0" fontId="31" fillId="0" borderId="10" applyNumberFormat="0" applyFill="0" applyAlignment="0" applyProtection="0"/>
    <xf numFmtId="0" fontId="32" fillId="15" borderId="11" applyNumberFormat="0" applyAlignment="0" applyProtection="0"/>
    <xf numFmtId="0" fontId="3" fillId="0" borderId="0" applyNumberFormat="0" applyFill="0" applyBorder="0" applyAlignment="0" applyProtection="0"/>
    <xf numFmtId="0" fontId="8" fillId="16" borderId="12" applyNumberFormat="0" applyFont="0" applyAlignment="0" applyProtection="0"/>
    <xf numFmtId="0" fontId="2" fillId="0" borderId="13" applyNumberFormat="0" applyFill="0" applyAlignment="0" applyProtection="0"/>
    <xf numFmtId="0" fontId="8" fillId="17" borderId="0" applyNumberFormat="0" applyBorder="0" applyAlignment="0" applyProtection="0"/>
    <xf numFmtId="0" fontId="8" fillId="18" borderId="0" applyNumberFormat="0" applyBorder="0" applyAlignment="0" applyProtection="0"/>
    <xf numFmtId="0" fontId="5"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5" fillId="38" borderId="0" applyNumberFormat="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1" fontId="8"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0" fontId="8" fillId="16" borderId="12" applyNumberFormat="0" applyFont="0" applyAlignment="0" applyProtection="0"/>
    <xf numFmtId="0" fontId="8" fillId="16" borderId="12" applyNumberFormat="0" applyFont="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1" fontId="8"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0" fontId="8" fillId="16" borderId="12" applyNumberFormat="0" applyFont="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6" fillId="0" borderId="0" applyFont="0" applyFill="0" applyBorder="0" applyAlignment="0" applyProtection="0"/>
    <xf numFmtId="0" fontId="37" fillId="0" borderId="0" applyFont="0" applyFill="0" applyBorder="0" applyAlignment="0" applyProtection="0"/>
    <xf numFmtId="0" fontId="38" fillId="0" borderId="0"/>
    <xf numFmtId="43"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1" fontId="8"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0" fontId="8" fillId="16" borderId="12" applyNumberFormat="0" applyFont="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0" fontId="8" fillId="16" borderId="12" applyNumberFormat="0" applyFont="0" applyAlignment="0" applyProtection="0"/>
    <xf numFmtId="41" fontId="8" fillId="0" borderId="0" applyFont="0" applyFill="0" applyBorder="0" applyAlignment="0" applyProtection="0"/>
    <xf numFmtId="0" fontId="8" fillId="16" borderId="12" applyNumberFormat="0" applyFont="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0" fontId="8" fillId="16" borderId="12" applyNumberFormat="0" applyFont="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44" fontId="8" fillId="0" borderId="0" applyFont="0" applyFill="0" applyBorder="0" applyAlignment="0" applyProtection="0"/>
    <xf numFmtId="0" fontId="22" fillId="0" borderId="0"/>
    <xf numFmtId="43" fontId="8" fillId="0" borderId="0" applyFont="0" applyFill="0" applyBorder="0" applyAlignment="0" applyProtection="0"/>
    <xf numFmtId="171" fontId="9" fillId="0" borderId="0" applyFill="0" applyBorder="0" applyProtection="0">
      <alignment horizontal="right" vertical="center" wrapText="1"/>
    </xf>
    <xf numFmtId="43" fontId="22" fillId="0" borderId="0" applyFont="0" applyFill="0" applyBorder="0" applyAlignment="0" applyProtection="0"/>
    <xf numFmtId="0" fontId="22" fillId="0" borderId="0"/>
    <xf numFmtId="0" fontId="39" fillId="0" borderId="0" applyNumberFormat="0" applyFill="0" applyBorder="0" applyAlignment="0" applyProtection="0">
      <alignment vertical="top"/>
      <protection locked="0"/>
    </xf>
    <xf numFmtId="9" fontId="22" fillId="0" borderId="0" applyFont="0" applyFill="0" applyBorder="0" applyAlignment="0" applyProtection="0"/>
    <xf numFmtId="43" fontId="22" fillId="0" borderId="0" applyFont="0" applyFill="0" applyBorder="0" applyAlignment="0" applyProtection="0"/>
    <xf numFmtId="0" fontId="17" fillId="0" borderId="0"/>
    <xf numFmtId="0" fontId="33" fillId="0" borderId="0" applyNumberFormat="0" applyFill="0" applyBorder="0" applyAlignment="0" applyProtection="0"/>
    <xf numFmtId="0" fontId="26"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0" fillId="0" borderId="0" applyNumberFormat="0" applyFill="0" applyBorder="0" applyAlignment="0" applyProtection="0"/>
    <xf numFmtId="9" fontId="8" fillId="0" borderId="0"/>
    <xf numFmtId="0" fontId="57" fillId="0" borderId="0"/>
    <xf numFmtId="43" fontId="57" fillId="0" borderId="0" applyFont="0" applyFill="0" applyBorder="0" applyAlignment="0" applyProtection="0"/>
    <xf numFmtId="0" fontId="17" fillId="0" borderId="0"/>
    <xf numFmtId="0" fontId="27" fillId="12"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8" fillId="0" borderId="0"/>
    <xf numFmtId="0" fontId="8" fillId="16" borderId="12" applyNumberFormat="0" applyFont="0" applyAlignment="0" applyProtection="0"/>
    <xf numFmtId="0" fontId="57" fillId="0" borderId="0"/>
    <xf numFmtId="9" fontId="8" fillId="0" borderId="0" applyFont="0" applyFill="0" applyBorder="0" applyAlignment="0" applyProtection="0"/>
    <xf numFmtId="0" fontId="9" fillId="0" borderId="0"/>
    <xf numFmtId="0" fontId="22" fillId="0" borderId="0"/>
    <xf numFmtId="43" fontId="57" fillId="0" borderId="0" applyFont="0" applyFill="0" applyBorder="0" applyAlignment="0" applyProtection="0"/>
    <xf numFmtId="0" fontId="26"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8" fillId="0" borderId="0"/>
    <xf numFmtId="0" fontId="22" fillId="0" borderId="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60" fillId="12"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3" fontId="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cellStyleXfs>
  <cellXfs count="199">
    <xf numFmtId="0" fontId="0" fillId="0" borderId="0" xfId="0"/>
    <xf numFmtId="0" fontId="7" fillId="3" borderId="0" xfId="0" applyFont="1" applyFill="1" applyBorder="1" applyAlignment="1">
      <alignment vertical="center"/>
    </xf>
    <xf numFmtId="0" fontId="0" fillId="3" borderId="0" xfId="0" applyFont="1" applyFill="1"/>
    <xf numFmtId="0" fontId="0" fillId="0" borderId="0" xfId="0" applyFont="1"/>
    <xf numFmtId="3" fontId="0" fillId="3" borderId="0" xfId="0" applyNumberFormat="1" applyFont="1" applyFill="1"/>
    <xf numFmtId="3" fontId="0" fillId="0" borderId="0" xfId="0" applyNumberFormat="1" applyFont="1"/>
    <xf numFmtId="0" fontId="0" fillId="10" borderId="0" xfId="0" applyFont="1" applyFill="1"/>
    <xf numFmtId="0" fontId="41" fillId="3" borderId="0" xfId="5" applyFont="1" applyFill="1"/>
    <xf numFmtId="0" fontId="43" fillId="3" borderId="0" xfId="0" applyFont="1" applyFill="1"/>
    <xf numFmtId="44" fontId="43" fillId="3" borderId="0" xfId="30" applyNumberFormat="1" applyFont="1" applyFill="1"/>
    <xf numFmtId="0" fontId="43" fillId="3" borderId="0" xfId="12" applyFont="1" applyFill="1"/>
    <xf numFmtId="0" fontId="7" fillId="3" borderId="0" xfId="0" applyFont="1" applyFill="1"/>
    <xf numFmtId="0" fontId="43" fillId="3" borderId="0" xfId="0" applyFont="1" applyFill="1" applyBorder="1"/>
    <xf numFmtId="43" fontId="43" fillId="3" borderId="0" xfId="0" applyNumberFormat="1" applyFont="1" applyFill="1" applyBorder="1"/>
    <xf numFmtId="165" fontId="43" fillId="3" borderId="0" xfId="0" applyNumberFormat="1" applyFont="1" applyFill="1" applyBorder="1"/>
    <xf numFmtId="0" fontId="43" fillId="3" borderId="0" xfId="12" applyFont="1" applyFill="1" applyBorder="1"/>
    <xf numFmtId="167" fontId="43" fillId="3" borderId="0" xfId="0" applyNumberFormat="1" applyFont="1" applyFill="1"/>
    <xf numFmtId="164" fontId="43" fillId="3" borderId="0" xfId="0" applyNumberFormat="1" applyFont="1" applyFill="1"/>
    <xf numFmtId="166" fontId="43" fillId="3" borderId="0" xfId="0" applyNumberFormat="1" applyFont="1" applyFill="1"/>
    <xf numFmtId="0" fontId="43" fillId="3" borderId="0" xfId="12" applyFont="1" applyFill="1" applyBorder="1" applyAlignment="1">
      <alignment horizontal="left"/>
    </xf>
    <xf numFmtId="44" fontId="0" fillId="3" borderId="0" xfId="0" applyNumberFormat="1" applyFont="1" applyFill="1"/>
    <xf numFmtId="169" fontId="43" fillId="3" borderId="0" xfId="0" applyNumberFormat="1" applyFont="1" applyFill="1"/>
    <xf numFmtId="1" fontId="43" fillId="3" borderId="0" xfId="29" applyNumberFormat="1" applyFont="1" applyFill="1"/>
    <xf numFmtId="0" fontId="0" fillId="3" borderId="0" xfId="0" applyFont="1" applyFill="1" applyBorder="1"/>
    <xf numFmtId="0" fontId="45" fillId="3" borderId="0" xfId="0" applyFont="1" applyFill="1"/>
    <xf numFmtId="0" fontId="43" fillId="3" borderId="0" xfId="12" applyFont="1" applyFill="1" applyBorder="1" applyAlignment="1">
      <alignment vertical="top" wrapText="1"/>
    </xf>
    <xf numFmtId="2" fontId="42" fillId="3" borderId="0" xfId="16" applyNumberFormat="1" applyFont="1" applyFill="1" applyBorder="1" applyAlignment="1"/>
    <xf numFmtId="2" fontId="42" fillId="3" borderId="0" xfId="15" applyNumberFormat="1" applyFont="1" applyFill="1" applyBorder="1" applyAlignment="1"/>
    <xf numFmtId="2" fontId="43" fillId="3" borderId="0" xfId="0" applyNumberFormat="1" applyFont="1" applyFill="1"/>
    <xf numFmtId="0" fontId="44" fillId="3" borderId="0" xfId="17" applyFont="1" applyFill="1" applyBorder="1" applyAlignment="1">
      <alignment horizontal="left"/>
    </xf>
    <xf numFmtId="0" fontId="0" fillId="0" borderId="0" xfId="0" applyFont="1" applyAlignment="1">
      <alignment wrapText="1"/>
    </xf>
    <xf numFmtId="0" fontId="43" fillId="3" borderId="0" xfId="18" applyFont="1"/>
    <xf numFmtId="0" fontId="46" fillId="3" borderId="0" xfId="0" applyFont="1" applyFill="1" applyBorder="1"/>
    <xf numFmtId="0" fontId="43" fillId="3" borderId="0" xfId="18" applyFont="1" applyFill="1"/>
    <xf numFmtId="0" fontId="47" fillId="3" borderId="3" xfId="32" applyFont="1" applyFill="1"/>
    <xf numFmtId="0" fontId="43" fillId="3" borderId="0" xfId="13" applyFont="1" applyFill="1"/>
    <xf numFmtId="0" fontId="47" fillId="3" borderId="2" xfId="31" applyFont="1" applyFill="1" applyAlignment="1"/>
    <xf numFmtId="0" fontId="47" fillId="3" borderId="2" xfId="31" applyFont="1" applyFill="1"/>
    <xf numFmtId="0" fontId="0" fillId="3" borderId="0" xfId="0" applyFont="1" applyFill="1" applyAlignment="1">
      <alignment vertical="center"/>
    </xf>
    <xf numFmtId="10" fontId="0" fillId="0" borderId="0" xfId="0" applyNumberFormat="1" applyFont="1"/>
    <xf numFmtId="0" fontId="48" fillId="3" borderId="0" xfId="0" applyFont="1" applyFill="1"/>
    <xf numFmtId="0" fontId="43" fillId="3" borderId="0" xfId="18" applyFont="1" applyFill="1" applyBorder="1"/>
    <xf numFmtId="0" fontId="0" fillId="0" borderId="0" xfId="0" applyFont="1" applyBorder="1"/>
    <xf numFmtId="0" fontId="0" fillId="40" borderId="0" xfId="0" applyFont="1" applyFill="1"/>
    <xf numFmtId="0" fontId="0" fillId="41" borderId="0" xfId="0" applyFont="1" applyFill="1"/>
    <xf numFmtId="0" fontId="0" fillId="0" borderId="0" xfId="0" applyFont="1" applyBorder="1" applyAlignment="1">
      <alignment wrapText="1"/>
    </xf>
    <xf numFmtId="0" fontId="0" fillId="3" borderId="0" xfId="0" applyFont="1" applyFill="1" applyBorder="1" applyAlignment="1">
      <alignment horizontal="center" vertical="center" wrapText="1"/>
    </xf>
    <xf numFmtId="0" fontId="0" fillId="41"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41" borderId="0" xfId="0" applyFont="1" applyFill="1" applyBorder="1" applyAlignment="1">
      <alignment horizontal="center" vertical="center" wrapText="1"/>
    </xf>
    <xf numFmtId="43" fontId="0" fillId="41" borderId="0" xfId="28" applyFont="1" applyFill="1"/>
    <xf numFmtId="43" fontId="0" fillId="3" borderId="0" xfId="28" applyFont="1" applyFill="1"/>
    <xf numFmtId="170" fontId="0" fillId="41" borderId="0" xfId="28" applyNumberFormat="1" applyFont="1" applyFill="1"/>
    <xf numFmtId="170" fontId="0" fillId="3" borderId="0" xfId="28" applyNumberFormat="1" applyFont="1" applyFill="1"/>
    <xf numFmtId="0" fontId="5" fillId="39" borderId="6" xfId="0" applyFont="1" applyFill="1" applyBorder="1" applyAlignment="1">
      <alignment horizontal="center" vertical="center"/>
    </xf>
    <xf numFmtId="43" fontId="0" fillId="41" borderId="0" xfId="28" applyNumberFormat="1" applyFont="1" applyFill="1"/>
    <xf numFmtId="43" fontId="0" fillId="3" borderId="0" xfId="28" applyNumberFormat="1" applyFont="1" applyFill="1"/>
    <xf numFmtId="0" fontId="5" fillId="39" borderId="6" xfId="0" applyFont="1" applyFill="1" applyBorder="1" applyAlignment="1">
      <alignment horizontal="center" vertical="center" wrapText="1"/>
    </xf>
    <xf numFmtId="9" fontId="0" fillId="41" borderId="0" xfId="30" applyFont="1" applyFill="1"/>
    <xf numFmtId="168" fontId="0" fillId="41" borderId="0" xfId="30" applyNumberFormat="1" applyFont="1" applyFill="1"/>
    <xf numFmtId="10" fontId="0" fillId="41" borderId="0" xfId="30" applyNumberFormat="1" applyFont="1" applyFill="1"/>
    <xf numFmtId="0" fontId="0" fillId="41" borderId="0" xfId="0" applyFont="1" applyFill="1" applyAlignment="1">
      <alignment wrapText="1"/>
    </xf>
    <xf numFmtId="0" fontId="0" fillId="3" borderId="0" xfId="0" applyFont="1" applyFill="1" applyAlignment="1">
      <alignment wrapText="1"/>
    </xf>
    <xf numFmtId="14" fontId="0" fillId="41" borderId="0" xfId="28" applyNumberFormat="1" applyFont="1" applyFill="1"/>
    <xf numFmtId="14" fontId="0" fillId="3" borderId="0" xfId="28" applyNumberFormat="1" applyFont="1" applyFill="1"/>
    <xf numFmtId="9" fontId="0" fillId="3" borderId="0" xfId="30" applyFont="1" applyFill="1"/>
    <xf numFmtId="168" fontId="0" fillId="3" borderId="0" xfId="30" applyNumberFormat="1" applyFont="1" applyFill="1"/>
    <xf numFmtId="0" fontId="47" fillId="3" borderId="2" xfId="31" applyFont="1" applyFill="1" applyAlignment="1"/>
    <xf numFmtId="0" fontId="18" fillId="3" borderId="0" xfId="5" applyFill="1"/>
    <xf numFmtId="0" fontId="51" fillId="3" borderId="0" xfId="5" applyFont="1" applyFill="1" applyBorder="1" applyAlignment="1">
      <alignment vertical="center"/>
    </xf>
    <xf numFmtId="0" fontId="47" fillId="3" borderId="0" xfId="32" applyFont="1" applyFill="1" applyBorder="1"/>
    <xf numFmtId="44" fontId="0" fillId="41" borderId="0" xfId="29" applyFont="1" applyFill="1"/>
    <xf numFmtId="44" fontId="0" fillId="3" borderId="0" xfId="29" applyFont="1" applyFill="1"/>
    <xf numFmtId="172" fontId="0" fillId="41" borderId="0" xfId="29" applyNumberFormat="1" applyFont="1" applyFill="1"/>
    <xf numFmtId="172" fontId="0" fillId="3" borderId="0" xfId="29" applyNumberFormat="1" applyFont="1" applyFill="1"/>
    <xf numFmtId="0" fontId="0" fillId="40" borderId="0" xfId="0" applyFont="1" applyFill="1" applyAlignment="1">
      <alignment horizontal="center"/>
    </xf>
    <xf numFmtId="6" fontId="0" fillId="41" borderId="0" xfId="30" applyNumberFormat="1" applyFont="1" applyFill="1"/>
    <xf numFmtId="0" fontId="52" fillId="3" borderId="2" xfId="31" applyFont="1" applyFill="1"/>
    <xf numFmtId="0" fontId="52" fillId="3" borderId="2" xfId="31" applyFont="1" applyFill="1" applyAlignment="1"/>
    <xf numFmtId="172" fontId="0" fillId="3" borderId="0" xfId="0" applyNumberFormat="1" applyFont="1" applyFill="1"/>
    <xf numFmtId="0" fontId="0" fillId="3" borderId="0" xfId="0" applyFont="1" applyFill="1" applyAlignment="1">
      <alignment horizontal="center"/>
    </xf>
    <xf numFmtId="0" fontId="45" fillId="3" borderId="0" xfId="18" applyFont="1"/>
    <xf numFmtId="0" fontId="53" fillId="3" borderId="2" xfId="31" applyFont="1" applyFill="1" applyAlignment="1"/>
    <xf numFmtId="0" fontId="13" fillId="41" borderId="0" xfId="26" applyFill="1"/>
    <xf numFmtId="0" fontId="13" fillId="3" borderId="0" xfId="26" applyFill="1"/>
    <xf numFmtId="0" fontId="13" fillId="3" borderId="0" xfId="26" applyFill="1" applyBorder="1"/>
    <xf numFmtId="0" fontId="0" fillId="3" borderId="0" xfId="0" applyFont="1" applyFill="1" applyBorder="1" applyAlignment="1">
      <alignment wrapText="1"/>
    </xf>
    <xf numFmtId="0" fontId="0" fillId="3" borderId="0" xfId="0" applyFont="1" applyFill="1" applyAlignment="1"/>
    <xf numFmtId="0" fontId="3" fillId="3" borderId="0" xfId="0" applyFont="1" applyFill="1"/>
    <xf numFmtId="0" fontId="0" fillId="3" borderId="0" xfId="0" applyFont="1" applyFill="1" applyAlignment="1">
      <alignment horizontal="center" vertical="center"/>
    </xf>
    <xf numFmtId="0" fontId="0" fillId="3" borderId="0" xfId="0" applyFont="1" applyFill="1" applyAlignment="1">
      <alignment vertical="center" wrapText="1"/>
    </xf>
    <xf numFmtId="0" fontId="55" fillId="3" borderId="0" xfId="13" applyFont="1" applyFill="1"/>
    <xf numFmtId="0" fontId="0" fillId="41" borderId="0" xfId="0" applyFont="1" applyFill="1" applyAlignment="1">
      <alignment horizontal="center" vertical="center"/>
    </xf>
    <xf numFmtId="0" fontId="7" fillId="3" borderId="0" xfId="0" applyFont="1" applyFill="1" applyBorder="1"/>
    <xf numFmtId="0" fontId="52" fillId="3" borderId="2" xfId="31" applyFont="1" applyFill="1"/>
    <xf numFmtId="0" fontId="0" fillId="48" borderId="0" xfId="0" applyFill="1"/>
    <xf numFmtId="0" fontId="5" fillId="39" borderId="6" xfId="0" applyFont="1" applyFill="1" applyBorder="1" applyAlignment="1">
      <alignment horizontal="left" vertical="center"/>
    </xf>
    <xf numFmtId="0" fontId="43" fillId="3" borderId="0" xfId="18" applyFont="1" applyAlignment="1">
      <alignment vertical="top"/>
    </xf>
    <xf numFmtId="0" fontId="0" fillId="3" borderId="0" xfId="0" applyFill="1"/>
    <xf numFmtId="0" fontId="13" fillId="3" borderId="0" xfId="26" applyFill="1" applyAlignment="1">
      <alignment horizontal="left"/>
    </xf>
    <xf numFmtId="170" fontId="0" fillId="41" borderId="0" xfId="28" applyNumberFormat="1" applyFont="1" applyFill="1" applyAlignment="1">
      <alignment horizontal="right"/>
    </xf>
    <xf numFmtId="0" fontId="53" fillId="3" borderId="0" xfId="31" applyFont="1" applyFill="1" applyBorder="1" applyAlignment="1"/>
    <xf numFmtId="0" fontId="52" fillId="3" borderId="2" xfId="31" applyFont="1" applyFill="1"/>
    <xf numFmtId="0" fontId="52" fillId="3" borderId="3" xfId="32" applyFont="1" applyFill="1"/>
    <xf numFmtId="0" fontId="5" fillId="39" borderId="15" xfId="0" applyFont="1" applyFill="1" applyBorder="1" applyAlignment="1">
      <alignment vertical="center"/>
    </xf>
    <xf numFmtId="0" fontId="5" fillId="39" borderId="5" xfId="0" applyFont="1" applyFill="1" applyBorder="1" applyAlignment="1">
      <alignment vertical="center"/>
    </xf>
    <xf numFmtId="0" fontId="5" fillId="3" borderId="15" xfId="0" applyFont="1" applyFill="1" applyBorder="1" applyAlignment="1">
      <alignment vertical="center"/>
    </xf>
    <xf numFmtId="0" fontId="47" fillId="3" borderId="0" xfId="32" applyFont="1" applyFill="1" applyBorder="1" applyAlignment="1">
      <alignment horizontal="left"/>
    </xf>
    <xf numFmtId="170" fontId="0" fillId="41" borderId="0" xfId="28" applyNumberFormat="1" applyFont="1" applyFill="1" applyAlignment="1">
      <alignment wrapText="1"/>
    </xf>
    <xf numFmtId="0" fontId="47" fillId="3" borderId="0" xfId="35" applyFont="1" applyFill="1" applyBorder="1"/>
    <xf numFmtId="170" fontId="0" fillId="41" borderId="0" xfId="28" applyNumberFormat="1" applyFont="1" applyFill="1" applyAlignment="1">
      <alignment horizontal="right" wrapText="1"/>
    </xf>
    <xf numFmtId="9" fontId="0" fillId="41" borderId="0" xfId="30" applyFont="1" applyFill="1" applyAlignment="1">
      <alignment horizontal="right"/>
    </xf>
    <xf numFmtId="9" fontId="0" fillId="3" borderId="0" xfId="30" applyFont="1" applyFill="1" applyAlignment="1">
      <alignment horizontal="right"/>
    </xf>
    <xf numFmtId="0" fontId="0" fillId="39" borderId="0" xfId="0" applyFont="1" applyFill="1" applyAlignment="1">
      <alignment horizontal="center"/>
    </xf>
    <xf numFmtId="0" fontId="0" fillId="41" borderId="0" xfId="0" applyFont="1" applyFill="1" applyBorder="1" applyAlignment="1">
      <alignment horizontal="center" vertical="center" wrapText="1"/>
    </xf>
    <xf numFmtId="0" fontId="52" fillId="3" borderId="2" xfId="31" applyFont="1" applyFill="1"/>
    <xf numFmtId="0" fontId="0" fillId="3" borderId="0" xfId="0" applyFont="1" applyFill="1" applyBorder="1" applyAlignment="1">
      <alignment horizontal="center" vertical="center" wrapText="1"/>
    </xf>
    <xf numFmtId="0" fontId="0" fillId="41" borderId="0" xfId="0" applyFont="1" applyFill="1" applyAlignment="1">
      <alignment horizontal="left" vertical="top"/>
    </xf>
    <xf numFmtId="0" fontId="13" fillId="41" borderId="0" xfId="26" applyFill="1" applyAlignment="1">
      <alignment horizontal="left"/>
    </xf>
    <xf numFmtId="0" fontId="45" fillId="3" borderId="0" xfId="18" applyFont="1" applyAlignment="1">
      <alignment horizontal="center" wrapText="1"/>
    </xf>
    <xf numFmtId="0" fontId="0" fillId="3" borderId="0" xfId="0" applyFont="1" applyFill="1" applyBorder="1" applyAlignment="1">
      <alignment horizontal="center" vertical="center" wrapText="1"/>
    </xf>
    <xf numFmtId="0" fontId="0" fillId="41" borderId="0" xfId="0" applyFont="1" applyFill="1" applyBorder="1" applyAlignment="1">
      <alignment horizontal="center" vertical="center" wrapText="1"/>
    </xf>
    <xf numFmtId="0" fontId="0" fillId="41" borderId="0" xfId="0" applyFont="1" applyFill="1" applyBorder="1"/>
    <xf numFmtId="170" fontId="43" fillId="3" borderId="0" xfId="28" applyNumberFormat="1" applyFont="1" applyFill="1"/>
    <xf numFmtId="0" fontId="0" fillId="41" borderId="0" xfId="0" applyFont="1" applyFill="1" applyBorder="1" applyAlignment="1">
      <alignment horizontal="center"/>
    </xf>
    <xf numFmtId="0" fontId="45" fillId="3" borderId="0" xfId="18" applyFont="1" applyAlignment="1">
      <alignment wrapText="1"/>
    </xf>
    <xf numFmtId="170" fontId="0" fillId="41" borderId="0" xfId="28" applyNumberFormat="1" applyFont="1" applyFill="1" applyBorder="1"/>
    <xf numFmtId="43" fontId="43" fillId="3" borderId="0" xfId="0" applyNumberFormat="1" applyFont="1" applyFill="1"/>
    <xf numFmtId="0" fontId="43" fillId="3" borderId="0" xfId="0" applyFont="1" applyFill="1" applyBorder="1" applyAlignment="1">
      <alignment horizontal="center" vertical="center" wrapText="1"/>
    </xf>
    <xf numFmtId="173" fontId="0" fillId="41" borderId="0" xfId="28" applyNumberFormat="1" applyFont="1" applyFill="1"/>
    <xf numFmtId="173" fontId="0" fillId="3" borderId="0" xfId="28" applyNumberFormat="1" applyFont="1" applyFill="1"/>
    <xf numFmtId="165" fontId="0" fillId="41" borderId="0" xfId="28" applyNumberFormat="1" applyFont="1" applyFill="1"/>
    <xf numFmtId="165" fontId="0" fillId="3" borderId="0" xfId="28" applyNumberFormat="1" applyFont="1" applyFill="1"/>
    <xf numFmtId="170" fontId="0" fillId="0" borderId="0" xfId="0" applyNumberFormat="1" applyFont="1"/>
    <xf numFmtId="0" fontId="5" fillId="39" borderId="14" xfId="0" applyFont="1" applyFill="1" applyBorder="1" applyAlignment="1">
      <alignment horizontal="center" vertical="center"/>
    </xf>
    <xf numFmtId="0" fontId="5" fillId="39" borderId="19" xfId="0" applyFont="1" applyFill="1" applyBorder="1" applyAlignment="1">
      <alignment horizontal="center" vertical="center" wrapText="1"/>
    </xf>
    <xf numFmtId="0" fontId="5" fillId="39" borderId="19" xfId="0" applyFont="1" applyFill="1" applyBorder="1" applyAlignment="1">
      <alignment horizontal="center" vertical="center"/>
    </xf>
    <xf numFmtId="0" fontId="7" fillId="3" borderId="0" xfId="0" applyFont="1" applyFill="1" applyBorder="1" applyAlignment="1">
      <alignment horizontal="left" vertical="center" wrapText="1"/>
    </xf>
    <xf numFmtId="0" fontId="59" fillId="3" borderId="0" xfId="0" applyFont="1" applyFill="1"/>
    <xf numFmtId="0" fontId="0" fillId="3" borderId="0" xfId="0" applyFont="1" applyFill="1"/>
    <xf numFmtId="0" fontId="0" fillId="0" borderId="0" xfId="0"/>
    <xf numFmtId="0" fontId="0" fillId="3" borderId="0" xfId="0" applyFill="1"/>
    <xf numFmtId="0" fontId="0" fillId="3" borderId="0" xfId="0" applyFont="1" applyFill="1"/>
    <xf numFmtId="0" fontId="0" fillId="49" borderId="0" xfId="0" applyFont="1" applyFill="1" applyBorder="1" applyAlignment="1">
      <alignment horizontal="left" vertical="center" wrapText="1"/>
    </xf>
    <xf numFmtId="0" fontId="0" fillId="49" borderId="0" xfId="0" applyFont="1" applyFill="1" applyBorder="1" applyAlignment="1">
      <alignment horizontal="center" vertical="center" wrapText="1"/>
    </xf>
    <xf numFmtId="0" fontId="0" fillId="50" borderId="0" xfId="0" applyFont="1" applyFill="1" applyBorder="1" applyAlignment="1">
      <alignment horizontal="left" vertical="center" wrapText="1"/>
    </xf>
    <xf numFmtId="0" fontId="0" fillId="50" borderId="0" xfId="0" applyFont="1" applyFill="1" applyBorder="1" applyAlignment="1">
      <alignment horizontal="center" vertical="center" wrapText="1"/>
    </xf>
    <xf numFmtId="0" fontId="0" fillId="49" borderId="0" xfId="0" applyFont="1" applyFill="1"/>
    <xf numFmtId="0" fontId="13" fillId="49" borderId="0" xfId="26" applyFill="1"/>
    <xf numFmtId="0" fontId="13" fillId="49" borderId="0" xfId="26" quotePrefix="1" applyFill="1"/>
    <xf numFmtId="0" fontId="0" fillId="50" borderId="0" xfId="0" applyFont="1" applyFill="1"/>
    <xf numFmtId="0" fontId="13" fillId="50" borderId="0" xfId="26" applyFill="1"/>
    <xf numFmtId="0" fontId="43" fillId="41" borderId="0" xfId="0" applyFont="1" applyFill="1" applyAlignment="1">
      <alignment wrapText="1"/>
    </xf>
    <xf numFmtId="0" fontId="43" fillId="3" borderId="0" xfId="0" applyFont="1" applyFill="1" applyAlignment="1">
      <alignment wrapText="1"/>
    </xf>
    <xf numFmtId="0" fontId="0" fillId="10" borderId="0" xfId="0" applyFill="1"/>
    <xf numFmtId="0" fontId="56" fillId="10" borderId="0" xfId="0" applyFont="1" applyFill="1"/>
    <xf numFmtId="0" fontId="0" fillId="44" borderId="0" xfId="0" applyFont="1" applyFill="1" applyAlignment="1">
      <alignment horizontal="center"/>
    </xf>
    <xf numFmtId="0" fontId="54" fillId="45" borderId="0" xfId="0" applyFont="1" applyFill="1" applyAlignment="1">
      <alignment horizontal="center"/>
    </xf>
    <xf numFmtId="0" fontId="0" fillId="42" borderId="0" xfId="0" applyFont="1" applyFill="1" applyAlignment="1">
      <alignment horizontal="center"/>
    </xf>
    <xf numFmtId="0" fontId="0" fillId="46" borderId="0" xfId="0" applyFont="1" applyFill="1" applyAlignment="1">
      <alignment horizontal="center"/>
    </xf>
    <xf numFmtId="0" fontId="0" fillId="47" borderId="0" xfId="0" applyFont="1" applyFill="1" applyAlignment="1">
      <alignment horizontal="center"/>
    </xf>
    <xf numFmtId="0" fontId="0" fillId="43" borderId="0" xfId="0" applyFont="1" applyFill="1" applyAlignment="1">
      <alignment horizontal="center"/>
    </xf>
    <xf numFmtId="0" fontId="0" fillId="39" borderId="0" xfId="0" applyFont="1" applyFill="1" applyAlignment="1">
      <alignment horizontal="center"/>
    </xf>
    <xf numFmtId="0" fontId="0" fillId="3" borderId="0" xfId="0" applyFont="1" applyFill="1" applyBorder="1" applyAlignment="1">
      <alignment horizontal="center" vertical="center" wrapText="1"/>
    </xf>
    <xf numFmtId="0" fontId="0" fillId="41" borderId="0" xfId="0" applyFont="1" applyFill="1" applyBorder="1" applyAlignment="1">
      <alignment horizontal="center" vertical="center" wrapText="1"/>
    </xf>
    <xf numFmtId="0" fontId="0" fillId="49" borderId="0" xfId="0" applyFont="1" applyFill="1" applyBorder="1" applyAlignment="1">
      <alignment horizontal="center" vertical="center" wrapText="1"/>
    </xf>
    <xf numFmtId="0" fontId="0" fillId="50" borderId="0" xfId="0" applyFont="1" applyFill="1" applyBorder="1" applyAlignment="1">
      <alignment horizontal="center" vertical="center" wrapText="1"/>
    </xf>
    <xf numFmtId="0" fontId="55" fillId="40" borderId="0" xfId="13" applyFont="1" applyFill="1" applyBorder="1" applyAlignment="1">
      <alignment horizontal="center" vertical="center" wrapText="1"/>
    </xf>
    <xf numFmtId="0" fontId="7" fillId="3" borderId="0" xfId="0" applyFont="1" applyFill="1" applyBorder="1" applyAlignment="1">
      <alignment horizontal="center" vertical="center" wrapText="1"/>
    </xf>
    <xf numFmtId="0" fontId="5" fillId="39" borderId="14" xfId="0" applyFont="1" applyFill="1" applyBorder="1" applyAlignment="1">
      <alignment horizontal="center" vertical="center"/>
    </xf>
    <xf numFmtId="0" fontId="5" fillId="39" borderId="15" xfId="0" applyFont="1" applyFill="1" applyBorder="1" applyAlignment="1">
      <alignment horizontal="center" vertical="center"/>
    </xf>
    <xf numFmtId="0" fontId="5" fillId="39" borderId="5" xfId="0" applyFont="1" applyFill="1" applyBorder="1" applyAlignment="1">
      <alignment horizontal="center" vertical="center"/>
    </xf>
    <xf numFmtId="0" fontId="5" fillId="39" borderId="14" xfId="0" applyFont="1" applyFill="1" applyBorder="1" applyAlignment="1">
      <alignment horizontal="center" vertical="center" wrapText="1"/>
    </xf>
    <xf numFmtId="0" fontId="5" fillId="39" borderId="15" xfId="0" applyFont="1" applyFill="1" applyBorder="1" applyAlignment="1">
      <alignment horizontal="center" vertical="center" wrapText="1"/>
    </xf>
    <xf numFmtId="0" fontId="5" fillId="39" borderId="5" xfId="0" applyFont="1" applyFill="1" applyBorder="1" applyAlignment="1">
      <alignment horizontal="center" vertical="center" wrapText="1"/>
    </xf>
    <xf numFmtId="0" fontId="0" fillId="3" borderId="0" xfId="0" applyFont="1" applyFill="1" applyAlignment="1">
      <alignment horizontal="left" wrapText="1"/>
    </xf>
    <xf numFmtId="0" fontId="5" fillId="39" borderId="16" xfId="0" applyFont="1" applyFill="1" applyBorder="1" applyAlignment="1">
      <alignment horizontal="center" vertical="center" wrapText="1"/>
    </xf>
    <xf numFmtId="0" fontId="5" fillId="39" borderId="19" xfId="0" applyFont="1" applyFill="1" applyBorder="1" applyAlignment="1">
      <alignment horizontal="center" vertical="center" wrapText="1"/>
    </xf>
    <xf numFmtId="0" fontId="5" fillId="39" borderId="20" xfId="0" applyFont="1" applyFill="1" applyBorder="1" applyAlignment="1">
      <alignment horizontal="center" vertical="center" wrapText="1"/>
    </xf>
    <xf numFmtId="0" fontId="5" fillId="39" borderId="17" xfId="0" applyFont="1" applyFill="1" applyBorder="1" applyAlignment="1">
      <alignment horizontal="center" vertical="center" wrapText="1"/>
    </xf>
    <xf numFmtId="0" fontId="5" fillId="39" borderId="18" xfId="0" applyFont="1" applyFill="1" applyBorder="1" applyAlignment="1">
      <alignment horizontal="center" vertical="center" wrapText="1"/>
    </xf>
    <xf numFmtId="0" fontId="43" fillId="3" borderId="0" xfId="18" applyFont="1" applyFill="1" applyAlignment="1">
      <alignment horizontal="left" vertical="center" wrapText="1"/>
    </xf>
    <xf numFmtId="0" fontId="45" fillId="3" borderId="0" xfId="18" applyFont="1" applyBorder="1" applyAlignment="1">
      <alignment horizontal="left" wrapText="1"/>
    </xf>
    <xf numFmtId="0" fontId="43" fillId="3" borderId="0" xfId="18" applyFont="1" applyAlignment="1">
      <alignment horizontal="left" vertical="top" wrapText="1"/>
    </xf>
    <xf numFmtId="0" fontId="43" fillId="3" borderId="0" xfId="12" applyFont="1" applyFill="1" applyAlignment="1">
      <alignment horizontal="left" wrapText="1"/>
    </xf>
    <xf numFmtId="0" fontId="43" fillId="3" borderId="0" xfId="12" applyFont="1" applyFill="1" applyAlignment="1">
      <alignment horizontal="left" vertical="top" wrapText="1"/>
    </xf>
    <xf numFmtId="0" fontId="43" fillId="3" borderId="0" xfId="0" applyFont="1" applyFill="1" applyAlignment="1">
      <alignment horizontal="left" vertical="top" wrapText="1"/>
    </xf>
    <xf numFmtId="0" fontId="43" fillId="40" borderId="0" xfId="13" applyFont="1" applyFill="1" applyBorder="1" applyAlignment="1">
      <alignment horizontal="center" vertical="center" wrapText="1"/>
    </xf>
    <xf numFmtId="0" fontId="0" fillId="3" borderId="0" xfId="0" applyFont="1" applyFill="1" applyAlignment="1">
      <alignment horizontal="left" vertical="center" wrapText="1"/>
    </xf>
    <xf numFmtId="0" fontId="0" fillId="41" borderId="24" xfId="0" applyFont="1" applyFill="1" applyBorder="1" applyAlignment="1">
      <alignment horizontal="left"/>
    </xf>
    <xf numFmtId="0" fontId="0" fillId="3" borderId="0" xfId="0" applyFont="1" applyFill="1" applyAlignment="1">
      <alignment horizontal="left"/>
    </xf>
    <xf numFmtId="0" fontId="0" fillId="41" borderId="0" xfId="0" applyFont="1" applyFill="1" applyAlignment="1">
      <alignment horizontal="left"/>
    </xf>
    <xf numFmtId="0" fontId="5" fillId="39" borderId="22" xfId="0" applyFont="1" applyFill="1" applyBorder="1" applyAlignment="1">
      <alignment horizontal="center" vertical="center" wrapText="1"/>
    </xf>
    <xf numFmtId="0" fontId="5" fillId="39" borderId="23" xfId="0" applyFont="1" applyFill="1" applyBorder="1" applyAlignment="1">
      <alignment horizontal="center" vertical="center" wrapText="1"/>
    </xf>
    <xf numFmtId="0" fontId="5" fillId="39" borderId="21" xfId="0" applyFont="1" applyFill="1" applyBorder="1" applyAlignment="1">
      <alignment horizontal="center" vertical="center"/>
    </xf>
    <xf numFmtId="0" fontId="5" fillId="39" borderId="19" xfId="0" applyFont="1" applyFill="1" applyBorder="1" applyAlignment="1">
      <alignment horizontal="center" vertical="center"/>
    </xf>
    <xf numFmtId="0" fontId="5" fillId="39" borderId="7" xfId="0" applyFont="1" applyFill="1" applyBorder="1" applyAlignment="1">
      <alignment horizontal="center" vertical="center"/>
    </xf>
    <xf numFmtId="0" fontId="43" fillId="3" borderId="0" xfId="12" applyFont="1" applyFill="1" applyBorder="1" applyAlignment="1">
      <alignment horizontal="left" vertical="top" wrapText="1"/>
    </xf>
    <xf numFmtId="0" fontId="7" fillId="3" borderId="0" xfId="0" applyFont="1" applyFill="1" applyBorder="1" applyAlignment="1">
      <alignment horizontal="center" wrapText="1"/>
    </xf>
  </cellXfs>
  <cellStyles count="59531">
    <cellStyle name="20% - Accent1" xfId="47" builtinId="30" customBuiltin="1"/>
    <cellStyle name="20% - Accent2" xfId="50" builtinId="34" customBuiltin="1"/>
    <cellStyle name="20% - Accent3" xfId="54" builtinId="38" customBuiltin="1"/>
    <cellStyle name="20% - Accent4" xfId="58" builtinId="42" customBuiltin="1"/>
    <cellStyle name="20% - Accent5" xfId="62" builtinId="46" customBuiltin="1"/>
    <cellStyle name="20% - Accent6" xfId="66" builtinId="50" customBuiltin="1"/>
    <cellStyle name="40% - Accent1" xfId="48" builtinId="31" customBuiltin="1"/>
    <cellStyle name="40% - Accent2" xfId="51" builtinId="35" customBuiltin="1"/>
    <cellStyle name="40% - Accent3" xfId="55" builtinId="39" customBuiltin="1"/>
    <cellStyle name="40% - Accent4" xfId="59" builtinId="43" customBuiltin="1"/>
    <cellStyle name="40% - Accent5" xfId="63" builtinId="47" customBuiltin="1"/>
    <cellStyle name="40% - Accent6" xfId="67" builtinId="51" customBuiltin="1"/>
    <cellStyle name="60% - Accent1" xfId="49" builtinId="32" customBuiltin="1"/>
    <cellStyle name="60% - Accent1 2" xfId="58872"/>
    <cellStyle name="60% - Accent1 3" xfId="59098"/>
    <cellStyle name="60% - Accent2" xfId="52" builtinId="36" customBuiltin="1"/>
    <cellStyle name="60% - Accent2 2" xfId="58873"/>
    <cellStyle name="60% - Accent2 3" xfId="59099"/>
    <cellStyle name="60% - Accent3" xfId="56" builtinId="40" customBuiltin="1"/>
    <cellStyle name="60% - Accent3 2" xfId="58874"/>
    <cellStyle name="60% - Accent3 3" xfId="59100"/>
    <cellStyle name="60% - Accent4" xfId="60" builtinId="44" customBuiltin="1"/>
    <cellStyle name="60% - Accent4 2" xfId="58875"/>
    <cellStyle name="60% - Accent4 3" xfId="59101"/>
    <cellStyle name="60% - Accent5" xfId="64" builtinId="48" customBuiltin="1"/>
    <cellStyle name="60% - Accent5 2" xfId="58876"/>
    <cellStyle name="60% - Accent5 3" xfId="59102"/>
    <cellStyle name="60% - Accent6" xfId="68" builtinId="52" customBuiltin="1"/>
    <cellStyle name="60% - Accent6 2" xfId="58877"/>
    <cellStyle name="60% - Accent6 3" xfId="59103"/>
    <cellStyle name="A¨­￠￢￠O [0]_C¡IAo_AoAUAy¡ÆeC¡I " xfId="29459"/>
    <cellStyle name="A¨­￠￢￠O_AoAUAy¡ÆeC¡I " xfId="29460"/>
    <cellStyle name="Accent1" xfId="33" builtinId="29" customBuiltin="1"/>
    <cellStyle name="Accent2" xfId="34" builtinId="33" customBuiltin="1"/>
    <cellStyle name="Accent3" xfId="53" builtinId="37" customBuiltin="1"/>
    <cellStyle name="Accent4" xfId="57" builtinId="41" customBuiltin="1"/>
    <cellStyle name="Accent5" xfId="61" builtinId="45" customBuiltin="1"/>
    <cellStyle name="Accent6" xfId="65" builtinId="49" customBuiltin="1"/>
    <cellStyle name="Bad" xfId="36" builtinId="27" customBuiltin="1"/>
    <cellStyle name="Calculation" xfId="41" builtinId="22" customBuiltin="1"/>
    <cellStyle name="CellLabel" xfId="17"/>
    <cellStyle name="CellLabel 2" xfId="23"/>
    <cellStyle name="CellNum" xfId="15"/>
    <cellStyle name="CellNumalt" xfId="16"/>
    <cellStyle name="Check Cell" xfId="43" builtinId="23" customBuiltin="1"/>
    <cellStyle name="Comma" xfId="28" builtinId="3"/>
    <cellStyle name="Comma [0] 10" xfId="2230" hidden="1"/>
    <cellStyle name="Comma [0] 10" xfId="31624" hidden="1"/>
    <cellStyle name="Comma [0] 100" xfId="2417" hidden="1"/>
    <cellStyle name="Comma [0] 100" xfId="31811" hidden="1"/>
    <cellStyle name="Comma [0] 1000" xfId="4113" hidden="1"/>
    <cellStyle name="Comma [0] 1000" xfId="33507" hidden="1"/>
    <cellStyle name="Comma [0] 10000" xfId="24121" hidden="1"/>
    <cellStyle name="Comma [0] 10000" xfId="53514" hidden="1"/>
    <cellStyle name="Comma [0] 10001" xfId="24097" hidden="1"/>
    <cellStyle name="Comma [0] 10001" xfId="53490" hidden="1"/>
    <cellStyle name="Comma [0] 10002" xfId="24132" hidden="1"/>
    <cellStyle name="Comma [0] 10002" xfId="53525" hidden="1"/>
    <cellStyle name="Comma [0] 10003" xfId="24064" hidden="1"/>
    <cellStyle name="Comma [0] 10003" xfId="53457" hidden="1"/>
    <cellStyle name="Comma [0] 10004" xfId="24134" hidden="1"/>
    <cellStyle name="Comma [0] 10004" xfId="53527" hidden="1"/>
    <cellStyle name="Comma [0] 10005" xfId="24179" hidden="1"/>
    <cellStyle name="Comma [0] 10005" xfId="53572" hidden="1"/>
    <cellStyle name="Comma [0] 10006" xfId="24122" hidden="1"/>
    <cellStyle name="Comma [0] 10006" xfId="53515" hidden="1"/>
    <cellStyle name="Comma [0] 10007" xfId="24079" hidden="1"/>
    <cellStyle name="Comma [0] 10007" xfId="53472" hidden="1"/>
    <cellStyle name="Comma [0] 10008" xfId="24185" hidden="1"/>
    <cellStyle name="Comma [0] 10008" xfId="53578" hidden="1"/>
    <cellStyle name="Comma [0] 10009" xfId="24187" hidden="1"/>
    <cellStyle name="Comma [0] 10009" xfId="53580" hidden="1"/>
    <cellStyle name="Comma [0] 1001" xfId="4095" hidden="1"/>
    <cellStyle name="Comma [0] 1001" xfId="33489" hidden="1"/>
    <cellStyle name="Comma [0] 10010" xfId="24140" hidden="1"/>
    <cellStyle name="Comma [0] 10010" xfId="53533" hidden="1"/>
    <cellStyle name="Comma [0] 10011" xfId="24146" hidden="1"/>
    <cellStyle name="Comma [0] 10011" xfId="53539" hidden="1"/>
    <cellStyle name="Comma [0] 10012" xfId="23772" hidden="1"/>
    <cellStyle name="Comma [0] 10012" xfId="53165" hidden="1"/>
    <cellStyle name="Comma [0] 10013" xfId="24096" hidden="1"/>
    <cellStyle name="Comma [0] 10013" xfId="53489" hidden="1"/>
    <cellStyle name="Comma [0] 10014" xfId="24104" hidden="1"/>
    <cellStyle name="Comma [0] 10014" xfId="53497" hidden="1"/>
    <cellStyle name="Comma [0] 10015" xfId="24193" hidden="1"/>
    <cellStyle name="Comma [0] 10015" xfId="53586" hidden="1"/>
    <cellStyle name="Comma [0] 10016" xfId="24107" hidden="1"/>
    <cellStyle name="Comma [0] 10016" xfId="53500" hidden="1"/>
    <cellStyle name="Comma [0] 10017" xfId="24067" hidden="1"/>
    <cellStyle name="Comma [0] 10017" xfId="53460" hidden="1"/>
    <cellStyle name="Comma [0] 10018" xfId="24198" hidden="1"/>
    <cellStyle name="Comma [0] 10018" xfId="53591" hidden="1"/>
    <cellStyle name="Comma [0] 10019" xfId="24200" hidden="1"/>
    <cellStyle name="Comma [0] 10019" xfId="53593" hidden="1"/>
    <cellStyle name="Comma [0] 1002" xfId="4105" hidden="1"/>
    <cellStyle name="Comma [0] 1002" xfId="33499" hidden="1"/>
    <cellStyle name="Comma [0] 10020" xfId="24159" hidden="1"/>
    <cellStyle name="Comma [0] 10020" xfId="53552" hidden="1"/>
    <cellStyle name="Comma [0] 10021" xfId="24165" hidden="1"/>
    <cellStyle name="Comma [0] 10021" xfId="53558" hidden="1"/>
    <cellStyle name="Comma [0] 10022" xfId="24066" hidden="1"/>
    <cellStyle name="Comma [0] 10022" xfId="53459" hidden="1"/>
    <cellStyle name="Comma [0] 10023" xfId="24147" hidden="1"/>
    <cellStyle name="Comma [0] 10023" xfId="53540" hidden="1"/>
    <cellStyle name="Comma [0] 10024" xfId="24126" hidden="1"/>
    <cellStyle name="Comma [0] 10024" xfId="53519" hidden="1"/>
    <cellStyle name="Comma [0] 10025" xfId="24204" hidden="1"/>
    <cellStyle name="Comma [0] 10025" xfId="53597" hidden="1"/>
    <cellStyle name="Comma [0] 10026" xfId="24145" hidden="1"/>
    <cellStyle name="Comma [0] 10026" xfId="53538" hidden="1"/>
    <cellStyle name="Comma [0] 10027" xfId="24083" hidden="1"/>
    <cellStyle name="Comma [0] 10027" xfId="53476" hidden="1"/>
    <cellStyle name="Comma [0] 10028" xfId="24211" hidden="1"/>
    <cellStyle name="Comma [0] 10028" xfId="53604" hidden="1"/>
    <cellStyle name="Comma [0] 10029" xfId="24213" hidden="1"/>
    <cellStyle name="Comma [0] 10029" xfId="53606" hidden="1"/>
    <cellStyle name="Comma [0] 1003" xfId="4125" hidden="1"/>
    <cellStyle name="Comma [0] 1003" xfId="33519" hidden="1"/>
    <cellStyle name="Comma [0] 10030" xfId="24177" hidden="1"/>
    <cellStyle name="Comma [0] 10030" xfId="53570" hidden="1"/>
    <cellStyle name="Comma [0] 10031" xfId="24182" hidden="1"/>
    <cellStyle name="Comma [0] 10031" xfId="53575" hidden="1"/>
    <cellStyle name="Comma [0] 10032" xfId="23746" hidden="1"/>
    <cellStyle name="Comma [0] 10032" xfId="53139" hidden="1"/>
    <cellStyle name="Comma [0] 10033" xfId="24166" hidden="1"/>
    <cellStyle name="Comma [0] 10033" xfId="53559" hidden="1"/>
    <cellStyle name="Comma [0] 10034" xfId="24071" hidden="1"/>
    <cellStyle name="Comma [0] 10034" xfId="53464" hidden="1"/>
    <cellStyle name="Comma [0] 10035" xfId="24217" hidden="1"/>
    <cellStyle name="Comma [0] 10035" xfId="53610" hidden="1"/>
    <cellStyle name="Comma [0] 10036" xfId="24164" hidden="1"/>
    <cellStyle name="Comma [0] 10036" xfId="53557" hidden="1"/>
    <cellStyle name="Comma [0] 10037" xfId="24103" hidden="1"/>
    <cellStyle name="Comma [0] 10037" xfId="53496" hidden="1"/>
    <cellStyle name="Comma [0] 10038" xfId="24221" hidden="1"/>
    <cellStyle name="Comma [0] 10038" xfId="53614" hidden="1"/>
    <cellStyle name="Comma [0] 10039" xfId="24223" hidden="1"/>
    <cellStyle name="Comma [0] 10039" xfId="53616" hidden="1"/>
    <cellStyle name="Comma [0] 1004" xfId="4127" hidden="1"/>
    <cellStyle name="Comma [0] 1004" xfId="33521" hidden="1"/>
    <cellStyle name="Comma [0] 10040" xfId="24191" hidden="1"/>
    <cellStyle name="Comma [0] 10040" xfId="53584" hidden="1"/>
    <cellStyle name="Comma [0] 10041" xfId="24195" hidden="1"/>
    <cellStyle name="Comma [0] 10041" xfId="53588" hidden="1"/>
    <cellStyle name="Comma [0] 10042" xfId="24085" hidden="1"/>
    <cellStyle name="Comma [0] 10042" xfId="53478" hidden="1"/>
    <cellStyle name="Comma [0] 10043" xfId="24183" hidden="1"/>
    <cellStyle name="Comma [0] 10043" xfId="53576" hidden="1"/>
    <cellStyle name="Comma [0] 10044" xfId="24075" hidden="1"/>
    <cellStyle name="Comma [0] 10044" xfId="53468" hidden="1"/>
    <cellStyle name="Comma [0] 10045" xfId="24227" hidden="1"/>
    <cellStyle name="Comma [0] 10045" xfId="53620" hidden="1"/>
    <cellStyle name="Comma [0] 10046" xfId="24181" hidden="1"/>
    <cellStyle name="Comma [0] 10046" xfId="53574" hidden="1"/>
    <cellStyle name="Comma [0] 10047" xfId="24150" hidden="1"/>
    <cellStyle name="Comma [0] 10047" xfId="53543" hidden="1"/>
    <cellStyle name="Comma [0] 10048" xfId="24231" hidden="1"/>
    <cellStyle name="Comma [0] 10048" xfId="53624" hidden="1"/>
    <cellStyle name="Comma [0] 10049" xfId="24233" hidden="1"/>
    <cellStyle name="Comma [0] 10049" xfId="53626" hidden="1"/>
    <cellStyle name="Comma [0] 1005" xfId="4078" hidden="1"/>
    <cellStyle name="Comma [0] 1005" xfId="33472" hidden="1"/>
    <cellStyle name="Comma [0] 10050" xfId="24219" hidden="1"/>
    <cellStyle name="Comma [0] 10050" xfId="53612" hidden="1"/>
    <cellStyle name="Comma [0] 10051" xfId="24206" hidden="1"/>
    <cellStyle name="Comma [0] 10051" xfId="53599" hidden="1"/>
    <cellStyle name="Comma [0] 10052" xfId="24230" hidden="1"/>
    <cellStyle name="Comma [0] 10052" xfId="53623" hidden="1"/>
    <cellStyle name="Comma [0] 10053" xfId="24196" hidden="1"/>
    <cellStyle name="Comma [0] 10053" xfId="53589" hidden="1"/>
    <cellStyle name="Comma [0] 10054" xfId="24168" hidden="1"/>
    <cellStyle name="Comma [0] 10054" xfId="53561" hidden="1"/>
    <cellStyle name="Comma [0] 10055" xfId="24235" hidden="1"/>
    <cellStyle name="Comma [0] 10055" xfId="53628" hidden="1"/>
    <cellStyle name="Comma [0] 10056" xfId="24192" hidden="1"/>
    <cellStyle name="Comma [0] 10056" xfId="53585" hidden="1"/>
    <cellStyle name="Comma [0] 10057" xfId="24226" hidden="1"/>
    <cellStyle name="Comma [0] 10057" xfId="53619" hidden="1"/>
    <cellStyle name="Comma [0] 10058" xfId="24239" hidden="1"/>
    <cellStyle name="Comma [0] 10058" xfId="53632" hidden="1"/>
    <cellStyle name="Comma [0] 10059" xfId="24241" hidden="1"/>
    <cellStyle name="Comma [0] 10059" xfId="53634" hidden="1"/>
    <cellStyle name="Comma [0] 1006" xfId="684" hidden="1"/>
    <cellStyle name="Comma [0] 1006" xfId="30079" hidden="1"/>
    <cellStyle name="Comma [0] 10060" xfId="24109" hidden="1"/>
    <cellStyle name="Comma [0] 10060" xfId="53502" hidden="1"/>
    <cellStyle name="Comma [0] 10061" xfId="24229" hidden="1"/>
    <cellStyle name="Comma [0] 10061" xfId="53622" hidden="1"/>
    <cellStyle name="Comma [0] 10062" xfId="24169" hidden="1"/>
    <cellStyle name="Comma [0] 10062" xfId="53562" hidden="1"/>
    <cellStyle name="Comma [0] 10063" xfId="24203" hidden="1"/>
    <cellStyle name="Comma [0] 10063" xfId="53596" hidden="1"/>
    <cellStyle name="Comma [0] 10064" xfId="24216" hidden="1"/>
    <cellStyle name="Comma [0] 10064" xfId="53609" hidden="1"/>
    <cellStyle name="Comma [0] 10065" xfId="24244" hidden="1"/>
    <cellStyle name="Comma [0] 10065" xfId="53637" hidden="1"/>
    <cellStyle name="Comma [0] 10066" xfId="24207" hidden="1"/>
    <cellStyle name="Comma [0] 10066" xfId="53600" hidden="1"/>
    <cellStyle name="Comma [0] 10067" xfId="24167" hidden="1"/>
    <cellStyle name="Comma [0] 10067" xfId="53560" hidden="1"/>
    <cellStyle name="Comma [0] 10068" xfId="24246" hidden="1"/>
    <cellStyle name="Comma [0] 10068" xfId="53639" hidden="1"/>
    <cellStyle name="Comma [0] 10069" xfId="24248" hidden="1"/>
    <cellStyle name="Comma [0] 10069" xfId="53641" hidden="1"/>
    <cellStyle name="Comma [0] 1007" xfId="4081" hidden="1"/>
    <cellStyle name="Comma [0] 1007" xfId="33475" hidden="1"/>
    <cellStyle name="Comma [0] 10070" xfId="23760" hidden="1"/>
    <cellStyle name="Comma [0] 10070" xfId="53153" hidden="1"/>
    <cellStyle name="Comma [0] 10071" xfId="23757" hidden="1"/>
    <cellStyle name="Comma [0] 10071" xfId="53150" hidden="1"/>
    <cellStyle name="Comma [0] 10072" xfId="24254" hidden="1"/>
    <cellStyle name="Comma [0] 10072" xfId="53647" hidden="1"/>
    <cellStyle name="Comma [0] 10073" xfId="24260" hidden="1"/>
    <cellStyle name="Comma [0] 10073" xfId="53653" hidden="1"/>
    <cellStyle name="Comma [0] 10074" xfId="24262" hidden="1"/>
    <cellStyle name="Comma [0] 10074" xfId="53655" hidden="1"/>
    <cellStyle name="Comma [0] 10075" xfId="24253" hidden="1"/>
    <cellStyle name="Comma [0] 10075" xfId="53646" hidden="1"/>
    <cellStyle name="Comma [0] 10076" xfId="24258" hidden="1"/>
    <cellStyle name="Comma [0] 10076" xfId="53651" hidden="1"/>
    <cellStyle name="Comma [0] 10077" xfId="24264" hidden="1"/>
    <cellStyle name="Comma [0] 10077" xfId="53657" hidden="1"/>
    <cellStyle name="Comma [0] 10078" xfId="24266" hidden="1"/>
    <cellStyle name="Comma [0] 10078" xfId="53659" hidden="1"/>
    <cellStyle name="Comma [0] 10079" xfId="23783" hidden="1"/>
    <cellStyle name="Comma [0] 10079" xfId="53176" hidden="1"/>
    <cellStyle name="Comma [0] 1008" xfId="680" hidden="1"/>
    <cellStyle name="Comma [0] 1008" xfId="30075" hidden="1"/>
    <cellStyle name="Comma [0] 10080" xfId="23785" hidden="1"/>
    <cellStyle name="Comma [0] 10080" xfId="53178" hidden="1"/>
    <cellStyle name="Comma [0] 10081" xfId="24277" hidden="1"/>
    <cellStyle name="Comma [0] 10081" xfId="53670" hidden="1"/>
    <cellStyle name="Comma [0] 10082" xfId="24286" hidden="1"/>
    <cellStyle name="Comma [0] 10082" xfId="53679" hidden="1"/>
    <cellStyle name="Comma [0] 10083" xfId="24297" hidden="1"/>
    <cellStyle name="Comma [0] 10083" xfId="53690" hidden="1"/>
    <cellStyle name="Comma [0] 10084" xfId="24303" hidden="1"/>
    <cellStyle name="Comma [0] 10084" xfId="53696" hidden="1"/>
    <cellStyle name="Comma [0] 10085" xfId="24285" hidden="1"/>
    <cellStyle name="Comma [0] 10085" xfId="53678" hidden="1"/>
    <cellStyle name="Comma [0] 10086" xfId="24295" hidden="1"/>
    <cellStyle name="Comma [0] 10086" xfId="53688" hidden="1"/>
    <cellStyle name="Comma [0] 10087" xfId="24315" hidden="1"/>
    <cellStyle name="Comma [0] 10087" xfId="53708" hidden="1"/>
    <cellStyle name="Comma [0] 10088" xfId="24317" hidden="1"/>
    <cellStyle name="Comma [0] 10088" xfId="53710" hidden="1"/>
    <cellStyle name="Comma [0] 10089" xfId="24268" hidden="1"/>
    <cellStyle name="Comma [0] 10089" xfId="53661" hidden="1"/>
    <cellStyle name="Comma [0] 1009" xfId="679" hidden="1"/>
    <cellStyle name="Comma [0] 1009" xfId="30074" hidden="1"/>
    <cellStyle name="Comma [0] 10090" xfId="23765" hidden="1"/>
    <cellStyle name="Comma [0] 10090" xfId="53158" hidden="1"/>
    <cellStyle name="Comma [0] 10091" xfId="24271" hidden="1"/>
    <cellStyle name="Comma [0] 10091" xfId="53664" hidden="1"/>
    <cellStyle name="Comma [0] 10092" xfId="23770" hidden="1"/>
    <cellStyle name="Comma [0] 10092" xfId="53163" hidden="1"/>
    <cellStyle name="Comma [0] 10093" xfId="23754" hidden="1"/>
    <cellStyle name="Comma [0] 10093" xfId="53147" hidden="1"/>
    <cellStyle name="Comma [0] 10094" xfId="24322" hidden="1"/>
    <cellStyle name="Comma [0] 10094" xfId="53715" hidden="1"/>
    <cellStyle name="Comma [0] 10095" xfId="23763" hidden="1"/>
    <cellStyle name="Comma [0] 10095" xfId="53156" hidden="1"/>
    <cellStyle name="Comma [0] 10096" xfId="23784" hidden="1"/>
    <cellStyle name="Comma [0] 10096" xfId="53177" hidden="1"/>
    <cellStyle name="Comma [0] 10097" xfId="24334" hidden="1"/>
    <cellStyle name="Comma [0] 10097" xfId="53727" hidden="1"/>
    <cellStyle name="Comma [0] 10098" xfId="24336" hidden="1"/>
    <cellStyle name="Comma [0] 10098" xfId="53729" hidden="1"/>
    <cellStyle name="Comma [0] 10099" xfId="24325" hidden="1"/>
    <cellStyle name="Comma [0] 10099" xfId="53718" hidden="1"/>
    <cellStyle name="Comma [0] 101" xfId="2376" hidden="1"/>
    <cellStyle name="Comma [0] 101" xfId="31770" hidden="1"/>
    <cellStyle name="Comma [0] 1010" xfId="4132" hidden="1"/>
    <cellStyle name="Comma [0] 1010" xfId="33526" hidden="1"/>
    <cellStyle name="Comma [0] 10100" xfId="24333" hidden="1"/>
    <cellStyle name="Comma [0] 10100" xfId="53726" hidden="1"/>
    <cellStyle name="Comma [0] 10101" xfId="23767" hidden="1"/>
    <cellStyle name="Comma [0] 10101" xfId="53160" hidden="1"/>
    <cellStyle name="Comma [0] 10102" xfId="24319" hidden="1"/>
    <cellStyle name="Comma [0] 10102" xfId="53712" hidden="1"/>
    <cellStyle name="Comma [0] 10103" xfId="24352" hidden="1"/>
    <cellStyle name="Comma [0] 10103" xfId="53745" hidden="1"/>
    <cellStyle name="Comma [0] 10104" xfId="24360" hidden="1"/>
    <cellStyle name="Comma [0] 10104" xfId="53753" hidden="1"/>
    <cellStyle name="Comma [0] 10105" xfId="24269" hidden="1"/>
    <cellStyle name="Comma [0] 10105" xfId="53662" hidden="1"/>
    <cellStyle name="Comma [0] 10106" xfId="24348" hidden="1"/>
    <cellStyle name="Comma [0] 10106" xfId="53741" hidden="1"/>
    <cellStyle name="Comma [0] 10107" xfId="24369" hidden="1"/>
    <cellStyle name="Comma [0] 10107" xfId="53762" hidden="1"/>
    <cellStyle name="Comma [0] 10108" xfId="24371" hidden="1"/>
    <cellStyle name="Comma [0] 10108" xfId="53764" hidden="1"/>
    <cellStyle name="Comma [0] 10109" xfId="24330" hidden="1"/>
    <cellStyle name="Comma [0] 10109" xfId="53723" hidden="1"/>
    <cellStyle name="Comma [0] 1011" xfId="687" hidden="1"/>
    <cellStyle name="Comma [0] 1011" xfId="30082" hidden="1"/>
    <cellStyle name="Comma [0] 10110" xfId="24275" hidden="1"/>
    <cellStyle name="Comma [0] 10110" xfId="53668" hidden="1"/>
    <cellStyle name="Comma [0] 10111" xfId="24328" hidden="1"/>
    <cellStyle name="Comma [0] 10111" xfId="53721" hidden="1"/>
    <cellStyle name="Comma [0] 10112" xfId="24312" hidden="1"/>
    <cellStyle name="Comma [0] 10112" xfId="53705" hidden="1"/>
    <cellStyle name="Comma [0] 10113" xfId="24308" hidden="1"/>
    <cellStyle name="Comma [0] 10113" xfId="53701" hidden="1"/>
    <cellStyle name="Comma [0] 10114" xfId="24379" hidden="1"/>
    <cellStyle name="Comma [0] 10114" xfId="53772" hidden="1"/>
    <cellStyle name="Comma [0] 10115" xfId="24251" hidden="1"/>
    <cellStyle name="Comma [0] 10115" xfId="53644" hidden="1"/>
    <cellStyle name="Comma [0] 10116" xfId="23733" hidden="1"/>
    <cellStyle name="Comma [0] 10116" xfId="53126" hidden="1"/>
    <cellStyle name="Comma [0] 10117" xfId="24387" hidden="1"/>
    <cellStyle name="Comma [0] 10117" xfId="53780" hidden="1"/>
    <cellStyle name="Comma [0] 10118" xfId="24389" hidden="1"/>
    <cellStyle name="Comma [0] 10118" xfId="53782" hidden="1"/>
    <cellStyle name="Comma [0] 10119" xfId="24338" hidden="1"/>
    <cellStyle name="Comma [0] 10119" xfId="53731" hidden="1"/>
    <cellStyle name="Comma [0] 1012" xfId="681" hidden="1"/>
    <cellStyle name="Comma [0] 1012" xfId="30076" hidden="1"/>
    <cellStyle name="Comma [0] 10120" xfId="24314" hidden="1"/>
    <cellStyle name="Comma [0] 10120" xfId="53707" hidden="1"/>
    <cellStyle name="Comma [0] 10121" xfId="24349" hidden="1"/>
    <cellStyle name="Comma [0] 10121" xfId="53742" hidden="1"/>
    <cellStyle name="Comma [0] 10122" xfId="24281" hidden="1"/>
    <cellStyle name="Comma [0] 10122" xfId="53674" hidden="1"/>
    <cellStyle name="Comma [0] 10123" xfId="24351" hidden="1"/>
    <cellStyle name="Comma [0] 10123" xfId="53744" hidden="1"/>
    <cellStyle name="Comma [0] 10124" xfId="24396" hidden="1"/>
    <cellStyle name="Comma [0] 10124" xfId="53789" hidden="1"/>
    <cellStyle name="Comma [0] 10125" xfId="24339" hidden="1"/>
    <cellStyle name="Comma [0] 10125" xfId="53732" hidden="1"/>
    <cellStyle name="Comma [0] 10126" xfId="24296" hidden="1"/>
    <cellStyle name="Comma [0] 10126" xfId="53689" hidden="1"/>
    <cellStyle name="Comma [0] 10127" xfId="24402" hidden="1"/>
    <cellStyle name="Comma [0] 10127" xfId="53795" hidden="1"/>
    <cellStyle name="Comma [0] 10128" xfId="24404" hidden="1"/>
    <cellStyle name="Comma [0] 10128" xfId="53797" hidden="1"/>
    <cellStyle name="Comma [0] 10129" xfId="24357" hidden="1"/>
    <cellStyle name="Comma [0] 10129" xfId="53750" hidden="1"/>
    <cellStyle name="Comma [0] 1013" xfId="4144" hidden="1"/>
    <cellStyle name="Comma [0] 1013" xfId="33538" hidden="1"/>
    <cellStyle name="Comma [0] 10130" xfId="24363" hidden="1"/>
    <cellStyle name="Comma [0] 10130" xfId="53756" hidden="1"/>
    <cellStyle name="Comma [0] 10131" xfId="24250" hidden="1"/>
    <cellStyle name="Comma [0] 10131" xfId="53643" hidden="1"/>
    <cellStyle name="Comma [0] 10132" xfId="24313" hidden="1"/>
    <cellStyle name="Comma [0] 10132" xfId="53706" hidden="1"/>
    <cellStyle name="Comma [0] 10133" xfId="24321" hidden="1"/>
    <cellStyle name="Comma [0] 10133" xfId="53714" hidden="1"/>
    <cellStyle name="Comma [0] 10134" xfId="24410" hidden="1"/>
    <cellStyle name="Comma [0] 10134" xfId="53803" hidden="1"/>
    <cellStyle name="Comma [0] 10135" xfId="24324" hidden="1"/>
    <cellStyle name="Comma [0] 10135" xfId="53717" hidden="1"/>
    <cellStyle name="Comma [0] 10136" xfId="24284" hidden="1"/>
    <cellStyle name="Comma [0] 10136" xfId="53677" hidden="1"/>
    <cellStyle name="Comma [0] 10137" xfId="24415" hidden="1"/>
    <cellStyle name="Comma [0] 10137" xfId="53808" hidden="1"/>
    <cellStyle name="Comma [0] 10138" xfId="24417" hidden="1"/>
    <cellStyle name="Comma [0] 10138" xfId="53810" hidden="1"/>
    <cellStyle name="Comma [0] 10139" xfId="24376" hidden="1"/>
    <cellStyle name="Comma [0] 10139" xfId="53769" hidden="1"/>
    <cellStyle name="Comma [0] 1014" xfId="4146" hidden="1"/>
    <cellStyle name="Comma [0] 1014" xfId="33540" hidden="1"/>
    <cellStyle name="Comma [0] 10140" xfId="24382" hidden="1"/>
    <cellStyle name="Comma [0] 10140" xfId="53775" hidden="1"/>
    <cellStyle name="Comma [0] 10141" xfId="24283" hidden="1"/>
    <cellStyle name="Comma [0] 10141" xfId="53676" hidden="1"/>
    <cellStyle name="Comma [0] 10142" xfId="24364" hidden="1"/>
    <cellStyle name="Comma [0] 10142" xfId="53757" hidden="1"/>
    <cellStyle name="Comma [0] 10143" xfId="24343" hidden="1"/>
    <cellStyle name="Comma [0] 10143" xfId="53736" hidden="1"/>
    <cellStyle name="Comma [0] 10144" xfId="24421" hidden="1"/>
    <cellStyle name="Comma [0] 10144" xfId="53814" hidden="1"/>
    <cellStyle name="Comma [0] 10145" xfId="24362" hidden="1"/>
    <cellStyle name="Comma [0] 10145" xfId="53755" hidden="1"/>
    <cellStyle name="Comma [0] 10146" xfId="24300" hidden="1"/>
    <cellStyle name="Comma [0] 10146" xfId="53693" hidden="1"/>
    <cellStyle name="Comma [0] 10147" xfId="24428" hidden="1"/>
    <cellStyle name="Comma [0] 10147" xfId="53821" hidden="1"/>
    <cellStyle name="Comma [0] 10148" xfId="24430" hidden="1"/>
    <cellStyle name="Comma [0] 10148" xfId="53823" hidden="1"/>
    <cellStyle name="Comma [0] 10149" xfId="24394" hidden="1"/>
    <cellStyle name="Comma [0] 10149" xfId="53787" hidden="1"/>
    <cellStyle name="Comma [0] 1015" xfId="4135" hidden="1"/>
    <cellStyle name="Comma [0] 1015" xfId="33529" hidden="1"/>
    <cellStyle name="Comma [0] 10150" xfId="24399" hidden="1"/>
    <cellStyle name="Comma [0] 10150" xfId="53792" hidden="1"/>
    <cellStyle name="Comma [0] 10151" xfId="23764" hidden="1"/>
    <cellStyle name="Comma [0] 10151" xfId="53157" hidden="1"/>
    <cellStyle name="Comma [0] 10152" xfId="24383" hidden="1"/>
    <cellStyle name="Comma [0] 10152" xfId="53776" hidden="1"/>
    <cellStyle name="Comma [0] 10153" xfId="24288" hidden="1"/>
    <cellStyle name="Comma [0] 10153" xfId="53681" hidden="1"/>
    <cellStyle name="Comma [0] 10154" xfId="24434" hidden="1"/>
    <cellStyle name="Comma [0] 10154" xfId="53827" hidden="1"/>
    <cellStyle name="Comma [0] 10155" xfId="24381" hidden="1"/>
    <cellStyle name="Comma [0] 10155" xfId="53774" hidden="1"/>
    <cellStyle name="Comma [0] 10156" xfId="24320" hidden="1"/>
    <cellStyle name="Comma [0] 10156" xfId="53713" hidden="1"/>
    <cellStyle name="Comma [0] 10157" xfId="24438" hidden="1"/>
    <cellStyle name="Comma [0] 10157" xfId="53831" hidden="1"/>
    <cellStyle name="Comma [0] 10158" xfId="24440" hidden="1"/>
    <cellStyle name="Comma [0] 10158" xfId="53833" hidden="1"/>
    <cellStyle name="Comma [0] 10159" xfId="24408" hidden="1"/>
    <cellStyle name="Comma [0] 10159" xfId="53801" hidden="1"/>
    <cellStyle name="Comma [0] 1016" xfId="4143" hidden="1"/>
    <cellStyle name="Comma [0] 1016" xfId="33537" hidden="1"/>
    <cellStyle name="Comma [0] 10160" xfId="24412" hidden="1"/>
    <cellStyle name="Comma [0] 10160" xfId="53805" hidden="1"/>
    <cellStyle name="Comma [0] 10161" xfId="24302" hidden="1"/>
    <cellStyle name="Comma [0] 10161" xfId="53695" hidden="1"/>
    <cellStyle name="Comma [0] 10162" xfId="24400" hidden="1"/>
    <cellStyle name="Comma [0] 10162" xfId="53793" hidden="1"/>
    <cellStyle name="Comma [0] 10163" xfId="24292" hidden="1"/>
    <cellStyle name="Comma [0] 10163" xfId="53685" hidden="1"/>
    <cellStyle name="Comma [0] 10164" xfId="24444" hidden="1"/>
    <cellStyle name="Comma [0] 10164" xfId="53837" hidden="1"/>
    <cellStyle name="Comma [0] 10165" xfId="24398" hidden="1"/>
    <cellStyle name="Comma [0] 10165" xfId="53791" hidden="1"/>
    <cellStyle name="Comma [0] 10166" xfId="24367" hidden="1"/>
    <cellStyle name="Comma [0] 10166" xfId="53760" hidden="1"/>
    <cellStyle name="Comma [0] 10167" xfId="24448" hidden="1"/>
    <cellStyle name="Comma [0] 10167" xfId="53841" hidden="1"/>
    <cellStyle name="Comma [0] 10168" xfId="24450" hidden="1"/>
    <cellStyle name="Comma [0] 10168" xfId="53843" hidden="1"/>
    <cellStyle name="Comma [0] 10169" xfId="24436" hidden="1"/>
    <cellStyle name="Comma [0] 10169" xfId="53829" hidden="1"/>
    <cellStyle name="Comma [0] 1017" xfId="683" hidden="1"/>
    <cellStyle name="Comma [0] 1017" xfId="30078" hidden="1"/>
    <cellStyle name="Comma [0] 10170" xfId="24423" hidden="1"/>
    <cellStyle name="Comma [0] 10170" xfId="53816" hidden="1"/>
    <cellStyle name="Comma [0] 10171" xfId="24447" hidden="1"/>
    <cellStyle name="Comma [0] 10171" xfId="53840" hidden="1"/>
    <cellStyle name="Comma [0] 10172" xfId="24413" hidden="1"/>
    <cellStyle name="Comma [0] 10172" xfId="53806" hidden="1"/>
    <cellStyle name="Comma [0] 10173" xfId="24385" hidden="1"/>
    <cellStyle name="Comma [0] 10173" xfId="53778" hidden="1"/>
    <cellStyle name="Comma [0] 10174" xfId="24452" hidden="1"/>
    <cellStyle name="Comma [0] 10174" xfId="53845" hidden="1"/>
    <cellStyle name="Comma [0] 10175" xfId="24409" hidden="1"/>
    <cellStyle name="Comma [0] 10175" xfId="53802" hidden="1"/>
    <cellStyle name="Comma [0] 10176" xfId="24443" hidden="1"/>
    <cellStyle name="Comma [0] 10176" xfId="53836" hidden="1"/>
    <cellStyle name="Comma [0] 10177" xfId="24456" hidden="1"/>
    <cellStyle name="Comma [0] 10177" xfId="53849" hidden="1"/>
    <cellStyle name="Comma [0] 10178" xfId="24458" hidden="1"/>
    <cellStyle name="Comma [0] 10178" xfId="53851" hidden="1"/>
    <cellStyle name="Comma [0] 10179" xfId="24326" hidden="1"/>
    <cellStyle name="Comma [0] 10179" xfId="53719" hidden="1"/>
    <cellStyle name="Comma [0] 1018" xfId="4129" hidden="1"/>
    <cellStyle name="Comma [0] 1018" xfId="33523" hidden="1"/>
    <cellStyle name="Comma [0] 10180" xfId="24446" hidden="1"/>
    <cellStyle name="Comma [0] 10180" xfId="53839" hidden="1"/>
    <cellStyle name="Comma [0] 10181" xfId="24386" hidden="1"/>
    <cellStyle name="Comma [0] 10181" xfId="53779" hidden="1"/>
    <cellStyle name="Comma [0] 10182" xfId="24420" hidden="1"/>
    <cellStyle name="Comma [0] 10182" xfId="53813" hidden="1"/>
    <cellStyle name="Comma [0] 10183" xfId="24433" hidden="1"/>
    <cellStyle name="Comma [0] 10183" xfId="53826" hidden="1"/>
    <cellStyle name="Comma [0] 10184" xfId="24461" hidden="1"/>
    <cellStyle name="Comma [0] 10184" xfId="53854" hidden="1"/>
    <cellStyle name="Comma [0] 10185" xfId="24424" hidden="1"/>
    <cellStyle name="Comma [0] 10185" xfId="53817" hidden="1"/>
    <cellStyle name="Comma [0] 10186" xfId="24384" hidden="1"/>
    <cellStyle name="Comma [0] 10186" xfId="53777" hidden="1"/>
    <cellStyle name="Comma [0] 10187" xfId="24463" hidden="1"/>
    <cellStyle name="Comma [0] 10187" xfId="53856" hidden="1"/>
    <cellStyle name="Comma [0] 10188" xfId="24465" hidden="1"/>
    <cellStyle name="Comma [0] 10188" xfId="53858" hidden="1"/>
    <cellStyle name="Comma [0] 10189" xfId="23818" hidden="1"/>
    <cellStyle name="Comma [0] 10189" xfId="53211" hidden="1"/>
    <cellStyle name="Comma [0] 1019" xfId="4162" hidden="1"/>
    <cellStyle name="Comma [0] 1019" xfId="33556" hidden="1"/>
    <cellStyle name="Comma [0] 10190" xfId="23774" hidden="1"/>
    <cellStyle name="Comma [0] 10190" xfId="53167" hidden="1"/>
    <cellStyle name="Comma [0] 10191" xfId="24471" hidden="1"/>
    <cellStyle name="Comma [0] 10191" xfId="53864" hidden="1"/>
    <cellStyle name="Comma [0] 10192" xfId="24477" hidden="1"/>
    <cellStyle name="Comma [0] 10192" xfId="53870" hidden="1"/>
    <cellStyle name="Comma [0] 10193" xfId="24479" hidden="1"/>
    <cellStyle name="Comma [0] 10193" xfId="53872" hidden="1"/>
    <cellStyle name="Comma [0] 10194" xfId="24470" hidden="1"/>
    <cellStyle name="Comma [0] 10194" xfId="53863" hidden="1"/>
    <cellStyle name="Comma [0] 10195" xfId="24475" hidden="1"/>
    <cellStyle name="Comma [0] 10195" xfId="53868" hidden="1"/>
    <cellStyle name="Comma [0] 10196" xfId="24481" hidden="1"/>
    <cellStyle name="Comma [0] 10196" xfId="53874" hidden="1"/>
    <cellStyle name="Comma [0] 10197" xfId="24483" hidden="1"/>
    <cellStyle name="Comma [0] 10197" xfId="53876" hidden="1"/>
    <cellStyle name="Comma [0] 10198" xfId="23775" hidden="1"/>
    <cellStyle name="Comma [0] 10198" xfId="53168" hidden="1"/>
    <cellStyle name="Comma [0] 10199" xfId="23753" hidden="1"/>
    <cellStyle name="Comma [0] 10199" xfId="53146" hidden="1"/>
    <cellStyle name="Comma [0] 102" xfId="2382" hidden="1"/>
    <cellStyle name="Comma [0] 102" xfId="31776" hidden="1"/>
    <cellStyle name="Comma [0] 1020" xfId="4170" hidden="1"/>
    <cellStyle name="Comma [0] 1020" xfId="33564" hidden="1"/>
    <cellStyle name="Comma [0] 10200" xfId="24494" hidden="1"/>
    <cellStyle name="Comma [0] 10200" xfId="53887" hidden="1"/>
    <cellStyle name="Comma [0] 10201" xfId="24503" hidden="1"/>
    <cellStyle name="Comma [0] 10201" xfId="53896" hidden="1"/>
    <cellStyle name="Comma [0] 10202" xfId="24514" hidden="1"/>
    <cellStyle name="Comma [0] 10202" xfId="53907" hidden="1"/>
    <cellStyle name="Comma [0] 10203" xfId="24520" hidden="1"/>
    <cellStyle name="Comma [0] 10203" xfId="53913" hidden="1"/>
    <cellStyle name="Comma [0] 10204" xfId="24502" hidden="1"/>
    <cellStyle name="Comma [0] 10204" xfId="53895" hidden="1"/>
    <cellStyle name="Comma [0] 10205" xfId="24512" hidden="1"/>
    <cellStyle name="Comma [0] 10205" xfId="53905" hidden="1"/>
    <cellStyle name="Comma [0] 10206" xfId="24532" hidden="1"/>
    <cellStyle name="Comma [0] 10206" xfId="53925" hidden="1"/>
    <cellStyle name="Comma [0] 10207" xfId="24534" hidden="1"/>
    <cellStyle name="Comma [0] 10207" xfId="53927" hidden="1"/>
    <cellStyle name="Comma [0] 10208" xfId="24485" hidden="1"/>
    <cellStyle name="Comma [0] 10208" xfId="53878" hidden="1"/>
    <cellStyle name="Comma [0] 10209" xfId="23741" hidden="1"/>
    <cellStyle name="Comma [0] 10209" xfId="53134" hidden="1"/>
    <cellStyle name="Comma [0] 1021" xfId="4079" hidden="1"/>
    <cellStyle name="Comma [0] 1021" xfId="33473" hidden="1"/>
    <cellStyle name="Comma [0] 10210" xfId="24488" hidden="1"/>
    <cellStyle name="Comma [0] 10210" xfId="53881" hidden="1"/>
    <cellStyle name="Comma [0] 10211" xfId="23752" hidden="1"/>
    <cellStyle name="Comma [0] 10211" xfId="53145" hidden="1"/>
    <cellStyle name="Comma [0] 10212" xfId="23751" hidden="1"/>
    <cellStyle name="Comma [0] 10212" xfId="53144" hidden="1"/>
    <cellStyle name="Comma [0] 10213" xfId="24539" hidden="1"/>
    <cellStyle name="Comma [0] 10213" xfId="53932" hidden="1"/>
    <cellStyle name="Comma [0] 10214" xfId="23827" hidden="1"/>
    <cellStyle name="Comma [0] 10214" xfId="53220" hidden="1"/>
    <cellStyle name="Comma [0] 10215" xfId="24028" hidden="1"/>
    <cellStyle name="Comma [0] 10215" xfId="53421" hidden="1"/>
    <cellStyle name="Comma [0] 10216" xfId="24551" hidden="1"/>
    <cellStyle name="Comma [0] 10216" xfId="53944" hidden="1"/>
    <cellStyle name="Comma [0] 10217" xfId="24553" hidden="1"/>
    <cellStyle name="Comma [0] 10217" xfId="53946" hidden="1"/>
    <cellStyle name="Comma [0] 10218" xfId="24542" hidden="1"/>
    <cellStyle name="Comma [0] 10218" xfId="53935" hidden="1"/>
    <cellStyle name="Comma [0] 10219" xfId="24550" hidden="1"/>
    <cellStyle name="Comma [0] 10219" xfId="53943" hidden="1"/>
    <cellStyle name="Comma [0] 1022" xfId="4158" hidden="1"/>
    <cellStyle name="Comma [0] 1022" xfId="33552" hidden="1"/>
    <cellStyle name="Comma [0] 10220" xfId="24037" hidden="1"/>
    <cellStyle name="Comma [0] 10220" xfId="53430" hidden="1"/>
    <cellStyle name="Comma [0] 10221" xfId="24536" hidden="1"/>
    <cellStyle name="Comma [0] 10221" xfId="53929" hidden="1"/>
    <cellStyle name="Comma [0] 10222" xfId="24569" hidden="1"/>
    <cellStyle name="Comma [0] 10222" xfId="53962" hidden="1"/>
    <cellStyle name="Comma [0] 10223" xfId="24577" hidden="1"/>
    <cellStyle name="Comma [0] 10223" xfId="53970" hidden="1"/>
    <cellStyle name="Comma [0] 10224" xfId="24486" hidden="1"/>
    <cellStyle name="Comma [0] 10224" xfId="53879" hidden="1"/>
    <cellStyle name="Comma [0] 10225" xfId="24565" hidden="1"/>
    <cellStyle name="Comma [0] 10225" xfId="53958" hidden="1"/>
    <cellStyle name="Comma [0] 10226" xfId="24586" hidden="1"/>
    <cellStyle name="Comma [0] 10226" xfId="53979" hidden="1"/>
    <cellStyle name="Comma [0] 10227" xfId="24588" hidden="1"/>
    <cellStyle name="Comma [0] 10227" xfId="53981" hidden="1"/>
    <cellStyle name="Comma [0] 10228" xfId="24547" hidden="1"/>
    <cellStyle name="Comma [0] 10228" xfId="53940" hidden="1"/>
    <cellStyle name="Comma [0] 10229" xfId="24492" hidden="1"/>
    <cellStyle name="Comma [0] 10229" xfId="53885" hidden="1"/>
    <cellStyle name="Comma [0] 1023" xfId="4179" hidden="1"/>
    <cellStyle name="Comma [0] 1023" xfId="33573" hidden="1"/>
    <cellStyle name="Comma [0] 10230" xfId="24545" hidden="1"/>
    <cellStyle name="Comma [0] 10230" xfId="53938" hidden="1"/>
    <cellStyle name="Comma [0] 10231" xfId="24529" hidden="1"/>
    <cellStyle name="Comma [0] 10231" xfId="53922" hidden="1"/>
    <cellStyle name="Comma [0] 10232" xfId="24525" hidden="1"/>
    <cellStyle name="Comma [0] 10232" xfId="53918" hidden="1"/>
    <cellStyle name="Comma [0] 10233" xfId="24596" hidden="1"/>
    <cellStyle name="Comma [0] 10233" xfId="53989" hidden="1"/>
    <cellStyle name="Comma [0] 10234" xfId="24468" hidden="1"/>
    <cellStyle name="Comma [0] 10234" xfId="53861" hidden="1"/>
    <cellStyle name="Comma [0] 10235" xfId="23776" hidden="1"/>
    <cellStyle name="Comma [0] 10235" xfId="53169" hidden="1"/>
    <cellStyle name="Comma [0] 10236" xfId="24604" hidden="1"/>
    <cellStyle name="Comma [0] 10236" xfId="53997" hidden="1"/>
    <cellStyle name="Comma [0] 10237" xfId="24606" hidden="1"/>
    <cellStyle name="Comma [0] 10237" xfId="53999" hidden="1"/>
    <cellStyle name="Comma [0] 10238" xfId="24555" hidden="1"/>
    <cellStyle name="Comma [0] 10238" xfId="53948" hidden="1"/>
    <cellStyle name="Comma [0] 10239" xfId="24531" hidden="1"/>
    <cellStyle name="Comma [0] 10239" xfId="53924" hidden="1"/>
    <cellStyle name="Comma [0] 1024" xfId="4181" hidden="1"/>
    <cellStyle name="Comma [0] 1024" xfId="33575" hidden="1"/>
    <cellStyle name="Comma [0] 10240" xfId="24566" hidden="1"/>
    <cellStyle name="Comma [0] 10240" xfId="53959" hidden="1"/>
    <cellStyle name="Comma [0] 10241" xfId="24498" hidden="1"/>
    <cellStyle name="Comma [0] 10241" xfId="53891" hidden="1"/>
    <cellStyle name="Comma [0] 10242" xfId="24568" hidden="1"/>
    <cellStyle name="Comma [0] 10242" xfId="53961" hidden="1"/>
    <cellStyle name="Comma [0] 10243" xfId="24613" hidden="1"/>
    <cellStyle name="Comma [0] 10243" xfId="54006" hidden="1"/>
    <cellStyle name="Comma [0] 10244" xfId="24556" hidden="1"/>
    <cellStyle name="Comma [0] 10244" xfId="53949" hidden="1"/>
    <cellStyle name="Comma [0] 10245" xfId="24513" hidden="1"/>
    <cellStyle name="Comma [0] 10245" xfId="53906" hidden="1"/>
    <cellStyle name="Comma [0] 10246" xfId="24619" hidden="1"/>
    <cellStyle name="Comma [0] 10246" xfId="54012" hidden="1"/>
    <cellStyle name="Comma [0] 10247" xfId="24621" hidden="1"/>
    <cellStyle name="Comma [0] 10247" xfId="54014" hidden="1"/>
    <cellStyle name="Comma [0] 10248" xfId="24574" hidden="1"/>
    <cellStyle name="Comma [0] 10248" xfId="53967" hidden="1"/>
    <cellStyle name="Comma [0] 10249" xfId="24580" hidden="1"/>
    <cellStyle name="Comma [0] 10249" xfId="53973" hidden="1"/>
    <cellStyle name="Comma [0] 1025" xfId="4140" hidden="1"/>
    <cellStyle name="Comma [0] 1025" xfId="33534" hidden="1"/>
    <cellStyle name="Comma [0] 10250" xfId="24467" hidden="1"/>
    <cellStyle name="Comma [0] 10250" xfId="53860" hidden="1"/>
    <cellStyle name="Comma [0] 10251" xfId="24530" hidden="1"/>
    <cellStyle name="Comma [0] 10251" xfId="53923" hidden="1"/>
    <cellStyle name="Comma [0] 10252" xfId="24538" hidden="1"/>
    <cellStyle name="Comma [0] 10252" xfId="53931" hidden="1"/>
    <cellStyle name="Comma [0] 10253" xfId="24627" hidden="1"/>
    <cellStyle name="Comma [0] 10253" xfId="54020" hidden="1"/>
    <cellStyle name="Comma [0] 10254" xfId="24541" hidden="1"/>
    <cellStyle name="Comma [0] 10254" xfId="53934" hidden="1"/>
    <cellStyle name="Comma [0] 10255" xfId="24501" hidden="1"/>
    <cellStyle name="Comma [0] 10255" xfId="53894" hidden="1"/>
    <cellStyle name="Comma [0] 10256" xfId="24632" hidden="1"/>
    <cellStyle name="Comma [0] 10256" xfId="54025" hidden="1"/>
    <cellStyle name="Comma [0] 10257" xfId="24634" hidden="1"/>
    <cellStyle name="Comma [0] 10257" xfId="54027" hidden="1"/>
    <cellStyle name="Comma [0] 10258" xfId="24593" hidden="1"/>
    <cellStyle name="Comma [0] 10258" xfId="53986" hidden="1"/>
    <cellStyle name="Comma [0] 10259" xfId="24599" hidden="1"/>
    <cellStyle name="Comma [0] 10259" xfId="53992" hidden="1"/>
    <cellStyle name="Comma [0] 1026" xfId="4085" hidden="1"/>
    <cellStyle name="Comma [0] 1026" xfId="33479" hidden="1"/>
    <cellStyle name="Comma [0] 10260" xfId="24500" hidden="1"/>
    <cellStyle name="Comma [0] 10260" xfId="53893" hidden="1"/>
    <cellStyle name="Comma [0] 10261" xfId="24581" hidden="1"/>
    <cellStyle name="Comma [0] 10261" xfId="53974" hidden="1"/>
    <cellStyle name="Comma [0] 10262" xfId="24560" hidden="1"/>
    <cellStyle name="Comma [0] 10262" xfId="53953" hidden="1"/>
    <cellStyle name="Comma [0] 10263" xfId="24638" hidden="1"/>
    <cellStyle name="Comma [0] 10263" xfId="54031" hidden="1"/>
    <cellStyle name="Comma [0] 10264" xfId="24579" hidden="1"/>
    <cellStyle name="Comma [0] 10264" xfId="53972" hidden="1"/>
    <cellStyle name="Comma [0] 10265" xfId="24517" hidden="1"/>
    <cellStyle name="Comma [0] 10265" xfId="53910" hidden="1"/>
    <cellStyle name="Comma [0] 10266" xfId="24645" hidden="1"/>
    <cellStyle name="Comma [0] 10266" xfId="54038" hidden="1"/>
    <cellStyle name="Comma [0] 10267" xfId="24647" hidden="1"/>
    <cellStyle name="Comma [0] 10267" xfId="54040" hidden="1"/>
    <cellStyle name="Comma [0] 10268" xfId="24611" hidden="1"/>
    <cellStyle name="Comma [0] 10268" xfId="54004" hidden="1"/>
    <cellStyle name="Comma [0] 10269" xfId="24616" hidden="1"/>
    <cellStyle name="Comma [0] 10269" xfId="54009" hidden="1"/>
    <cellStyle name="Comma [0] 1027" xfId="4138" hidden="1"/>
    <cellStyle name="Comma [0] 1027" xfId="33532" hidden="1"/>
    <cellStyle name="Comma [0] 10270" xfId="24046" hidden="1"/>
    <cellStyle name="Comma [0] 10270" xfId="53439" hidden="1"/>
    <cellStyle name="Comma [0] 10271" xfId="24600" hidden="1"/>
    <cellStyle name="Comma [0] 10271" xfId="53993" hidden="1"/>
    <cellStyle name="Comma [0] 10272" xfId="24505" hidden="1"/>
    <cellStyle name="Comma [0] 10272" xfId="53898" hidden="1"/>
    <cellStyle name="Comma [0] 10273" xfId="24651" hidden="1"/>
    <cellStyle name="Comma [0] 10273" xfId="54044" hidden="1"/>
    <cellStyle name="Comma [0] 10274" xfId="24598" hidden="1"/>
    <cellStyle name="Comma [0] 10274" xfId="53991" hidden="1"/>
    <cellStyle name="Comma [0] 10275" xfId="24537" hidden="1"/>
    <cellStyle name="Comma [0] 10275" xfId="53930" hidden="1"/>
    <cellStyle name="Comma [0] 10276" xfId="24655" hidden="1"/>
    <cellStyle name="Comma [0] 10276" xfId="54048" hidden="1"/>
    <cellStyle name="Comma [0] 10277" xfId="24657" hidden="1"/>
    <cellStyle name="Comma [0] 10277" xfId="54050" hidden="1"/>
    <cellStyle name="Comma [0] 10278" xfId="24625" hidden="1"/>
    <cellStyle name="Comma [0] 10278" xfId="54018" hidden="1"/>
    <cellStyle name="Comma [0] 10279" xfId="24629" hidden="1"/>
    <cellStyle name="Comma [0] 10279" xfId="54022" hidden="1"/>
    <cellStyle name="Comma [0] 1028" xfId="4122" hidden="1"/>
    <cellStyle name="Comma [0] 1028" xfId="33516" hidden="1"/>
    <cellStyle name="Comma [0] 10280" xfId="24519" hidden="1"/>
    <cellStyle name="Comma [0] 10280" xfId="53912" hidden="1"/>
    <cellStyle name="Comma [0] 10281" xfId="24617" hidden="1"/>
    <cellStyle name="Comma [0] 10281" xfId="54010" hidden="1"/>
    <cellStyle name="Comma [0] 10282" xfId="24509" hidden="1"/>
    <cellStyle name="Comma [0] 10282" xfId="53902" hidden="1"/>
    <cellStyle name="Comma [0] 10283" xfId="24661" hidden="1"/>
    <cellStyle name="Comma [0] 10283" xfId="54054" hidden="1"/>
    <cellStyle name="Comma [0] 10284" xfId="24615" hidden="1"/>
    <cellStyle name="Comma [0] 10284" xfId="54008" hidden="1"/>
    <cellStyle name="Comma [0] 10285" xfId="24584" hidden="1"/>
    <cellStyle name="Comma [0] 10285" xfId="53977" hidden="1"/>
    <cellStyle name="Comma [0] 10286" xfId="24665" hidden="1"/>
    <cellStyle name="Comma [0] 10286" xfId="54058" hidden="1"/>
    <cellStyle name="Comma [0] 10287" xfId="24667" hidden="1"/>
    <cellStyle name="Comma [0] 10287" xfId="54060" hidden="1"/>
    <cellStyle name="Comma [0] 10288" xfId="24653" hidden="1"/>
    <cellStyle name="Comma [0] 10288" xfId="54046" hidden="1"/>
    <cellStyle name="Comma [0] 10289" xfId="24640" hidden="1"/>
    <cellStyle name="Comma [0] 10289" xfId="54033" hidden="1"/>
    <cellStyle name="Comma [0] 1029" xfId="4118" hidden="1"/>
    <cellStyle name="Comma [0] 1029" xfId="33512" hidden="1"/>
    <cellStyle name="Comma [0] 10290" xfId="24664" hidden="1"/>
    <cellStyle name="Comma [0] 10290" xfId="54057" hidden="1"/>
    <cellStyle name="Comma [0] 10291" xfId="24630" hidden="1"/>
    <cellStyle name="Comma [0] 10291" xfId="54023" hidden="1"/>
    <cellStyle name="Comma [0] 10292" xfId="24602" hidden="1"/>
    <cellStyle name="Comma [0] 10292" xfId="53995" hidden="1"/>
    <cellStyle name="Comma [0] 10293" xfId="24669" hidden="1"/>
    <cellStyle name="Comma [0] 10293" xfId="54062" hidden="1"/>
    <cellStyle name="Comma [0] 10294" xfId="24626" hidden="1"/>
    <cellStyle name="Comma [0] 10294" xfId="54019" hidden="1"/>
    <cellStyle name="Comma [0] 10295" xfId="24660" hidden="1"/>
    <cellStyle name="Comma [0] 10295" xfId="54053" hidden="1"/>
    <cellStyle name="Comma [0] 10296" xfId="24673" hidden="1"/>
    <cellStyle name="Comma [0] 10296" xfId="54066" hidden="1"/>
    <cellStyle name="Comma [0] 10297" xfId="24675" hidden="1"/>
    <cellStyle name="Comma [0] 10297" xfId="54068" hidden="1"/>
    <cellStyle name="Comma [0] 10298" xfId="24543" hidden="1"/>
    <cellStyle name="Comma [0] 10298" xfId="53936" hidden="1"/>
    <cellStyle name="Comma [0] 10299" xfId="24663" hidden="1"/>
    <cellStyle name="Comma [0] 10299" xfId="54056" hidden="1"/>
    <cellStyle name="Comma [0] 103" xfId="2283" hidden="1"/>
    <cellStyle name="Comma [0] 103" xfId="31677" hidden="1"/>
    <cellStyle name="Comma [0] 1030" xfId="4189" hidden="1"/>
    <cellStyle name="Comma [0] 1030" xfId="33583" hidden="1"/>
    <cellStyle name="Comma [0] 10300" xfId="24603" hidden="1"/>
    <cellStyle name="Comma [0] 10300" xfId="53996" hidden="1"/>
    <cellStyle name="Comma [0] 10301" xfId="24637" hidden="1"/>
    <cellStyle name="Comma [0] 10301" xfId="54030" hidden="1"/>
    <cellStyle name="Comma [0] 10302" xfId="24650" hidden="1"/>
    <cellStyle name="Comma [0] 10302" xfId="54043" hidden="1"/>
    <cellStyle name="Comma [0] 10303" xfId="24678" hidden="1"/>
    <cellStyle name="Comma [0] 10303" xfId="54071" hidden="1"/>
    <cellStyle name="Comma [0] 10304" xfId="24641" hidden="1"/>
    <cellStyle name="Comma [0] 10304" xfId="54034" hidden="1"/>
    <cellStyle name="Comma [0] 10305" xfId="24601" hidden="1"/>
    <cellStyle name="Comma [0] 10305" xfId="53994" hidden="1"/>
    <cellStyle name="Comma [0] 10306" xfId="24680" hidden="1"/>
    <cellStyle name="Comma [0] 10306" xfId="54073" hidden="1"/>
    <cellStyle name="Comma [0] 10307" xfId="24682" hidden="1"/>
    <cellStyle name="Comma [0] 10307" xfId="54075" hidden="1"/>
    <cellStyle name="Comma [0] 10308" xfId="24684" hidden="1"/>
    <cellStyle name="Comma [0] 10308" xfId="54077" hidden="1"/>
    <cellStyle name="Comma [0] 10309" xfId="24687" hidden="1"/>
    <cellStyle name="Comma [0] 10309" xfId="54080" hidden="1"/>
    <cellStyle name="Comma [0] 1031" xfId="675" hidden="1"/>
    <cellStyle name="Comma [0] 1031" xfId="30070" hidden="1"/>
    <cellStyle name="Comma [0] 10310" xfId="24689" hidden="1"/>
    <cellStyle name="Comma [0] 10310" xfId="54082" hidden="1"/>
    <cellStyle name="Comma [0] 10311" xfId="24707" hidden="1"/>
    <cellStyle name="Comma [0] 10311" xfId="54100" hidden="1"/>
    <cellStyle name="Comma [0] 10312" xfId="24714" hidden="1"/>
    <cellStyle name="Comma [0] 10312" xfId="54107" hidden="1"/>
    <cellStyle name="Comma [0] 10313" xfId="24720" hidden="1"/>
    <cellStyle name="Comma [0] 10313" xfId="54113" hidden="1"/>
    <cellStyle name="Comma [0] 10314" xfId="24722" hidden="1"/>
    <cellStyle name="Comma [0] 10314" xfId="54115" hidden="1"/>
    <cellStyle name="Comma [0] 10315" xfId="24713" hidden="1"/>
    <cellStyle name="Comma [0] 10315" xfId="54106" hidden="1"/>
    <cellStyle name="Comma [0] 10316" xfId="24718" hidden="1"/>
    <cellStyle name="Comma [0] 10316" xfId="54111" hidden="1"/>
    <cellStyle name="Comma [0] 10317" xfId="24724" hidden="1"/>
    <cellStyle name="Comma [0] 10317" xfId="54117" hidden="1"/>
    <cellStyle name="Comma [0] 10318" xfId="24726" hidden="1"/>
    <cellStyle name="Comma [0] 10318" xfId="54119" hidden="1"/>
    <cellStyle name="Comma [0] 10319" xfId="24704" hidden="1"/>
    <cellStyle name="Comma [0] 10319" xfId="54097" hidden="1"/>
    <cellStyle name="Comma [0] 1032" xfId="715" hidden="1"/>
    <cellStyle name="Comma [0] 1032" xfId="30110" hidden="1"/>
    <cellStyle name="Comma [0] 10320" xfId="24693" hidden="1"/>
    <cellStyle name="Comma [0] 10320" xfId="54086" hidden="1"/>
    <cellStyle name="Comma [0] 10321" xfId="24737" hidden="1"/>
    <cellStyle name="Comma [0] 10321" xfId="54130" hidden="1"/>
    <cellStyle name="Comma [0] 10322" xfId="24746" hidden="1"/>
    <cellStyle name="Comma [0] 10322" xfId="54139" hidden="1"/>
    <cellStyle name="Comma [0] 10323" xfId="24757" hidden="1"/>
    <cellStyle name="Comma [0] 10323" xfId="54150" hidden="1"/>
    <cellStyle name="Comma [0] 10324" xfId="24763" hidden="1"/>
    <cellStyle name="Comma [0] 10324" xfId="54156" hidden="1"/>
    <cellStyle name="Comma [0] 10325" xfId="24745" hidden="1"/>
    <cellStyle name="Comma [0] 10325" xfId="54138" hidden="1"/>
    <cellStyle name="Comma [0] 10326" xfId="24755" hidden="1"/>
    <cellStyle name="Comma [0] 10326" xfId="54148" hidden="1"/>
    <cellStyle name="Comma [0] 10327" xfId="24775" hidden="1"/>
    <cellStyle name="Comma [0] 10327" xfId="54168" hidden="1"/>
    <cellStyle name="Comma [0] 10328" xfId="24777" hidden="1"/>
    <cellStyle name="Comma [0] 10328" xfId="54170" hidden="1"/>
    <cellStyle name="Comma [0] 10329" xfId="24728" hidden="1"/>
    <cellStyle name="Comma [0] 10329" xfId="54121" hidden="1"/>
    <cellStyle name="Comma [0] 1033" xfId="4197" hidden="1"/>
    <cellStyle name="Comma [0] 1033" xfId="33591" hidden="1"/>
    <cellStyle name="Comma [0] 10330" xfId="24696" hidden="1"/>
    <cellStyle name="Comma [0] 10330" xfId="54089" hidden="1"/>
    <cellStyle name="Comma [0] 10331" xfId="24731" hidden="1"/>
    <cellStyle name="Comma [0] 10331" xfId="54124" hidden="1"/>
    <cellStyle name="Comma [0] 10332" xfId="24701" hidden="1"/>
    <cellStyle name="Comma [0] 10332" xfId="54094" hidden="1"/>
    <cellStyle name="Comma [0] 10333" xfId="24703" hidden="1"/>
    <cellStyle name="Comma [0] 10333" xfId="54096" hidden="1"/>
    <cellStyle name="Comma [0] 10334" xfId="24782" hidden="1"/>
    <cellStyle name="Comma [0] 10334" xfId="54175" hidden="1"/>
    <cellStyle name="Comma [0] 10335" xfId="24692" hidden="1"/>
    <cellStyle name="Comma [0] 10335" xfId="54085" hidden="1"/>
    <cellStyle name="Comma [0] 10336" xfId="24700" hidden="1"/>
    <cellStyle name="Comma [0] 10336" xfId="54093" hidden="1"/>
    <cellStyle name="Comma [0] 10337" xfId="24794" hidden="1"/>
    <cellStyle name="Comma [0] 10337" xfId="54187" hidden="1"/>
    <cellStyle name="Comma [0] 10338" xfId="24796" hidden="1"/>
    <cellStyle name="Comma [0] 10338" xfId="54189" hidden="1"/>
    <cellStyle name="Comma [0] 10339" xfId="24785" hidden="1"/>
    <cellStyle name="Comma [0] 10339" xfId="54178" hidden="1"/>
    <cellStyle name="Comma [0] 1034" xfId="4199" hidden="1"/>
    <cellStyle name="Comma [0] 1034" xfId="33593" hidden="1"/>
    <cellStyle name="Comma [0] 10340" xfId="24793" hidden="1"/>
    <cellStyle name="Comma [0] 10340" xfId="54186" hidden="1"/>
    <cellStyle name="Comma [0] 10341" xfId="24698" hidden="1"/>
    <cellStyle name="Comma [0] 10341" xfId="54091" hidden="1"/>
    <cellStyle name="Comma [0] 10342" xfId="24779" hidden="1"/>
    <cellStyle name="Comma [0] 10342" xfId="54172" hidden="1"/>
    <cellStyle name="Comma [0] 10343" xfId="24812" hidden="1"/>
    <cellStyle name="Comma [0] 10343" xfId="54205" hidden="1"/>
    <cellStyle name="Comma [0] 10344" xfId="24820" hidden="1"/>
    <cellStyle name="Comma [0] 10344" xfId="54213" hidden="1"/>
    <cellStyle name="Comma [0] 10345" xfId="24729" hidden="1"/>
    <cellStyle name="Comma [0] 10345" xfId="54122" hidden="1"/>
    <cellStyle name="Comma [0] 10346" xfId="24808" hidden="1"/>
    <cellStyle name="Comma [0] 10346" xfId="54201" hidden="1"/>
    <cellStyle name="Comma [0] 10347" xfId="24829" hidden="1"/>
    <cellStyle name="Comma [0] 10347" xfId="54222" hidden="1"/>
    <cellStyle name="Comma [0] 10348" xfId="24831" hidden="1"/>
    <cellStyle name="Comma [0] 10348" xfId="54224" hidden="1"/>
    <cellStyle name="Comma [0] 10349" xfId="24790" hidden="1"/>
    <cellStyle name="Comma [0] 10349" xfId="54183" hidden="1"/>
    <cellStyle name="Comma [0] 1035" xfId="4148" hidden="1"/>
    <cellStyle name="Comma [0] 1035" xfId="33542" hidden="1"/>
    <cellStyle name="Comma [0] 10350" xfId="24735" hidden="1"/>
    <cellStyle name="Comma [0] 10350" xfId="54128" hidden="1"/>
    <cellStyle name="Comma [0] 10351" xfId="24788" hidden="1"/>
    <cellStyle name="Comma [0] 10351" xfId="54181" hidden="1"/>
    <cellStyle name="Comma [0] 10352" xfId="24772" hidden="1"/>
    <cellStyle name="Comma [0] 10352" xfId="54165" hidden="1"/>
    <cellStyle name="Comma [0] 10353" xfId="24768" hidden="1"/>
    <cellStyle name="Comma [0] 10353" xfId="54161" hidden="1"/>
    <cellStyle name="Comma [0] 10354" xfId="24839" hidden="1"/>
    <cellStyle name="Comma [0] 10354" xfId="54232" hidden="1"/>
    <cellStyle name="Comma [0] 10355" xfId="24711" hidden="1"/>
    <cellStyle name="Comma [0] 10355" xfId="54104" hidden="1"/>
    <cellStyle name="Comma [0] 10356" xfId="24705" hidden="1"/>
    <cellStyle name="Comma [0] 10356" xfId="54098" hidden="1"/>
    <cellStyle name="Comma [0] 10357" xfId="24847" hidden="1"/>
    <cellStyle name="Comma [0] 10357" xfId="54240" hidden="1"/>
    <cellStyle name="Comma [0] 10358" xfId="24849" hidden="1"/>
    <cellStyle name="Comma [0] 10358" xfId="54242" hidden="1"/>
    <cellStyle name="Comma [0] 10359" xfId="24798" hidden="1"/>
    <cellStyle name="Comma [0] 10359" xfId="54191" hidden="1"/>
    <cellStyle name="Comma [0] 1036" xfId="4124" hidden="1"/>
    <cellStyle name="Comma [0] 1036" xfId="33518" hidden="1"/>
    <cellStyle name="Comma [0] 10360" xfId="24774" hidden="1"/>
    <cellStyle name="Comma [0] 10360" xfId="54167" hidden="1"/>
    <cellStyle name="Comma [0] 10361" xfId="24809" hidden="1"/>
    <cellStyle name="Comma [0] 10361" xfId="54202" hidden="1"/>
    <cellStyle name="Comma [0] 10362" xfId="24741" hidden="1"/>
    <cellStyle name="Comma [0] 10362" xfId="54134" hidden="1"/>
    <cellStyle name="Comma [0] 10363" xfId="24811" hidden="1"/>
    <cellStyle name="Comma [0] 10363" xfId="54204" hidden="1"/>
    <cellStyle name="Comma [0] 10364" xfId="24856" hidden="1"/>
    <cellStyle name="Comma [0] 10364" xfId="54249" hidden="1"/>
    <cellStyle name="Comma [0] 10365" xfId="24799" hidden="1"/>
    <cellStyle name="Comma [0] 10365" xfId="54192" hidden="1"/>
    <cellStyle name="Comma [0] 10366" xfId="24756" hidden="1"/>
    <cellStyle name="Comma [0] 10366" xfId="54149" hidden="1"/>
    <cellStyle name="Comma [0] 10367" xfId="24862" hidden="1"/>
    <cellStyle name="Comma [0] 10367" xfId="54255" hidden="1"/>
    <cellStyle name="Comma [0] 10368" xfId="24864" hidden="1"/>
    <cellStyle name="Comma [0] 10368" xfId="54257" hidden="1"/>
    <cellStyle name="Comma [0] 10369" xfId="24817" hidden="1"/>
    <cellStyle name="Comma [0] 10369" xfId="54210" hidden="1"/>
    <cellStyle name="Comma [0] 1037" xfId="4159" hidden="1"/>
    <cellStyle name="Comma [0] 1037" xfId="33553" hidden="1"/>
    <cellStyle name="Comma [0] 10370" xfId="24823" hidden="1"/>
    <cellStyle name="Comma [0] 10370" xfId="54216" hidden="1"/>
    <cellStyle name="Comma [0] 10371" xfId="24710" hidden="1"/>
    <cellStyle name="Comma [0] 10371" xfId="54103" hidden="1"/>
    <cellStyle name="Comma [0] 10372" xfId="24773" hidden="1"/>
    <cellStyle name="Comma [0] 10372" xfId="54166" hidden="1"/>
    <cellStyle name="Comma [0] 10373" xfId="24781" hidden="1"/>
    <cellStyle name="Comma [0] 10373" xfId="54174" hidden="1"/>
    <cellStyle name="Comma [0] 10374" xfId="24870" hidden="1"/>
    <cellStyle name="Comma [0] 10374" xfId="54263" hidden="1"/>
    <cellStyle name="Comma [0] 10375" xfId="24784" hidden="1"/>
    <cellStyle name="Comma [0] 10375" xfId="54177" hidden="1"/>
    <cellStyle name="Comma [0] 10376" xfId="24744" hidden="1"/>
    <cellStyle name="Comma [0] 10376" xfId="54137" hidden="1"/>
    <cellStyle name="Comma [0] 10377" xfId="24875" hidden="1"/>
    <cellStyle name="Comma [0] 10377" xfId="54268" hidden="1"/>
    <cellStyle name="Comma [0] 10378" xfId="24877" hidden="1"/>
    <cellStyle name="Comma [0] 10378" xfId="54270" hidden="1"/>
    <cellStyle name="Comma [0] 10379" xfId="24836" hidden="1"/>
    <cellStyle name="Comma [0] 10379" xfId="54229" hidden="1"/>
    <cellStyle name="Comma [0] 1038" xfId="4091" hidden="1"/>
    <cellStyle name="Comma [0] 1038" xfId="33485" hidden="1"/>
    <cellStyle name="Comma [0] 10380" xfId="24842" hidden="1"/>
    <cellStyle name="Comma [0] 10380" xfId="54235" hidden="1"/>
    <cellStyle name="Comma [0] 10381" xfId="24743" hidden="1"/>
    <cellStyle name="Comma [0] 10381" xfId="54136" hidden="1"/>
    <cellStyle name="Comma [0] 10382" xfId="24824" hidden="1"/>
    <cellStyle name="Comma [0] 10382" xfId="54217" hidden="1"/>
    <cellStyle name="Comma [0] 10383" xfId="24803" hidden="1"/>
    <cellStyle name="Comma [0] 10383" xfId="54196" hidden="1"/>
    <cellStyle name="Comma [0] 10384" xfId="24881" hidden="1"/>
    <cellStyle name="Comma [0] 10384" xfId="54274" hidden="1"/>
    <cellStyle name="Comma [0] 10385" xfId="24822" hidden="1"/>
    <cellStyle name="Comma [0] 10385" xfId="54215" hidden="1"/>
    <cellStyle name="Comma [0] 10386" xfId="24760" hidden="1"/>
    <cellStyle name="Comma [0] 10386" xfId="54153" hidden="1"/>
    <cellStyle name="Comma [0] 10387" xfId="24888" hidden="1"/>
    <cellStyle name="Comma [0] 10387" xfId="54281" hidden="1"/>
    <cellStyle name="Comma [0] 10388" xfId="24890" hidden="1"/>
    <cellStyle name="Comma [0] 10388" xfId="54283" hidden="1"/>
    <cellStyle name="Comma [0] 10389" xfId="24854" hidden="1"/>
    <cellStyle name="Comma [0] 10389" xfId="54247" hidden="1"/>
    <cellStyle name="Comma [0] 1039" xfId="4161" hidden="1"/>
    <cellStyle name="Comma [0] 1039" xfId="33555" hidden="1"/>
    <cellStyle name="Comma [0] 10390" xfId="24859" hidden="1"/>
    <cellStyle name="Comma [0] 10390" xfId="54252" hidden="1"/>
    <cellStyle name="Comma [0] 10391" xfId="24695" hidden="1"/>
    <cellStyle name="Comma [0] 10391" xfId="54088" hidden="1"/>
    <cellStyle name="Comma [0] 10392" xfId="24843" hidden="1"/>
    <cellStyle name="Comma [0] 10392" xfId="54236" hidden="1"/>
    <cellStyle name="Comma [0] 10393" xfId="24748" hidden="1"/>
    <cellStyle name="Comma [0] 10393" xfId="54141" hidden="1"/>
    <cellStyle name="Comma [0] 10394" xfId="24894" hidden="1"/>
    <cellStyle name="Comma [0] 10394" xfId="54287" hidden="1"/>
    <cellStyle name="Comma [0] 10395" xfId="24841" hidden="1"/>
    <cellStyle name="Comma [0] 10395" xfId="54234" hidden="1"/>
    <cellStyle name="Comma [0] 10396" xfId="24780" hidden="1"/>
    <cellStyle name="Comma [0] 10396" xfId="54173" hidden="1"/>
    <cellStyle name="Comma [0] 10397" xfId="24898" hidden="1"/>
    <cellStyle name="Comma [0] 10397" xfId="54291" hidden="1"/>
    <cellStyle name="Comma [0] 10398" xfId="24900" hidden="1"/>
    <cellStyle name="Comma [0] 10398" xfId="54293" hidden="1"/>
    <cellStyle name="Comma [0] 10399" xfId="24868" hidden="1"/>
    <cellStyle name="Comma [0] 10399" xfId="54261" hidden="1"/>
    <cellStyle name="Comma [0] 104" xfId="2364" hidden="1"/>
    <cellStyle name="Comma [0] 104" xfId="31758" hidden="1"/>
    <cellStyle name="Comma [0] 1040" xfId="4206" hidden="1"/>
    <cellStyle name="Comma [0] 1040" xfId="33600" hidden="1"/>
    <cellStyle name="Comma [0] 10400" xfId="24872" hidden="1"/>
    <cellStyle name="Comma [0] 10400" xfId="54265" hidden="1"/>
    <cellStyle name="Comma [0] 10401" xfId="24762" hidden="1"/>
    <cellStyle name="Comma [0] 10401" xfId="54155" hidden="1"/>
    <cellStyle name="Comma [0] 10402" xfId="24860" hidden="1"/>
    <cellStyle name="Comma [0] 10402" xfId="54253" hidden="1"/>
    <cellStyle name="Comma [0] 10403" xfId="24752" hidden="1"/>
    <cellStyle name="Comma [0] 10403" xfId="54145" hidden="1"/>
    <cellStyle name="Comma [0] 10404" xfId="24904" hidden="1"/>
    <cellStyle name="Comma [0] 10404" xfId="54297" hidden="1"/>
    <cellStyle name="Comma [0] 10405" xfId="24858" hidden="1"/>
    <cellStyle name="Comma [0] 10405" xfId="54251" hidden="1"/>
    <cellStyle name="Comma [0] 10406" xfId="24827" hidden="1"/>
    <cellStyle name="Comma [0] 10406" xfId="54220" hidden="1"/>
    <cellStyle name="Comma [0] 10407" xfId="24908" hidden="1"/>
    <cellStyle name="Comma [0] 10407" xfId="54301" hidden="1"/>
    <cellStyle name="Comma [0] 10408" xfId="24910" hidden="1"/>
    <cellStyle name="Comma [0] 10408" xfId="54303" hidden="1"/>
    <cellStyle name="Comma [0] 10409" xfId="24896" hidden="1"/>
    <cellStyle name="Comma [0] 10409" xfId="54289" hidden="1"/>
    <cellStyle name="Comma [0] 1041" xfId="4149" hidden="1"/>
    <cellStyle name="Comma [0] 1041" xfId="33543" hidden="1"/>
    <cellStyle name="Comma [0] 10410" xfId="24883" hidden="1"/>
    <cellStyle name="Comma [0] 10410" xfId="54276" hidden="1"/>
    <cellStyle name="Comma [0] 10411" xfId="24907" hidden="1"/>
    <cellStyle name="Comma [0] 10411" xfId="54300" hidden="1"/>
    <cellStyle name="Comma [0] 10412" xfId="24873" hidden="1"/>
    <cellStyle name="Comma [0] 10412" xfId="54266" hidden="1"/>
    <cellStyle name="Comma [0] 10413" xfId="24845" hidden="1"/>
    <cellStyle name="Comma [0] 10413" xfId="54238" hidden="1"/>
    <cellStyle name="Comma [0] 10414" xfId="24912" hidden="1"/>
    <cellStyle name="Comma [0] 10414" xfId="54305" hidden="1"/>
    <cellStyle name="Comma [0] 10415" xfId="24869" hidden="1"/>
    <cellStyle name="Comma [0] 10415" xfId="54262" hidden="1"/>
    <cellStyle name="Comma [0] 10416" xfId="24903" hidden="1"/>
    <cellStyle name="Comma [0] 10416" xfId="54296" hidden="1"/>
    <cellStyle name="Comma [0] 10417" xfId="24916" hidden="1"/>
    <cellStyle name="Comma [0] 10417" xfId="54309" hidden="1"/>
    <cellStyle name="Comma [0] 10418" xfId="24918" hidden="1"/>
    <cellStyle name="Comma [0] 10418" xfId="54311" hidden="1"/>
    <cellStyle name="Comma [0] 10419" xfId="24786" hidden="1"/>
    <cellStyle name="Comma [0] 10419" xfId="54179" hidden="1"/>
    <cellStyle name="Comma [0] 1042" xfId="4106" hidden="1"/>
    <cellStyle name="Comma [0] 1042" xfId="33500" hidden="1"/>
    <cellStyle name="Comma [0] 10420" xfId="24906" hidden="1"/>
    <cellStyle name="Comma [0] 10420" xfId="54299" hidden="1"/>
    <cellStyle name="Comma [0] 10421" xfId="24846" hidden="1"/>
    <cellStyle name="Comma [0] 10421" xfId="54239" hidden="1"/>
    <cellStyle name="Comma [0] 10422" xfId="24880" hidden="1"/>
    <cellStyle name="Comma [0] 10422" xfId="54273" hidden="1"/>
    <cellStyle name="Comma [0] 10423" xfId="24893" hidden="1"/>
    <cellStyle name="Comma [0] 10423" xfId="54286" hidden="1"/>
    <cellStyle name="Comma [0] 10424" xfId="24921" hidden="1"/>
    <cellStyle name="Comma [0] 10424" xfId="54314" hidden="1"/>
    <cellStyle name="Comma [0] 10425" xfId="24884" hidden="1"/>
    <cellStyle name="Comma [0] 10425" xfId="54277" hidden="1"/>
    <cellStyle name="Comma [0] 10426" xfId="24844" hidden="1"/>
    <cellStyle name="Comma [0] 10426" xfId="54237" hidden="1"/>
    <cellStyle name="Comma [0] 10427" xfId="24923" hidden="1"/>
    <cellStyle name="Comma [0] 10427" xfId="54316" hidden="1"/>
    <cellStyle name="Comma [0] 10428" xfId="24925" hidden="1"/>
    <cellStyle name="Comma [0] 10428" xfId="54318" hidden="1"/>
    <cellStyle name="Comma [0] 10429" xfId="24982" hidden="1"/>
    <cellStyle name="Comma [0] 10429" xfId="54375" hidden="1"/>
    <cellStyle name="Comma [0] 1043" xfId="4212" hidden="1"/>
    <cellStyle name="Comma [0] 1043" xfId="33606" hidden="1"/>
    <cellStyle name="Comma [0] 10430" xfId="25001" hidden="1"/>
    <cellStyle name="Comma [0] 10430" xfId="54394" hidden="1"/>
    <cellStyle name="Comma [0] 10431" xfId="25008" hidden="1"/>
    <cellStyle name="Comma [0] 10431" xfId="54401" hidden="1"/>
    <cellStyle name="Comma [0] 10432" xfId="25015" hidden="1"/>
    <cellStyle name="Comma [0] 10432" xfId="54408" hidden="1"/>
    <cellStyle name="Comma [0] 10433" xfId="25020" hidden="1"/>
    <cellStyle name="Comma [0] 10433" xfId="54413" hidden="1"/>
    <cellStyle name="Comma [0] 10434" xfId="25007" hidden="1"/>
    <cellStyle name="Comma [0] 10434" xfId="54400" hidden="1"/>
    <cellStyle name="Comma [0] 10435" xfId="25012" hidden="1"/>
    <cellStyle name="Comma [0] 10435" xfId="54405" hidden="1"/>
    <cellStyle name="Comma [0] 10436" xfId="25024" hidden="1"/>
    <cellStyle name="Comma [0] 10436" xfId="54417" hidden="1"/>
    <cellStyle name="Comma [0] 10437" xfId="25026" hidden="1"/>
    <cellStyle name="Comma [0] 10437" xfId="54419" hidden="1"/>
    <cellStyle name="Comma [0] 10438" xfId="24997" hidden="1"/>
    <cellStyle name="Comma [0] 10438" xfId="54390" hidden="1"/>
    <cellStyle name="Comma [0] 10439" xfId="24986" hidden="1"/>
    <cellStyle name="Comma [0] 10439" xfId="54379" hidden="1"/>
    <cellStyle name="Comma [0] 1044" xfId="4214" hidden="1"/>
    <cellStyle name="Comma [0] 1044" xfId="33608" hidden="1"/>
    <cellStyle name="Comma [0] 10440" xfId="25037" hidden="1"/>
    <cellStyle name="Comma [0] 10440" xfId="54430" hidden="1"/>
    <cellStyle name="Comma [0] 10441" xfId="25046" hidden="1"/>
    <cellStyle name="Comma [0] 10441" xfId="54439" hidden="1"/>
    <cellStyle name="Comma [0] 10442" xfId="25057" hidden="1"/>
    <cellStyle name="Comma [0] 10442" xfId="54450" hidden="1"/>
    <cellStyle name="Comma [0] 10443" xfId="25063" hidden="1"/>
    <cellStyle name="Comma [0] 10443" xfId="54456" hidden="1"/>
    <cellStyle name="Comma [0] 10444" xfId="25045" hidden="1"/>
    <cellStyle name="Comma [0] 10444" xfId="54438" hidden="1"/>
    <cellStyle name="Comma [0] 10445" xfId="25055" hidden="1"/>
    <cellStyle name="Comma [0] 10445" xfId="54448" hidden="1"/>
    <cellStyle name="Comma [0] 10446" xfId="25075" hidden="1"/>
    <cellStyle name="Comma [0] 10446" xfId="54468" hidden="1"/>
    <cellStyle name="Comma [0] 10447" xfId="25077" hidden="1"/>
    <cellStyle name="Comma [0] 10447" xfId="54470" hidden="1"/>
    <cellStyle name="Comma [0] 10448" xfId="25028" hidden="1"/>
    <cellStyle name="Comma [0] 10448" xfId="54421" hidden="1"/>
    <cellStyle name="Comma [0] 10449" xfId="24989" hidden="1"/>
    <cellStyle name="Comma [0] 10449" xfId="54382" hidden="1"/>
    <cellStyle name="Comma [0] 1045" xfId="4167" hidden="1"/>
    <cellStyle name="Comma [0] 1045" xfId="33561" hidden="1"/>
    <cellStyle name="Comma [0] 10450" xfId="25031" hidden="1"/>
    <cellStyle name="Comma [0] 10450" xfId="54424" hidden="1"/>
    <cellStyle name="Comma [0] 10451" xfId="24994" hidden="1"/>
    <cellStyle name="Comma [0] 10451" xfId="54387" hidden="1"/>
    <cellStyle name="Comma [0] 10452" xfId="24996" hidden="1"/>
    <cellStyle name="Comma [0] 10452" xfId="54389" hidden="1"/>
    <cellStyle name="Comma [0] 10453" xfId="25082" hidden="1"/>
    <cellStyle name="Comma [0] 10453" xfId="54475" hidden="1"/>
    <cellStyle name="Comma [0] 10454" xfId="24985" hidden="1"/>
    <cellStyle name="Comma [0] 10454" xfId="54378" hidden="1"/>
    <cellStyle name="Comma [0] 10455" xfId="24993" hidden="1"/>
    <cellStyle name="Comma [0] 10455" xfId="54386" hidden="1"/>
    <cellStyle name="Comma [0] 10456" xfId="25094" hidden="1"/>
    <cellStyle name="Comma [0] 10456" xfId="54487" hidden="1"/>
    <cellStyle name="Comma [0] 10457" xfId="25096" hidden="1"/>
    <cellStyle name="Comma [0] 10457" xfId="54489" hidden="1"/>
    <cellStyle name="Comma [0] 10458" xfId="25085" hidden="1"/>
    <cellStyle name="Comma [0] 10458" xfId="54478" hidden="1"/>
    <cellStyle name="Comma [0] 10459" xfId="25093" hidden="1"/>
    <cellStyle name="Comma [0] 10459" xfId="54486" hidden="1"/>
    <cellStyle name="Comma [0] 1046" xfId="4173" hidden="1"/>
    <cellStyle name="Comma [0] 1046" xfId="33567" hidden="1"/>
    <cellStyle name="Comma [0] 10460" xfId="24991" hidden="1"/>
    <cellStyle name="Comma [0] 10460" xfId="54384" hidden="1"/>
    <cellStyle name="Comma [0] 10461" xfId="25079" hidden="1"/>
    <cellStyle name="Comma [0] 10461" xfId="54472" hidden="1"/>
    <cellStyle name="Comma [0] 10462" xfId="25112" hidden="1"/>
    <cellStyle name="Comma [0] 10462" xfId="54505" hidden="1"/>
    <cellStyle name="Comma [0] 10463" xfId="25120" hidden="1"/>
    <cellStyle name="Comma [0] 10463" xfId="54513" hidden="1"/>
    <cellStyle name="Comma [0] 10464" xfId="25029" hidden="1"/>
    <cellStyle name="Comma [0] 10464" xfId="54422" hidden="1"/>
    <cellStyle name="Comma [0] 10465" xfId="25108" hidden="1"/>
    <cellStyle name="Comma [0] 10465" xfId="54501" hidden="1"/>
    <cellStyle name="Comma [0] 10466" xfId="25129" hidden="1"/>
    <cellStyle name="Comma [0] 10466" xfId="54522" hidden="1"/>
    <cellStyle name="Comma [0] 10467" xfId="25131" hidden="1"/>
    <cellStyle name="Comma [0] 10467" xfId="54524" hidden="1"/>
    <cellStyle name="Comma [0] 10468" xfId="25090" hidden="1"/>
    <cellStyle name="Comma [0] 10468" xfId="54483" hidden="1"/>
    <cellStyle name="Comma [0] 10469" xfId="25035" hidden="1"/>
    <cellStyle name="Comma [0] 10469" xfId="54428" hidden="1"/>
    <cellStyle name="Comma [0] 1047" xfId="705" hidden="1"/>
    <cellStyle name="Comma [0] 1047" xfId="30100" hidden="1"/>
    <cellStyle name="Comma [0] 10470" xfId="25088" hidden="1"/>
    <cellStyle name="Comma [0] 10470" xfId="54481" hidden="1"/>
    <cellStyle name="Comma [0] 10471" xfId="25072" hidden="1"/>
    <cellStyle name="Comma [0] 10471" xfId="54465" hidden="1"/>
    <cellStyle name="Comma [0] 10472" xfId="25068" hidden="1"/>
    <cellStyle name="Comma [0] 10472" xfId="54461" hidden="1"/>
    <cellStyle name="Comma [0] 10473" xfId="25139" hidden="1"/>
    <cellStyle name="Comma [0] 10473" xfId="54532" hidden="1"/>
    <cellStyle name="Comma [0] 10474" xfId="25005" hidden="1"/>
    <cellStyle name="Comma [0] 10474" xfId="54398" hidden="1"/>
    <cellStyle name="Comma [0] 10475" xfId="24998" hidden="1"/>
    <cellStyle name="Comma [0] 10475" xfId="54391" hidden="1"/>
    <cellStyle name="Comma [0] 10476" xfId="25147" hidden="1"/>
    <cellStyle name="Comma [0] 10476" xfId="54540" hidden="1"/>
    <cellStyle name="Comma [0] 10477" xfId="25149" hidden="1"/>
    <cellStyle name="Comma [0] 10477" xfId="54542" hidden="1"/>
    <cellStyle name="Comma [0] 10478" xfId="25098" hidden="1"/>
    <cellStyle name="Comma [0] 10478" xfId="54491" hidden="1"/>
    <cellStyle name="Comma [0] 10479" xfId="25074" hidden="1"/>
    <cellStyle name="Comma [0] 10479" xfId="54467" hidden="1"/>
    <cellStyle name="Comma [0] 1048" xfId="4123" hidden="1"/>
    <cellStyle name="Comma [0] 1048" xfId="33517" hidden="1"/>
    <cellStyle name="Comma [0] 10480" xfId="25109" hidden="1"/>
    <cellStyle name="Comma [0] 10480" xfId="54502" hidden="1"/>
    <cellStyle name="Comma [0] 10481" xfId="25041" hidden="1"/>
    <cellStyle name="Comma [0] 10481" xfId="54434" hidden="1"/>
    <cellStyle name="Comma [0] 10482" xfId="25111" hidden="1"/>
    <cellStyle name="Comma [0] 10482" xfId="54504" hidden="1"/>
    <cellStyle name="Comma [0] 10483" xfId="25156" hidden="1"/>
    <cellStyle name="Comma [0] 10483" xfId="54549" hidden="1"/>
    <cellStyle name="Comma [0] 10484" xfId="25099" hidden="1"/>
    <cellStyle name="Comma [0] 10484" xfId="54492" hidden="1"/>
    <cellStyle name="Comma [0] 10485" xfId="25056" hidden="1"/>
    <cellStyle name="Comma [0] 10485" xfId="54449" hidden="1"/>
    <cellStyle name="Comma [0] 10486" xfId="25162" hidden="1"/>
    <cellStyle name="Comma [0] 10486" xfId="54555" hidden="1"/>
    <cellStyle name="Comma [0] 10487" xfId="25164" hidden="1"/>
    <cellStyle name="Comma [0] 10487" xfId="54557" hidden="1"/>
    <cellStyle name="Comma [0] 10488" xfId="25117" hidden="1"/>
    <cellStyle name="Comma [0] 10488" xfId="54510" hidden="1"/>
    <cellStyle name="Comma [0] 10489" xfId="25123" hidden="1"/>
    <cellStyle name="Comma [0] 10489" xfId="54516" hidden="1"/>
    <cellStyle name="Comma [0] 1049" xfId="4131" hidden="1"/>
    <cellStyle name="Comma [0] 1049" xfId="33525" hidden="1"/>
    <cellStyle name="Comma [0] 10490" xfId="25004" hidden="1"/>
    <cellStyle name="Comma [0] 10490" xfId="54397" hidden="1"/>
    <cellStyle name="Comma [0] 10491" xfId="25073" hidden="1"/>
    <cellStyle name="Comma [0] 10491" xfId="54466" hidden="1"/>
    <cellStyle name="Comma [0] 10492" xfId="25081" hidden="1"/>
    <cellStyle name="Comma [0] 10492" xfId="54474" hidden="1"/>
    <cellStyle name="Comma [0] 10493" xfId="25170" hidden="1"/>
    <cellStyle name="Comma [0] 10493" xfId="54563" hidden="1"/>
    <cellStyle name="Comma [0] 10494" xfId="25084" hidden="1"/>
    <cellStyle name="Comma [0] 10494" xfId="54477" hidden="1"/>
    <cellStyle name="Comma [0] 10495" xfId="25044" hidden="1"/>
    <cellStyle name="Comma [0] 10495" xfId="54437" hidden="1"/>
    <cellStyle name="Comma [0] 10496" xfId="25175" hidden="1"/>
    <cellStyle name="Comma [0] 10496" xfId="54568" hidden="1"/>
    <cellStyle name="Comma [0] 10497" xfId="25177" hidden="1"/>
    <cellStyle name="Comma [0] 10497" xfId="54570" hidden="1"/>
    <cellStyle name="Comma [0] 10498" xfId="25136" hidden="1"/>
    <cellStyle name="Comma [0] 10498" xfId="54529" hidden="1"/>
    <cellStyle name="Comma [0] 10499" xfId="25142" hidden="1"/>
    <cellStyle name="Comma [0] 10499" xfId="54535" hidden="1"/>
    <cellStyle name="Comma [0] 105" xfId="2343" hidden="1"/>
    <cellStyle name="Comma [0] 105" xfId="31737" hidden="1"/>
    <cellStyle name="Comma [0] 1050" xfId="4220" hidden="1"/>
    <cellStyle name="Comma [0] 1050" xfId="33614" hidden="1"/>
    <cellStyle name="Comma [0] 10500" xfId="25043" hidden="1"/>
    <cellStyle name="Comma [0] 10500" xfId="54436" hidden="1"/>
    <cellStyle name="Comma [0] 10501" xfId="25124" hidden="1"/>
    <cellStyle name="Comma [0] 10501" xfId="54517" hidden="1"/>
    <cellStyle name="Comma [0] 10502" xfId="25103" hidden="1"/>
    <cellStyle name="Comma [0] 10502" xfId="54496" hidden="1"/>
    <cellStyle name="Comma [0] 10503" xfId="25181" hidden="1"/>
    <cellStyle name="Comma [0] 10503" xfId="54574" hidden="1"/>
    <cellStyle name="Comma [0] 10504" xfId="25122" hidden="1"/>
    <cellStyle name="Comma [0] 10504" xfId="54515" hidden="1"/>
    <cellStyle name="Comma [0] 10505" xfId="25060" hidden="1"/>
    <cellStyle name="Comma [0] 10505" xfId="54453" hidden="1"/>
    <cellStyle name="Comma [0] 10506" xfId="25188" hidden="1"/>
    <cellStyle name="Comma [0] 10506" xfId="54581" hidden="1"/>
    <cellStyle name="Comma [0] 10507" xfId="25190" hidden="1"/>
    <cellStyle name="Comma [0] 10507" xfId="54583" hidden="1"/>
    <cellStyle name="Comma [0] 10508" xfId="25154" hidden="1"/>
    <cellStyle name="Comma [0] 10508" xfId="54547" hidden="1"/>
    <cellStyle name="Comma [0] 10509" xfId="25159" hidden="1"/>
    <cellStyle name="Comma [0] 10509" xfId="54552" hidden="1"/>
    <cellStyle name="Comma [0] 1051" xfId="4134" hidden="1"/>
    <cellStyle name="Comma [0] 1051" xfId="33528" hidden="1"/>
    <cellStyle name="Comma [0] 10510" xfId="24988" hidden="1"/>
    <cellStyle name="Comma [0] 10510" xfId="54381" hidden="1"/>
    <cellStyle name="Comma [0] 10511" xfId="25143" hidden="1"/>
    <cellStyle name="Comma [0] 10511" xfId="54536" hidden="1"/>
    <cellStyle name="Comma [0] 10512" xfId="25048" hidden="1"/>
    <cellStyle name="Comma [0] 10512" xfId="54441" hidden="1"/>
    <cellStyle name="Comma [0] 10513" xfId="25194" hidden="1"/>
    <cellStyle name="Comma [0] 10513" xfId="54587" hidden="1"/>
    <cellStyle name="Comma [0] 10514" xfId="25141" hidden="1"/>
    <cellStyle name="Comma [0] 10514" xfId="54534" hidden="1"/>
    <cellStyle name="Comma [0] 10515" xfId="25080" hidden="1"/>
    <cellStyle name="Comma [0] 10515" xfId="54473" hidden="1"/>
    <cellStyle name="Comma [0] 10516" xfId="25198" hidden="1"/>
    <cellStyle name="Comma [0] 10516" xfId="54591" hidden="1"/>
    <cellStyle name="Comma [0] 10517" xfId="25200" hidden="1"/>
    <cellStyle name="Comma [0] 10517" xfId="54593" hidden="1"/>
    <cellStyle name="Comma [0] 10518" xfId="25168" hidden="1"/>
    <cellStyle name="Comma [0] 10518" xfId="54561" hidden="1"/>
    <cellStyle name="Comma [0] 10519" xfId="25172" hidden="1"/>
    <cellStyle name="Comma [0] 10519" xfId="54565" hidden="1"/>
    <cellStyle name="Comma [0] 1052" xfId="4094" hidden="1"/>
    <cellStyle name="Comma [0] 1052" xfId="33488" hidden="1"/>
    <cellStyle name="Comma [0] 10520" xfId="25062" hidden="1"/>
    <cellStyle name="Comma [0] 10520" xfId="54455" hidden="1"/>
    <cellStyle name="Comma [0] 10521" xfId="25160" hidden="1"/>
    <cellStyle name="Comma [0] 10521" xfId="54553" hidden="1"/>
    <cellStyle name="Comma [0] 10522" xfId="25052" hidden="1"/>
    <cellStyle name="Comma [0] 10522" xfId="54445" hidden="1"/>
    <cellStyle name="Comma [0] 10523" xfId="25204" hidden="1"/>
    <cellStyle name="Comma [0] 10523" xfId="54597" hidden="1"/>
    <cellStyle name="Comma [0] 10524" xfId="25158" hidden="1"/>
    <cellStyle name="Comma [0] 10524" xfId="54551" hidden="1"/>
    <cellStyle name="Comma [0] 10525" xfId="25127" hidden="1"/>
    <cellStyle name="Comma [0] 10525" xfId="54520" hidden="1"/>
    <cellStyle name="Comma [0] 10526" xfId="25208" hidden="1"/>
    <cellStyle name="Comma [0] 10526" xfId="54601" hidden="1"/>
    <cellStyle name="Comma [0] 10527" xfId="25210" hidden="1"/>
    <cellStyle name="Comma [0] 10527" xfId="54603" hidden="1"/>
    <cellStyle name="Comma [0] 10528" xfId="25196" hidden="1"/>
    <cellStyle name="Comma [0] 10528" xfId="54589" hidden="1"/>
    <cellStyle name="Comma [0] 10529" xfId="25183" hidden="1"/>
    <cellStyle name="Comma [0] 10529" xfId="54576" hidden="1"/>
    <cellStyle name="Comma [0] 1053" xfId="4225" hidden="1"/>
    <cellStyle name="Comma [0] 1053" xfId="33619" hidden="1"/>
    <cellStyle name="Comma [0] 10530" xfId="25207" hidden="1"/>
    <cellStyle name="Comma [0] 10530" xfId="54600" hidden="1"/>
    <cellStyle name="Comma [0] 10531" xfId="25173" hidden="1"/>
    <cellStyle name="Comma [0] 10531" xfId="54566" hidden="1"/>
    <cellStyle name="Comma [0] 10532" xfId="25145" hidden="1"/>
    <cellStyle name="Comma [0] 10532" xfId="54538" hidden="1"/>
    <cellStyle name="Comma [0] 10533" xfId="25212" hidden="1"/>
    <cellStyle name="Comma [0] 10533" xfId="54605" hidden="1"/>
    <cellStyle name="Comma [0] 10534" xfId="25169" hidden="1"/>
    <cellStyle name="Comma [0] 10534" xfId="54562" hidden="1"/>
    <cellStyle name="Comma [0] 10535" xfId="25203" hidden="1"/>
    <cellStyle name="Comma [0] 10535" xfId="54596" hidden="1"/>
    <cellStyle name="Comma [0] 10536" xfId="25216" hidden="1"/>
    <cellStyle name="Comma [0] 10536" xfId="54609" hidden="1"/>
    <cellStyle name="Comma [0] 10537" xfId="25218" hidden="1"/>
    <cellStyle name="Comma [0] 10537" xfId="54611" hidden="1"/>
    <cellStyle name="Comma [0] 10538" xfId="25086" hidden="1"/>
    <cellStyle name="Comma [0] 10538" xfId="54479" hidden="1"/>
    <cellStyle name="Comma [0] 10539" xfId="25206" hidden="1"/>
    <cellStyle name="Comma [0] 10539" xfId="54599" hidden="1"/>
    <cellStyle name="Comma [0] 1054" xfId="4227" hidden="1"/>
    <cellStyle name="Comma [0] 1054" xfId="33621" hidden="1"/>
    <cellStyle name="Comma [0] 10540" xfId="25146" hidden="1"/>
    <cellStyle name="Comma [0] 10540" xfId="54539" hidden="1"/>
    <cellStyle name="Comma [0] 10541" xfId="25180" hidden="1"/>
    <cellStyle name="Comma [0] 10541" xfId="54573" hidden="1"/>
    <cellStyle name="Comma [0] 10542" xfId="25193" hidden="1"/>
    <cellStyle name="Comma [0] 10542" xfId="54586" hidden="1"/>
    <cellStyle name="Comma [0] 10543" xfId="25221" hidden="1"/>
    <cellStyle name="Comma [0] 10543" xfId="54614" hidden="1"/>
    <cellStyle name="Comma [0] 10544" xfId="25184" hidden="1"/>
    <cellStyle name="Comma [0] 10544" xfId="54577" hidden="1"/>
    <cellStyle name="Comma [0] 10545" xfId="25144" hidden="1"/>
    <cellStyle name="Comma [0] 10545" xfId="54537" hidden="1"/>
    <cellStyle name="Comma [0] 10546" xfId="25224" hidden="1"/>
    <cellStyle name="Comma [0] 10546" xfId="54617" hidden="1"/>
    <cellStyle name="Comma [0] 10547" xfId="25226" hidden="1"/>
    <cellStyle name="Comma [0] 10547" xfId="54619" hidden="1"/>
    <cellStyle name="Comma [0] 10548" xfId="24945" hidden="1"/>
    <cellStyle name="Comma [0] 10548" xfId="54338" hidden="1"/>
    <cellStyle name="Comma [0] 10549" xfId="24927" hidden="1"/>
    <cellStyle name="Comma [0] 10549" xfId="54320" hidden="1"/>
    <cellStyle name="Comma [0] 1055" xfId="4186" hidden="1"/>
    <cellStyle name="Comma [0] 1055" xfId="33580" hidden="1"/>
    <cellStyle name="Comma [0] 10550" xfId="25230" hidden="1"/>
    <cellStyle name="Comma [0] 10550" xfId="54623" hidden="1"/>
    <cellStyle name="Comma [0] 10551" xfId="25237" hidden="1"/>
    <cellStyle name="Comma [0] 10551" xfId="54630" hidden="1"/>
    <cellStyle name="Comma [0] 10552" xfId="25239" hidden="1"/>
    <cellStyle name="Comma [0] 10552" xfId="54632" hidden="1"/>
    <cellStyle name="Comma [0] 10553" xfId="25229" hidden="1"/>
    <cellStyle name="Comma [0] 10553" xfId="54622" hidden="1"/>
    <cellStyle name="Comma [0] 10554" xfId="25235" hidden="1"/>
    <cellStyle name="Comma [0] 10554" xfId="54628" hidden="1"/>
    <cellStyle name="Comma [0] 10555" xfId="25242" hidden="1"/>
    <cellStyle name="Comma [0] 10555" xfId="54635" hidden="1"/>
    <cellStyle name="Comma [0] 10556" xfId="25244" hidden="1"/>
    <cellStyle name="Comma [0] 10556" xfId="54637" hidden="1"/>
    <cellStyle name="Comma [0] 10557" xfId="25019" hidden="1"/>
    <cellStyle name="Comma [0] 10557" xfId="54412" hidden="1"/>
    <cellStyle name="Comma [0] 10558" xfId="24975" hidden="1"/>
    <cellStyle name="Comma [0] 10558" xfId="54368" hidden="1"/>
    <cellStyle name="Comma [0] 10559" xfId="25255" hidden="1"/>
    <cellStyle name="Comma [0] 10559" xfId="54648" hidden="1"/>
    <cellStyle name="Comma [0] 1056" xfId="4192" hidden="1"/>
    <cellStyle name="Comma [0] 1056" xfId="33586" hidden="1"/>
    <cellStyle name="Comma [0] 10560" xfId="25264" hidden="1"/>
    <cellStyle name="Comma [0] 10560" xfId="54657" hidden="1"/>
    <cellStyle name="Comma [0] 10561" xfId="25275" hidden="1"/>
    <cellStyle name="Comma [0] 10561" xfId="54668" hidden="1"/>
    <cellStyle name="Comma [0] 10562" xfId="25281" hidden="1"/>
    <cellStyle name="Comma [0] 10562" xfId="54674" hidden="1"/>
    <cellStyle name="Comma [0] 10563" xfId="25263" hidden="1"/>
    <cellStyle name="Comma [0] 10563" xfId="54656" hidden="1"/>
    <cellStyle name="Comma [0] 10564" xfId="25273" hidden="1"/>
    <cellStyle name="Comma [0] 10564" xfId="54666" hidden="1"/>
    <cellStyle name="Comma [0] 10565" xfId="25293" hidden="1"/>
    <cellStyle name="Comma [0] 10565" xfId="54686" hidden="1"/>
    <cellStyle name="Comma [0] 10566" xfId="25295" hidden="1"/>
    <cellStyle name="Comma [0] 10566" xfId="54688" hidden="1"/>
    <cellStyle name="Comma [0] 10567" xfId="25246" hidden="1"/>
    <cellStyle name="Comma [0] 10567" xfId="54639" hidden="1"/>
    <cellStyle name="Comma [0] 10568" xfId="24940" hidden="1"/>
    <cellStyle name="Comma [0] 10568" xfId="54333" hidden="1"/>
    <cellStyle name="Comma [0] 10569" xfId="25249" hidden="1"/>
    <cellStyle name="Comma [0] 10569" xfId="54642" hidden="1"/>
    <cellStyle name="Comma [0] 1057" xfId="4093" hidden="1"/>
    <cellStyle name="Comma [0] 1057" xfId="33487" hidden="1"/>
    <cellStyle name="Comma [0] 10570" xfId="24974" hidden="1"/>
    <cellStyle name="Comma [0] 10570" xfId="54367" hidden="1"/>
    <cellStyle name="Comma [0] 10571" xfId="24973" hidden="1"/>
    <cellStyle name="Comma [0] 10571" xfId="54366" hidden="1"/>
    <cellStyle name="Comma [0] 10572" xfId="25300" hidden="1"/>
    <cellStyle name="Comma [0] 10572" xfId="54693" hidden="1"/>
    <cellStyle name="Comma [0] 10573" xfId="24942" hidden="1"/>
    <cellStyle name="Comma [0] 10573" xfId="54335" hidden="1"/>
    <cellStyle name="Comma [0] 10574" xfId="24976" hidden="1"/>
    <cellStyle name="Comma [0] 10574" xfId="54369" hidden="1"/>
    <cellStyle name="Comma [0] 10575" xfId="25312" hidden="1"/>
    <cellStyle name="Comma [0] 10575" xfId="54705" hidden="1"/>
    <cellStyle name="Comma [0] 10576" xfId="25314" hidden="1"/>
    <cellStyle name="Comma [0] 10576" xfId="54707" hidden="1"/>
    <cellStyle name="Comma [0] 10577" xfId="25303" hidden="1"/>
    <cellStyle name="Comma [0] 10577" xfId="54696" hidden="1"/>
    <cellStyle name="Comma [0] 10578" xfId="25311" hidden="1"/>
    <cellStyle name="Comma [0] 10578" xfId="54704" hidden="1"/>
    <cellStyle name="Comma [0] 10579" xfId="24938" hidden="1"/>
    <cellStyle name="Comma [0] 10579" xfId="54331" hidden="1"/>
    <cellStyle name="Comma [0] 1058" xfId="4174" hidden="1"/>
    <cellStyle name="Comma [0] 1058" xfId="33568" hidden="1"/>
    <cellStyle name="Comma [0] 10580" xfId="25297" hidden="1"/>
    <cellStyle name="Comma [0] 10580" xfId="54690" hidden="1"/>
    <cellStyle name="Comma [0] 10581" xfId="25330" hidden="1"/>
    <cellStyle name="Comma [0] 10581" xfId="54723" hidden="1"/>
    <cellStyle name="Comma [0] 10582" xfId="25338" hidden="1"/>
    <cellStyle name="Comma [0] 10582" xfId="54731" hidden="1"/>
    <cellStyle name="Comma [0] 10583" xfId="25247" hidden="1"/>
    <cellStyle name="Comma [0] 10583" xfId="54640" hidden="1"/>
    <cellStyle name="Comma [0] 10584" xfId="25326" hidden="1"/>
    <cellStyle name="Comma [0] 10584" xfId="54719" hidden="1"/>
    <cellStyle name="Comma [0] 10585" xfId="25347" hidden="1"/>
    <cellStyle name="Comma [0] 10585" xfId="54740" hidden="1"/>
    <cellStyle name="Comma [0] 10586" xfId="25349" hidden="1"/>
    <cellStyle name="Comma [0] 10586" xfId="54742" hidden="1"/>
    <cellStyle name="Comma [0] 10587" xfId="25308" hidden="1"/>
    <cellStyle name="Comma [0] 10587" xfId="54701" hidden="1"/>
    <cellStyle name="Comma [0] 10588" xfId="25253" hidden="1"/>
    <cellStyle name="Comma [0] 10588" xfId="54646" hidden="1"/>
    <cellStyle name="Comma [0] 10589" xfId="25306" hidden="1"/>
    <cellStyle name="Comma [0] 10589" xfId="54699" hidden="1"/>
    <cellStyle name="Comma [0] 1059" xfId="4153" hidden="1"/>
    <cellStyle name="Comma [0] 1059" xfId="33547" hidden="1"/>
    <cellStyle name="Comma [0] 10590" xfId="25290" hidden="1"/>
    <cellStyle name="Comma [0] 10590" xfId="54683" hidden="1"/>
    <cellStyle name="Comma [0] 10591" xfId="25286" hidden="1"/>
    <cellStyle name="Comma [0] 10591" xfId="54679" hidden="1"/>
    <cellStyle name="Comma [0] 10592" xfId="25357" hidden="1"/>
    <cellStyle name="Comma [0] 10592" xfId="54750" hidden="1"/>
    <cellStyle name="Comma [0] 10593" xfId="24930" hidden="1"/>
    <cellStyle name="Comma [0] 10593" xfId="54323" hidden="1"/>
    <cellStyle name="Comma [0] 10594" xfId="25018" hidden="1"/>
    <cellStyle name="Comma [0] 10594" xfId="54411" hidden="1"/>
    <cellStyle name="Comma [0] 10595" xfId="25365" hidden="1"/>
    <cellStyle name="Comma [0] 10595" xfId="54758" hidden="1"/>
    <cellStyle name="Comma [0] 10596" xfId="25367" hidden="1"/>
    <cellStyle name="Comma [0] 10596" xfId="54760" hidden="1"/>
    <cellStyle name="Comma [0] 10597" xfId="25316" hidden="1"/>
    <cellStyle name="Comma [0] 10597" xfId="54709" hidden="1"/>
    <cellStyle name="Comma [0] 10598" xfId="25292" hidden="1"/>
    <cellStyle name="Comma [0] 10598" xfId="54685" hidden="1"/>
    <cellStyle name="Comma [0] 10599" xfId="25327" hidden="1"/>
    <cellStyle name="Comma [0] 10599" xfId="54720" hidden="1"/>
    <cellStyle name="Comma [0] 106" xfId="2421" hidden="1"/>
    <cellStyle name="Comma [0] 106" xfId="31815" hidden="1"/>
    <cellStyle name="Comma [0] 1060" xfId="4231" hidden="1"/>
    <cellStyle name="Comma [0] 1060" xfId="33625" hidden="1"/>
    <cellStyle name="Comma [0] 10600" xfId="25259" hidden="1"/>
    <cellStyle name="Comma [0] 10600" xfId="54652" hidden="1"/>
    <cellStyle name="Comma [0] 10601" xfId="25329" hidden="1"/>
    <cellStyle name="Comma [0] 10601" xfId="54722" hidden="1"/>
    <cellStyle name="Comma [0] 10602" xfId="25374" hidden="1"/>
    <cellStyle name="Comma [0] 10602" xfId="54767" hidden="1"/>
    <cellStyle name="Comma [0] 10603" xfId="25317" hidden="1"/>
    <cellStyle name="Comma [0] 10603" xfId="54710" hidden="1"/>
    <cellStyle name="Comma [0] 10604" xfId="25274" hidden="1"/>
    <cellStyle name="Comma [0] 10604" xfId="54667" hidden="1"/>
    <cellStyle name="Comma [0] 10605" xfId="25380" hidden="1"/>
    <cellStyle name="Comma [0] 10605" xfId="54773" hidden="1"/>
    <cellStyle name="Comma [0] 10606" xfId="25382" hidden="1"/>
    <cellStyle name="Comma [0] 10606" xfId="54775" hidden="1"/>
    <cellStyle name="Comma [0] 10607" xfId="25335" hidden="1"/>
    <cellStyle name="Comma [0] 10607" xfId="54728" hidden="1"/>
    <cellStyle name="Comma [0] 10608" xfId="25341" hidden="1"/>
    <cellStyle name="Comma [0] 10608" xfId="54734" hidden="1"/>
    <cellStyle name="Comma [0] 10609" xfId="24967" hidden="1"/>
    <cellStyle name="Comma [0] 10609" xfId="54360" hidden="1"/>
    <cellStyle name="Comma [0] 1061" xfId="4172" hidden="1"/>
    <cellStyle name="Comma [0] 1061" xfId="33566" hidden="1"/>
    <cellStyle name="Comma [0] 10610" xfId="25291" hidden="1"/>
    <cellStyle name="Comma [0] 10610" xfId="54684" hidden="1"/>
    <cellStyle name="Comma [0] 10611" xfId="25299" hidden="1"/>
    <cellStyle name="Comma [0] 10611" xfId="54692" hidden="1"/>
    <cellStyle name="Comma [0] 10612" xfId="25388" hidden="1"/>
    <cellStyle name="Comma [0] 10612" xfId="54781" hidden="1"/>
    <cellStyle name="Comma [0] 10613" xfId="25302" hidden="1"/>
    <cellStyle name="Comma [0] 10613" xfId="54695" hidden="1"/>
    <cellStyle name="Comma [0] 10614" xfId="25262" hidden="1"/>
    <cellStyle name="Comma [0] 10614" xfId="54655" hidden="1"/>
    <cellStyle name="Comma [0] 10615" xfId="25393" hidden="1"/>
    <cellStyle name="Comma [0] 10615" xfId="54786" hidden="1"/>
    <cellStyle name="Comma [0] 10616" xfId="25395" hidden="1"/>
    <cellStyle name="Comma [0] 10616" xfId="54788" hidden="1"/>
    <cellStyle name="Comma [0] 10617" xfId="25354" hidden="1"/>
    <cellStyle name="Comma [0] 10617" xfId="54747" hidden="1"/>
    <cellStyle name="Comma [0] 10618" xfId="25360" hidden="1"/>
    <cellStyle name="Comma [0] 10618" xfId="54753" hidden="1"/>
    <cellStyle name="Comma [0] 10619" xfId="25261" hidden="1"/>
    <cellStyle name="Comma [0] 10619" xfId="54654" hidden="1"/>
    <cellStyle name="Comma [0] 1062" xfId="4110" hidden="1"/>
    <cellStyle name="Comma [0] 1062" xfId="33504" hidden="1"/>
    <cellStyle name="Comma [0] 10620" xfId="25342" hidden="1"/>
    <cellStyle name="Comma [0] 10620" xfId="54735" hidden="1"/>
    <cellStyle name="Comma [0] 10621" xfId="25321" hidden="1"/>
    <cellStyle name="Comma [0] 10621" xfId="54714" hidden="1"/>
    <cellStyle name="Comma [0] 10622" xfId="25399" hidden="1"/>
    <cellStyle name="Comma [0] 10622" xfId="54792" hidden="1"/>
    <cellStyle name="Comma [0] 10623" xfId="25340" hidden="1"/>
    <cellStyle name="Comma [0] 10623" xfId="54733" hidden="1"/>
    <cellStyle name="Comma [0] 10624" xfId="25278" hidden="1"/>
    <cellStyle name="Comma [0] 10624" xfId="54671" hidden="1"/>
    <cellStyle name="Comma [0] 10625" xfId="25406" hidden="1"/>
    <cellStyle name="Comma [0] 10625" xfId="54799" hidden="1"/>
    <cellStyle name="Comma [0] 10626" xfId="25408" hidden="1"/>
    <cellStyle name="Comma [0] 10626" xfId="54801" hidden="1"/>
    <cellStyle name="Comma [0] 10627" xfId="25372" hidden="1"/>
    <cellStyle name="Comma [0] 10627" xfId="54765" hidden="1"/>
    <cellStyle name="Comma [0] 10628" xfId="25377" hidden="1"/>
    <cellStyle name="Comma [0] 10628" xfId="54770" hidden="1"/>
    <cellStyle name="Comma [0] 10629" xfId="24941" hidden="1"/>
    <cellStyle name="Comma [0] 10629" xfId="54334" hidden="1"/>
    <cellStyle name="Comma [0] 1063" xfId="4238" hidden="1"/>
    <cellStyle name="Comma [0] 1063" xfId="33632" hidden="1"/>
    <cellStyle name="Comma [0] 10630" xfId="25361" hidden="1"/>
    <cellStyle name="Comma [0] 10630" xfId="54754" hidden="1"/>
    <cellStyle name="Comma [0] 10631" xfId="25266" hidden="1"/>
    <cellStyle name="Comma [0] 10631" xfId="54659" hidden="1"/>
    <cellStyle name="Comma [0] 10632" xfId="25412" hidden="1"/>
    <cellStyle name="Comma [0] 10632" xfId="54805" hidden="1"/>
    <cellStyle name="Comma [0] 10633" xfId="25359" hidden="1"/>
    <cellStyle name="Comma [0] 10633" xfId="54752" hidden="1"/>
    <cellStyle name="Comma [0] 10634" xfId="25298" hidden="1"/>
    <cellStyle name="Comma [0] 10634" xfId="54691" hidden="1"/>
    <cellStyle name="Comma [0] 10635" xfId="25416" hidden="1"/>
    <cellStyle name="Comma [0] 10635" xfId="54809" hidden="1"/>
    <cellStyle name="Comma [0] 10636" xfId="25418" hidden="1"/>
    <cellStyle name="Comma [0] 10636" xfId="54811" hidden="1"/>
    <cellStyle name="Comma [0] 10637" xfId="25386" hidden="1"/>
    <cellStyle name="Comma [0] 10637" xfId="54779" hidden="1"/>
    <cellStyle name="Comma [0] 10638" xfId="25390" hidden="1"/>
    <cellStyle name="Comma [0] 10638" xfId="54783" hidden="1"/>
    <cellStyle name="Comma [0] 10639" xfId="25280" hidden="1"/>
    <cellStyle name="Comma [0] 10639" xfId="54673" hidden="1"/>
    <cellStyle name="Comma [0] 1064" xfId="4240" hidden="1"/>
    <cellStyle name="Comma [0] 1064" xfId="33634" hidden="1"/>
    <cellStyle name="Comma [0] 10640" xfId="25378" hidden="1"/>
    <cellStyle name="Comma [0] 10640" xfId="54771" hidden="1"/>
    <cellStyle name="Comma [0] 10641" xfId="25270" hidden="1"/>
    <cellStyle name="Comma [0] 10641" xfId="54663" hidden="1"/>
    <cellStyle name="Comma [0] 10642" xfId="25422" hidden="1"/>
    <cellStyle name="Comma [0] 10642" xfId="54815" hidden="1"/>
    <cellStyle name="Comma [0] 10643" xfId="25376" hidden="1"/>
    <cellStyle name="Comma [0] 10643" xfId="54769" hidden="1"/>
    <cellStyle name="Comma [0] 10644" xfId="25345" hidden="1"/>
    <cellStyle name="Comma [0] 10644" xfId="54738" hidden="1"/>
    <cellStyle name="Comma [0] 10645" xfId="25426" hidden="1"/>
    <cellStyle name="Comma [0] 10645" xfId="54819" hidden="1"/>
    <cellStyle name="Comma [0] 10646" xfId="25428" hidden="1"/>
    <cellStyle name="Comma [0] 10646" xfId="54821" hidden="1"/>
    <cellStyle name="Comma [0] 10647" xfId="25414" hidden="1"/>
    <cellStyle name="Comma [0] 10647" xfId="54807" hidden="1"/>
    <cellStyle name="Comma [0] 10648" xfId="25401" hidden="1"/>
    <cellStyle name="Comma [0] 10648" xfId="54794" hidden="1"/>
    <cellStyle name="Comma [0] 10649" xfId="25425" hidden="1"/>
    <cellStyle name="Comma [0] 10649" xfId="54818" hidden="1"/>
    <cellStyle name="Comma [0] 1065" xfId="4204" hidden="1"/>
    <cellStyle name="Comma [0] 1065" xfId="33598" hidden="1"/>
    <cellStyle name="Comma [0] 10650" xfId="25391" hidden="1"/>
    <cellStyle name="Comma [0] 10650" xfId="54784" hidden="1"/>
    <cellStyle name="Comma [0] 10651" xfId="25363" hidden="1"/>
    <cellStyle name="Comma [0] 10651" xfId="54756" hidden="1"/>
    <cellStyle name="Comma [0] 10652" xfId="25430" hidden="1"/>
    <cellStyle name="Comma [0] 10652" xfId="54823" hidden="1"/>
    <cellStyle name="Comma [0] 10653" xfId="25387" hidden="1"/>
    <cellStyle name="Comma [0] 10653" xfId="54780" hidden="1"/>
    <cellStyle name="Comma [0] 10654" xfId="25421" hidden="1"/>
    <cellStyle name="Comma [0] 10654" xfId="54814" hidden="1"/>
    <cellStyle name="Comma [0] 10655" xfId="25434" hidden="1"/>
    <cellStyle name="Comma [0] 10655" xfId="54827" hidden="1"/>
    <cellStyle name="Comma [0] 10656" xfId="25436" hidden="1"/>
    <cellStyle name="Comma [0] 10656" xfId="54829" hidden="1"/>
    <cellStyle name="Comma [0] 10657" xfId="25304" hidden="1"/>
    <cellStyle name="Comma [0] 10657" xfId="54697" hidden="1"/>
    <cellStyle name="Comma [0] 10658" xfId="25424" hidden="1"/>
    <cellStyle name="Comma [0] 10658" xfId="54817" hidden="1"/>
    <cellStyle name="Comma [0] 10659" xfId="25364" hidden="1"/>
    <cellStyle name="Comma [0] 10659" xfId="54757" hidden="1"/>
    <cellStyle name="Comma [0] 1066" xfId="4209" hidden="1"/>
    <cellStyle name="Comma [0] 1066" xfId="33603" hidden="1"/>
    <cellStyle name="Comma [0] 10660" xfId="25398" hidden="1"/>
    <cellStyle name="Comma [0] 10660" xfId="54791" hidden="1"/>
    <cellStyle name="Comma [0] 10661" xfId="25411" hidden="1"/>
    <cellStyle name="Comma [0] 10661" xfId="54804" hidden="1"/>
    <cellStyle name="Comma [0] 10662" xfId="25439" hidden="1"/>
    <cellStyle name="Comma [0] 10662" xfId="54832" hidden="1"/>
    <cellStyle name="Comma [0] 10663" xfId="25402" hidden="1"/>
    <cellStyle name="Comma [0] 10663" xfId="54795" hidden="1"/>
    <cellStyle name="Comma [0] 10664" xfId="25362" hidden="1"/>
    <cellStyle name="Comma [0] 10664" xfId="54755" hidden="1"/>
    <cellStyle name="Comma [0] 10665" xfId="25441" hidden="1"/>
    <cellStyle name="Comma [0] 10665" xfId="54834" hidden="1"/>
    <cellStyle name="Comma [0] 10666" xfId="25443" hidden="1"/>
    <cellStyle name="Comma [0] 10666" xfId="54836" hidden="1"/>
    <cellStyle name="Comma [0] 10667" xfId="24955" hidden="1"/>
    <cellStyle name="Comma [0] 10667" xfId="54348" hidden="1"/>
    <cellStyle name="Comma [0] 10668" xfId="24952" hidden="1"/>
    <cellStyle name="Comma [0] 10668" xfId="54345" hidden="1"/>
    <cellStyle name="Comma [0] 10669" xfId="25449" hidden="1"/>
    <cellStyle name="Comma [0] 10669" xfId="54842" hidden="1"/>
    <cellStyle name="Comma [0] 1067" xfId="670" hidden="1"/>
    <cellStyle name="Comma [0] 1067" xfId="30065" hidden="1"/>
    <cellStyle name="Comma [0] 10670" xfId="25455" hidden="1"/>
    <cellStyle name="Comma [0] 10670" xfId="54848" hidden="1"/>
    <cellStyle name="Comma [0] 10671" xfId="25457" hidden="1"/>
    <cellStyle name="Comma [0] 10671" xfId="54850" hidden="1"/>
    <cellStyle name="Comma [0] 10672" xfId="25448" hidden="1"/>
    <cellStyle name="Comma [0] 10672" xfId="54841" hidden="1"/>
    <cellStyle name="Comma [0] 10673" xfId="25453" hidden="1"/>
    <cellStyle name="Comma [0] 10673" xfId="54846" hidden="1"/>
    <cellStyle name="Comma [0] 10674" xfId="25459" hidden="1"/>
    <cellStyle name="Comma [0] 10674" xfId="54852" hidden="1"/>
    <cellStyle name="Comma [0] 10675" xfId="25461" hidden="1"/>
    <cellStyle name="Comma [0] 10675" xfId="54854" hidden="1"/>
    <cellStyle name="Comma [0] 10676" xfId="24978" hidden="1"/>
    <cellStyle name="Comma [0] 10676" xfId="54371" hidden="1"/>
    <cellStyle name="Comma [0] 10677" xfId="24980" hidden="1"/>
    <cellStyle name="Comma [0] 10677" xfId="54373" hidden="1"/>
    <cellStyle name="Comma [0] 10678" xfId="25472" hidden="1"/>
    <cellStyle name="Comma [0] 10678" xfId="54865" hidden="1"/>
    <cellStyle name="Comma [0] 10679" xfId="25481" hidden="1"/>
    <cellStyle name="Comma [0] 10679" xfId="54874" hidden="1"/>
    <cellStyle name="Comma [0] 1068" xfId="4193" hidden="1"/>
    <cellStyle name="Comma [0] 1068" xfId="33587" hidden="1"/>
    <cellStyle name="Comma [0] 10680" xfId="25492" hidden="1"/>
    <cellStyle name="Comma [0] 10680" xfId="54885" hidden="1"/>
    <cellStyle name="Comma [0] 10681" xfId="25498" hidden="1"/>
    <cellStyle name="Comma [0] 10681" xfId="54891" hidden="1"/>
    <cellStyle name="Comma [0] 10682" xfId="25480" hidden="1"/>
    <cellStyle name="Comma [0] 10682" xfId="54873" hidden="1"/>
    <cellStyle name="Comma [0] 10683" xfId="25490" hidden="1"/>
    <cellStyle name="Comma [0] 10683" xfId="54883" hidden="1"/>
    <cellStyle name="Comma [0] 10684" xfId="25510" hidden="1"/>
    <cellStyle name="Comma [0] 10684" xfId="54903" hidden="1"/>
    <cellStyle name="Comma [0] 10685" xfId="25512" hidden="1"/>
    <cellStyle name="Comma [0] 10685" xfId="54905" hidden="1"/>
    <cellStyle name="Comma [0] 10686" xfId="25463" hidden="1"/>
    <cellStyle name="Comma [0] 10686" xfId="54856" hidden="1"/>
    <cellStyle name="Comma [0] 10687" xfId="24960" hidden="1"/>
    <cellStyle name="Comma [0] 10687" xfId="54353" hidden="1"/>
    <cellStyle name="Comma [0] 10688" xfId="25466" hidden="1"/>
    <cellStyle name="Comma [0] 10688" xfId="54859" hidden="1"/>
    <cellStyle name="Comma [0] 10689" xfId="24965" hidden="1"/>
    <cellStyle name="Comma [0] 10689" xfId="54358" hidden="1"/>
    <cellStyle name="Comma [0] 1069" xfId="4098" hidden="1"/>
    <cellStyle name="Comma [0] 1069" xfId="33492" hidden="1"/>
    <cellStyle name="Comma [0] 10690" xfId="24949" hidden="1"/>
    <cellStyle name="Comma [0] 10690" xfId="54342" hidden="1"/>
    <cellStyle name="Comma [0] 10691" xfId="25517" hidden="1"/>
    <cellStyle name="Comma [0] 10691" xfId="54910" hidden="1"/>
    <cellStyle name="Comma [0] 10692" xfId="24958" hidden="1"/>
    <cellStyle name="Comma [0] 10692" xfId="54351" hidden="1"/>
    <cellStyle name="Comma [0] 10693" xfId="24979" hidden="1"/>
    <cellStyle name="Comma [0] 10693" xfId="54372" hidden="1"/>
    <cellStyle name="Comma [0] 10694" xfId="25529" hidden="1"/>
    <cellStyle name="Comma [0] 10694" xfId="54922" hidden="1"/>
    <cellStyle name="Comma [0] 10695" xfId="25531" hidden="1"/>
    <cellStyle name="Comma [0] 10695" xfId="54924" hidden="1"/>
    <cellStyle name="Comma [0] 10696" xfId="25520" hidden="1"/>
    <cellStyle name="Comma [0] 10696" xfId="54913" hidden="1"/>
    <cellStyle name="Comma [0] 10697" xfId="25528" hidden="1"/>
    <cellStyle name="Comma [0] 10697" xfId="54921" hidden="1"/>
    <cellStyle name="Comma [0] 10698" xfId="24962" hidden="1"/>
    <cellStyle name="Comma [0] 10698" xfId="54355" hidden="1"/>
    <cellStyle name="Comma [0] 10699" xfId="25514" hidden="1"/>
    <cellStyle name="Comma [0] 10699" xfId="54907" hidden="1"/>
    <cellStyle name="Comma [0] 107" xfId="2362" hidden="1"/>
    <cellStyle name="Comma [0] 107" xfId="31756" hidden="1"/>
    <cellStyle name="Comma [0] 1070" xfId="4244" hidden="1"/>
    <cellStyle name="Comma [0] 1070" xfId="33638" hidden="1"/>
    <cellStyle name="Comma [0] 10700" xfId="25547" hidden="1"/>
    <cellStyle name="Comma [0] 10700" xfId="54940" hidden="1"/>
    <cellStyle name="Comma [0] 10701" xfId="25555" hidden="1"/>
    <cellStyle name="Comma [0] 10701" xfId="54948" hidden="1"/>
    <cellStyle name="Comma [0] 10702" xfId="25464" hidden="1"/>
    <cellStyle name="Comma [0] 10702" xfId="54857" hidden="1"/>
    <cellStyle name="Comma [0] 10703" xfId="25543" hidden="1"/>
    <cellStyle name="Comma [0] 10703" xfId="54936" hidden="1"/>
    <cellStyle name="Comma [0] 10704" xfId="25564" hidden="1"/>
    <cellStyle name="Comma [0] 10704" xfId="54957" hidden="1"/>
    <cellStyle name="Comma [0] 10705" xfId="25566" hidden="1"/>
    <cellStyle name="Comma [0] 10705" xfId="54959" hidden="1"/>
    <cellStyle name="Comma [0] 10706" xfId="25525" hidden="1"/>
    <cellStyle name="Comma [0] 10706" xfId="54918" hidden="1"/>
    <cellStyle name="Comma [0] 10707" xfId="25470" hidden="1"/>
    <cellStyle name="Comma [0] 10707" xfId="54863" hidden="1"/>
    <cellStyle name="Comma [0] 10708" xfId="25523" hidden="1"/>
    <cellStyle name="Comma [0] 10708" xfId="54916" hidden="1"/>
    <cellStyle name="Comma [0] 10709" xfId="25507" hidden="1"/>
    <cellStyle name="Comma [0] 10709" xfId="54900" hidden="1"/>
    <cellStyle name="Comma [0] 1071" xfId="4191" hidden="1"/>
    <cellStyle name="Comma [0] 1071" xfId="33585" hidden="1"/>
    <cellStyle name="Comma [0] 10710" xfId="25503" hidden="1"/>
    <cellStyle name="Comma [0] 10710" xfId="54896" hidden="1"/>
    <cellStyle name="Comma [0] 10711" xfId="25574" hidden="1"/>
    <cellStyle name="Comma [0] 10711" xfId="54967" hidden="1"/>
    <cellStyle name="Comma [0] 10712" xfId="25446" hidden="1"/>
    <cellStyle name="Comma [0] 10712" xfId="54839" hidden="1"/>
    <cellStyle name="Comma [0] 10713" xfId="24928" hidden="1"/>
    <cellStyle name="Comma [0] 10713" xfId="54321" hidden="1"/>
    <cellStyle name="Comma [0] 10714" xfId="25582" hidden="1"/>
    <cellStyle name="Comma [0] 10714" xfId="54975" hidden="1"/>
    <cellStyle name="Comma [0] 10715" xfId="25584" hidden="1"/>
    <cellStyle name="Comma [0] 10715" xfId="54977" hidden="1"/>
    <cellStyle name="Comma [0] 10716" xfId="25533" hidden="1"/>
    <cellStyle name="Comma [0] 10716" xfId="54926" hidden="1"/>
    <cellStyle name="Comma [0] 10717" xfId="25509" hidden="1"/>
    <cellStyle name="Comma [0] 10717" xfId="54902" hidden="1"/>
    <cellStyle name="Comma [0] 10718" xfId="25544" hidden="1"/>
    <cellStyle name="Comma [0] 10718" xfId="54937" hidden="1"/>
    <cellStyle name="Comma [0] 10719" xfId="25476" hidden="1"/>
    <cellStyle name="Comma [0] 10719" xfId="54869" hidden="1"/>
    <cellStyle name="Comma [0] 1072" xfId="4130" hidden="1"/>
    <cellStyle name="Comma [0] 1072" xfId="33524" hidden="1"/>
    <cellStyle name="Comma [0] 10720" xfId="25546" hidden="1"/>
    <cellStyle name="Comma [0] 10720" xfId="54939" hidden="1"/>
    <cellStyle name="Comma [0] 10721" xfId="25591" hidden="1"/>
    <cellStyle name="Comma [0] 10721" xfId="54984" hidden="1"/>
    <cellStyle name="Comma [0] 10722" xfId="25534" hidden="1"/>
    <cellStyle name="Comma [0] 10722" xfId="54927" hidden="1"/>
    <cellStyle name="Comma [0] 10723" xfId="25491" hidden="1"/>
    <cellStyle name="Comma [0] 10723" xfId="54884" hidden="1"/>
    <cellStyle name="Comma [0] 10724" xfId="25597" hidden="1"/>
    <cellStyle name="Comma [0] 10724" xfId="54990" hidden="1"/>
    <cellStyle name="Comma [0] 10725" xfId="25599" hidden="1"/>
    <cellStyle name="Comma [0] 10725" xfId="54992" hidden="1"/>
    <cellStyle name="Comma [0] 10726" xfId="25552" hidden="1"/>
    <cellStyle name="Comma [0] 10726" xfId="54945" hidden="1"/>
    <cellStyle name="Comma [0] 10727" xfId="25558" hidden="1"/>
    <cellStyle name="Comma [0] 10727" xfId="54951" hidden="1"/>
    <cellStyle name="Comma [0] 10728" xfId="25445" hidden="1"/>
    <cellStyle name="Comma [0] 10728" xfId="54838" hidden="1"/>
    <cellStyle name="Comma [0] 10729" xfId="25508" hidden="1"/>
    <cellStyle name="Comma [0] 10729" xfId="54901" hidden="1"/>
    <cellStyle name="Comma [0] 1073" xfId="4248" hidden="1"/>
    <cellStyle name="Comma [0] 1073" xfId="33642" hidden="1"/>
    <cellStyle name="Comma [0] 10730" xfId="25516" hidden="1"/>
    <cellStyle name="Comma [0] 10730" xfId="54909" hidden="1"/>
    <cellStyle name="Comma [0] 10731" xfId="25605" hidden="1"/>
    <cellStyle name="Comma [0] 10731" xfId="54998" hidden="1"/>
    <cellStyle name="Comma [0] 10732" xfId="25519" hidden="1"/>
    <cellStyle name="Comma [0] 10732" xfId="54912" hidden="1"/>
    <cellStyle name="Comma [0] 10733" xfId="25479" hidden="1"/>
    <cellStyle name="Comma [0] 10733" xfId="54872" hidden="1"/>
    <cellStyle name="Comma [0] 10734" xfId="25610" hidden="1"/>
    <cellStyle name="Comma [0] 10734" xfId="55003" hidden="1"/>
    <cellStyle name="Comma [0] 10735" xfId="25612" hidden="1"/>
    <cellStyle name="Comma [0] 10735" xfId="55005" hidden="1"/>
    <cellStyle name="Comma [0] 10736" xfId="25571" hidden="1"/>
    <cellStyle name="Comma [0] 10736" xfId="54964" hidden="1"/>
    <cellStyle name="Comma [0] 10737" xfId="25577" hidden="1"/>
    <cellStyle name="Comma [0] 10737" xfId="54970" hidden="1"/>
    <cellStyle name="Comma [0] 10738" xfId="25478" hidden="1"/>
    <cellStyle name="Comma [0] 10738" xfId="54871" hidden="1"/>
    <cellStyle name="Comma [0] 10739" xfId="25559" hidden="1"/>
    <cellStyle name="Comma [0] 10739" xfId="54952" hidden="1"/>
    <cellStyle name="Comma [0] 1074" xfId="4250" hidden="1"/>
    <cellStyle name="Comma [0] 1074" xfId="33644" hidden="1"/>
    <cellStyle name="Comma [0] 10740" xfId="25538" hidden="1"/>
    <cellStyle name="Comma [0] 10740" xfId="54931" hidden="1"/>
    <cellStyle name="Comma [0] 10741" xfId="25616" hidden="1"/>
    <cellStyle name="Comma [0] 10741" xfId="55009" hidden="1"/>
    <cellStyle name="Comma [0] 10742" xfId="25557" hidden="1"/>
    <cellStyle name="Comma [0] 10742" xfId="54950" hidden="1"/>
    <cellStyle name="Comma [0] 10743" xfId="25495" hidden="1"/>
    <cellStyle name="Comma [0] 10743" xfId="54888" hidden="1"/>
    <cellStyle name="Comma [0] 10744" xfId="25623" hidden="1"/>
    <cellStyle name="Comma [0] 10744" xfId="55016" hidden="1"/>
    <cellStyle name="Comma [0] 10745" xfId="25625" hidden="1"/>
    <cellStyle name="Comma [0] 10745" xfId="55018" hidden="1"/>
    <cellStyle name="Comma [0] 10746" xfId="25589" hidden="1"/>
    <cellStyle name="Comma [0] 10746" xfId="54982" hidden="1"/>
    <cellStyle name="Comma [0] 10747" xfId="25594" hidden="1"/>
    <cellStyle name="Comma [0] 10747" xfId="54987" hidden="1"/>
    <cellStyle name="Comma [0] 10748" xfId="24959" hidden="1"/>
    <cellStyle name="Comma [0] 10748" xfId="54352" hidden="1"/>
    <cellStyle name="Comma [0] 10749" xfId="25578" hidden="1"/>
    <cellStyle name="Comma [0] 10749" xfId="54971" hidden="1"/>
    <cellStyle name="Comma [0] 1075" xfId="4218" hidden="1"/>
    <cellStyle name="Comma [0] 1075" xfId="33612" hidden="1"/>
    <cellStyle name="Comma [0] 10750" xfId="25483" hidden="1"/>
    <cellStyle name="Comma [0] 10750" xfId="54876" hidden="1"/>
    <cellStyle name="Comma [0] 10751" xfId="25629" hidden="1"/>
    <cellStyle name="Comma [0] 10751" xfId="55022" hidden="1"/>
    <cellStyle name="Comma [0] 10752" xfId="25576" hidden="1"/>
    <cellStyle name="Comma [0] 10752" xfId="54969" hidden="1"/>
    <cellStyle name="Comma [0] 10753" xfId="25515" hidden="1"/>
    <cellStyle name="Comma [0] 10753" xfId="54908" hidden="1"/>
    <cellStyle name="Comma [0] 10754" xfId="25633" hidden="1"/>
    <cellStyle name="Comma [0] 10754" xfId="55026" hidden="1"/>
    <cellStyle name="Comma [0] 10755" xfId="25635" hidden="1"/>
    <cellStyle name="Comma [0] 10755" xfId="55028" hidden="1"/>
    <cellStyle name="Comma [0] 10756" xfId="25603" hidden="1"/>
    <cellStyle name="Comma [0] 10756" xfId="54996" hidden="1"/>
    <cellStyle name="Comma [0] 10757" xfId="25607" hidden="1"/>
    <cellStyle name="Comma [0] 10757" xfId="55000" hidden="1"/>
    <cellStyle name="Comma [0] 10758" xfId="25497" hidden="1"/>
    <cellStyle name="Comma [0] 10758" xfId="54890" hidden="1"/>
    <cellStyle name="Comma [0] 10759" xfId="25595" hidden="1"/>
    <cellStyle name="Comma [0] 10759" xfId="54988" hidden="1"/>
    <cellStyle name="Comma [0] 1076" xfId="4222" hidden="1"/>
    <cellStyle name="Comma [0] 1076" xfId="33616" hidden="1"/>
    <cellStyle name="Comma [0] 10760" xfId="25487" hidden="1"/>
    <cellStyle name="Comma [0] 10760" xfId="54880" hidden="1"/>
    <cellStyle name="Comma [0] 10761" xfId="25639" hidden="1"/>
    <cellStyle name="Comma [0] 10761" xfId="55032" hidden="1"/>
    <cellStyle name="Comma [0] 10762" xfId="25593" hidden="1"/>
    <cellStyle name="Comma [0] 10762" xfId="54986" hidden="1"/>
    <cellStyle name="Comma [0] 10763" xfId="25562" hidden="1"/>
    <cellStyle name="Comma [0] 10763" xfId="54955" hidden="1"/>
    <cellStyle name="Comma [0] 10764" xfId="25643" hidden="1"/>
    <cellStyle name="Comma [0] 10764" xfId="55036" hidden="1"/>
    <cellStyle name="Comma [0] 10765" xfId="25645" hidden="1"/>
    <cellStyle name="Comma [0] 10765" xfId="55038" hidden="1"/>
    <cellStyle name="Comma [0] 10766" xfId="25631" hidden="1"/>
    <cellStyle name="Comma [0] 10766" xfId="55024" hidden="1"/>
    <cellStyle name="Comma [0] 10767" xfId="25618" hidden="1"/>
    <cellStyle name="Comma [0] 10767" xfId="55011" hidden="1"/>
    <cellStyle name="Comma [0] 10768" xfId="25642" hidden="1"/>
    <cellStyle name="Comma [0] 10768" xfId="55035" hidden="1"/>
    <cellStyle name="Comma [0] 10769" xfId="25608" hidden="1"/>
    <cellStyle name="Comma [0] 10769" xfId="55001" hidden="1"/>
    <cellStyle name="Comma [0] 1077" xfId="4112" hidden="1"/>
    <cellStyle name="Comma [0] 1077" xfId="33506" hidden="1"/>
    <cellStyle name="Comma [0] 10770" xfId="25580" hidden="1"/>
    <cellStyle name="Comma [0] 10770" xfId="54973" hidden="1"/>
    <cellStyle name="Comma [0] 10771" xfId="25647" hidden="1"/>
    <cellStyle name="Comma [0] 10771" xfId="55040" hidden="1"/>
    <cellStyle name="Comma [0] 10772" xfId="25604" hidden="1"/>
    <cellStyle name="Comma [0] 10772" xfId="54997" hidden="1"/>
    <cellStyle name="Comma [0] 10773" xfId="25638" hidden="1"/>
    <cellStyle name="Comma [0] 10773" xfId="55031" hidden="1"/>
    <cellStyle name="Comma [0] 10774" xfId="25651" hidden="1"/>
    <cellStyle name="Comma [0] 10774" xfId="55044" hidden="1"/>
    <cellStyle name="Comma [0] 10775" xfId="25653" hidden="1"/>
    <cellStyle name="Comma [0] 10775" xfId="55046" hidden="1"/>
    <cellStyle name="Comma [0] 10776" xfId="25521" hidden="1"/>
    <cellStyle name="Comma [0] 10776" xfId="54914" hidden="1"/>
    <cellStyle name="Comma [0] 10777" xfId="25641" hidden="1"/>
    <cellStyle name="Comma [0] 10777" xfId="55034" hidden="1"/>
    <cellStyle name="Comma [0] 10778" xfId="25581" hidden="1"/>
    <cellStyle name="Comma [0] 10778" xfId="54974" hidden="1"/>
    <cellStyle name="Comma [0] 10779" xfId="25615" hidden="1"/>
    <cellStyle name="Comma [0] 10779" xfId="55008" hidden="1"/>
    <cellStyle name="Comma [0] 1078" xfId="4210" hidden="1"/>
    <cellStyle name="Comma [0] 1078" xfId="33604" hidden="1"/>
    <cellStyle name="Comma [0] 10780" xfId="25628" hidden="1"/>
    <cellStyle name="Comma [0] 10780" xfId="55021" hidden="1"/>
    <cellStyle name="Comma [0] 10781" xfId="25656" hidden="1"/>
    <cellStyle name="Comma [0] 10781" xfId="55049" hidden="1"/>
    <cellStyle name="Comma [0] 10782" xfId="25619" hidden="1"/>
    <cellStyle name="Comma [0] 10782" xfId="55012" hidden="1"/>
    <cellStyle name="Comma [0] 10783" xfId="25579" hidden="1"/>
    <cellStyle name="Comma [0] 10783" xfId="54972" hidden="1"/>
    <cellStyle name="Comma [0] 10784" xfId="25658" hidden="1"/>
    <cellStyle name="Comma [0] 10784" xfId="55051" hidden="1"/>
    <cellStyle name="Comma [0] 10785" xfId="25660" hidden="1"/>
    <cellStyle name="Comma [0] 10785" xfId="55053" hidden="1"/>
    <cellStyle name="Comma [0] 10786" xfId="25013" hidden="1"/>
    <cellStyle name="Comma [0] 10786" xfId="54406" hidden="1"/>
    <cellStyle name="Comma [0] 10787" xfId="24969" hidden="1"/>
    <cellStyle name="Comma [0] 10787" xfId="54362" hidden="1"/>
    <cellStyle name="Comma [0] 10788" xfId="25666" hidden="1"/>
    <cellStyle name="Comma [0] 10788" xfId="55059" hidden="1"/>
    <cellStyle name="Comma [0] 10789" xfId="25672" hidden="1"/>
    <cellStyle name="Comma [0] 10789" xfId="55065" hidden="1"/>
    <cellStyle name="Comma [0] 1079" xfId="4102" hidden="1"/>
    <cellStyle name="Comma [0] 1079" xfId="33496" hidden="1"/>
    <cellStyle name="Comma [0] 10790" xfId="25674" hidden="1"/>
    <cellStyle name="Comma [0] 10790" xfId="55067" hidden="1"/>
    <cellStyle name="Comma [0] 10791" xfId="25665" hidden="1"/>
    <cellStyle name="Comma [0] 10791" xfId="55058" hidden="1"/>
    <cellStyle name="Comma [0] 10792" xfId="25670" hidden="1"/>
    <cellStyle name="Comma [0] 10792" xfId="55063" hidden="1"/>
    <cellStyle name="Comma [0] 10793" xfId="25676" hidden="1"/>
    <cellStyle name="Comma [0] 10793" xfId="55069" hidden="1"/>
    <cellStyle name="Comma [0] 10794" xfId="25678" hidden="1"/>
    <cellStyle name="Comma [0] 10794" xfId="55071" hidden="1"/>
    <cellStyle name="Comma [0] 10795" xfId="24970" hidden="1"/>
    <cellStyle name="Comma [0] 10795" xfId="54363" hidden="1"/>
    <cellStyle name="Comma [0] 10796" xfId="24948" hidden="1"/>
    <cellStyle name="Comma [0] 10796" xfId="54341" hidden="1"/>
    <cellStyle name="Comma [0] 10797" xfId="25689" hidden="1"/>
    <cellStyle name="Comma [0] 10797" xfId="55082" hidden="1"/>
    <cellStyle name="Comma [0] 10798" xfId="25698" hidden="1"/>
    <cellStyle name="Comma [0] 10798" xfId="55091" hidden="1"/>
    <cellStyle name="Comma [0] 10799" xfId="25709" hidden="1"/>
    <cellStyle name="Comma [0] 10799" xfId="55102" hidden="1"/>
    <cellStyle name="Comma [0] 108" xfId="2300" hidden="1"/>
    <cellStyle name="Comma [0] 108" xfId="31694" hidden="1"/>
    <cellStyle name="Comma [0] 1080" xfId="4254" hidden="1"/>
    <cellStyle name="Comma [0] 1080" xfId="33648" hidden="1"/>
    <cellStyle name="Comma [0] 10800" xfId="25715" hidden="1"/>
    <cellStyle name="Comma [0] 10800" xfId="55108" hidden="1"/>
    <cellStyle name="Comma [0] 10801" xfId="25697" hidden="1"/>
    <cellStyle name="Comma [0] 10801" xfId="55090" hidden="1"/>
    <cellStyle name="Comma [0] 10802" xfId="25707" hidden="1"/>
    <cellStyle name="Comma [0] 10802" xfId="55100" hidden="1"/>
    <cellStyle name="Comma [0] 10803" xfId="25727" hidden="1"/>
    <cellStyle name="Comma [0] 10803" xfId="55120" hidden="1"/>
    <cellStyle name="Comma [0] 10804" xfId="25729" hidden="1"/>
    <cellStyle name="Comma [0] 10804" xfId="55122" hidden="1"/>
    <cellStyle name="Comma [0] 10805" xfId="25680" hidden="1"/>
    <cellStyle name="Comma [0] 10805" xfId="55073" hidden="1"/>
    <cellStyle name="Comma [0] 10806" xfId="24936" hidden="1"/>
    <cellStyle name="Comma [0] 10806" xfId="54329" hidden="1"/>
    <cellStyle name="Comma [0] 10807" xfId="25683" hidden="1"/>
    <cellStyle name="Comma [0] 10807" xfId="55076" hidden="1"/>
    <cellStyle name="Comma [0] 10808" xfId="24947" hidden="1"/>
    <cellStyle name="Comma [0] 10808" xfId="54340" hidden="1"/>
    <cellStyle name="Comma [0] 10809" xfId="24946" hidden="1"/>
    <cellStyle name="Comma [0] 10809" xfId="54339" hidden="1"/>
    <cellStyle name="Comma [0] 1081" xfId="4208" hidden="1"/>
    <cellStyle name="Comma [0] 1081" xfId="33602" hidden="1"/>
    <cellStyle name="Comma [0] 10810" xfId="25734" hidden="1"/>
    <cellStyle name="Comma [0] 10810" xfId="55127" hidden="1"/>
    <cellStyle name="Comma [0] 10811" xfId="25022" hidden="1"/>
    <cellStyle name="Comma [0] 10811" xfId="54415" hidden="1"/>
    <cellStyle name="Comma [0] 10812" xfId="25223" hidden="1"/>
    <cellStyle name="Comma [0] 10812" xfId="54616" hidden="1"/>
    <cellStyle name="Comma [0] 10813" xfId="25746" hidden="1"/>
    <cellStyle name="Comma [0] 10813" xfId="55139" hidden="1"/>
    <cellStyle name="Comma [0] 10814" xfId="25748" hidden="1"/>
    <cellStyle name="Comma [0] 10814" xfId="55141" hidden="1"/>
    <cellStyle name="Comma [0] 10815" xfId="25737" hidden="1"/>
    <cellStyle name="Comma [0] 10815" xfId="55130" hidden="1"/>
    <cellStyle name="Comma [0] 10816" xfId="25745" hidden="1"/>
    <cellStyle name="Comma [0] 10816" xfId="55138" hidden="1"/>
    <cellStyle name="Comma [0] 10817" xfId="25232" hidden="1"/>
    <cellStyle name="Comma [0] 10817" xfId="54625" hidden="1"/>
    <cellStyle name="Comma [0] 10818" xfId="25731" hidden="1"/>
    <cellStyle name="Comma [0] 10818" xfId="55124" hidden="1"/>
    <cellStyle name="Comma [0] 10819" xfId="25764" hidden="1"/>
    <cellStyle name="Comma [0] 10819" xfId="55157" hidden="1"/>
    <cellStyle name="Comma [0] 1082" xfId="4177" hidden="1"/>
    <cellStyle name="Comma [0] 1082" xfId="33571" hidden="1"/>
    <cellStyle name="Comma [0] 10820" xfId="25772" hidden="1"/>
    <cellStyle name="Comma [0] 10820" xfId="55165" hidden="1"/>
    <cellStyle name="Comma [0] 10821" xfId="25681" hidden="1"/>
    <cellStyle name="Comma [0] 10821" xfId="55074" hidden="1"/>
    <cellStyle name="Comma [0] 10822" xfId="25760" hidden="1"/>
    <cellStyle name="Comma [0] 10822" xfId="55153" hidden="1"/>
    <cellStyle name="Comma [0] 10823" xfId="25781" hidden="1"/>
    <cellStyle name="Comma [0] 10823" xfId="55174" hidden="1"/>
    <cellStyle name="Comma [0] 10824" xfId="25783" hidden="1"/>
    <cellStyle name="Comma [0] 10824" xfId="55176" hidden="1"/>
    <cellStyle name="Comma [0] 10825" xfId="25742" hidden="1"/>
    <cellStyle name="Comma [0] 10825" xfId="55135" hidden="1"/>
    <cellStyle name="Comma [0] 10826" xfId="25687" hidden="1"/>
    <cellStyle name="Comma [0] 10826" xfId="55080" hidden="1"/>
    <cellStyle name="Comma [0] 10827" xfId="25740" hidden="1"/>
    <cellStyle name="Comma [0] 10827" xfId="55133" hidden="1"/>
    <cellStyle name="Comma [0] 10828" xfId="25724" hidden="1"/>
    <cellStyle name="Comma [0] 10828" xfId="55117" hidden="1"/>
    <cellStyle name="Comma [0] 10829" xfId="25720" hidden="1"/>
    <cellStyle name="Comma [0] 10829" xfId="55113" hidden="1"/>
    <cellStyle name="Comma [0] 1083" xfId="4258" hidden="1"/>
    <cellStyle name="Comma [0] 1083" xfId="33652" hidden="1"/>
    <cellStyle name="Comma [0] 10830" xfId="25791" hidden="1"/>
    <cellStyle name="Comma [0] 10830" xfId="55184" hidden="1"/>
    <cellStyle name="Comma [0] 10831" xfId="25663" hidden="1"/>
    <cellStyle name="Comma [0] 10831" xfId="55056" hidden="1"/>
    <cellStyle name="Comma [0] 10832" xfId="24971" hidden="1"/>
    <cellStyle name="Comma [0] 10832" xfId="54364" hidden="1"/>
    <cellStyle name="Comma [0] 10833" xfId="25799" hidden="1"/>
    <cellStyle name="Comma [0] 10833" xfId="55192" hidden="1"/>
    <cellStyle name="Comma [0] 10834" xfId="25801" hidden="1"/>
    <cellStyle name="Comma [0] 10834" xfId="55194" hidden="1"/>
    <cellStyle name="Comma [0] 10835" xfId="25750" hidden="1"/>
    <cellStyle name="Comma [0] 10835" xfId="55143" hidden="1"/>
    <cellStyle name="Comma [0] 10836" xfId="25726" hidden="1"/>
    <cellStyle name="Comma [0] 10836" xfId="55119" hidden="1"/>
    <cellStyle name="Comma [0] 10837" xfId="25761" hidden="1"/>
    <cellStyle name="Comma [0] 10837" xfId="55154" hidden="1"/>
    <cellStyle name="Comma [0] 10838" xfId="25693" hidden="1"/>
    <cellStyle name="Comma [0] 10838" xfId="55086" hidden="1"/>
    <cellStyle name="Comma [0] 10839" xfId="25763" hidden="1"/>
    <cellStyle name="Comma [0] 10839" xfId="55156" hidden="1"/>
    <cellStyle name="Comma [0] 1084" xfId="4260" hidden="1"/>
    <cellStyle name="Comma [0] 1084" xfId="33654" hidden="1"/>
    <cellStyle name="Comma [0] 10840" xfId="25808" hidden="1"/>
    <cellStyle name="Comma [0] 10840" xfId="55201" hidden="1"/>
    <cellStyle name="Comma [0] 10841" xfId="25751" hidden="1"/>
    <cellStyle name="Comma [0] 10841" xfId="55144" hidden="1"/>
    <cellStyle name="Comma [0] 10842" xfId="25708" hidden="1"/>
    <cellStyle name="Comma [0] 10842" xfId="55101" hidden="1"/>
    <cellStyle name="Comma [0] 10843" xfId="25814" hidden="1"/>
    <cellStyle name="Comma [0] 10843" xfId="55207" hidden="1"/>
    <cellStyle name="Comma [0] 10844" xfId="25816" hidden="1"/>
    <cellStyle name="Comma [0] 10844" xfId="55209" hidden="1"/>
    <cellStyle name="Comma [0] 10845" xfId="25769" hidden="1"/>
    <cellStyle name="Comma [0] 10845" xfId="55162" hidden="1"/>
    <cellStyle name="Comma [0] 10846" xfId="25775" hidden="1"/>
    <cellStyle name="Comma [0] 10846" xfId="55168" hidden="1"/>
    <cellStyle name="Comma [0] 10847" xfId="25662" hidden="1"/>
    <cellStyle name="Comma [0] 10847" xfId="55055" hidden="1"/>
    <cellStyle name="Comma [0] 10848" xfId="25725" hidden="1"/>
    <cellStyle name="Comma [0] 10848" xfId="55118" hidden="1"/>
    <cellStyle name="Comma [0] 10849" xfId="25733" hidden="1"/>
    <cellStyle name="Comma [0] 10849" xfId="55126" hidden="1"/>
    <cellStyle name="Comma [0] 1085" xfId="4246" hidden="1"/>
    <cellStyle name="Comma [0] 1085" xfId="33640" hidden="1"/>
    <cellStyle name="Comma [0] 10850" xfId="25822" hidden="1"/>
    <cellStyle name="Comma [0] 10850" xfId="55215" hidden="1"/>
    <cellStyle name="Comma [0] 10851" xfId="25736" hidden="1"/>
    <cellStyle name="Comma [0] 10851" xfId="55129" hidden="1"/>
    <cellStyle name="Comma [0] 10852" xfId="25696" hidden="1"/>
    <cellStyle name="Comma [0] 10852" xfId="55089" hidden="1"/>
    <cellStyle name="Comma [0] 10853" xfId="25827" hidden="1"/>
    <cellStyle name="Comma [0] 10853" xfId="55220" hidden="1"/>
    <cellStyle name="Comma [0] 10854" xfId="25829" hidden="1"/>
    <cellStyle name="Comma [0] 10854" xfId="55222" hidden="1"/>
    <cellStyle name="Comma [0] 10855" xfId="25788" hidden="1"/>
    <cellStyle name="Comma [0] 10855" xfId="55181" hidden="1"/>
    <cellStyle name="Comma [0] 10856" xfId="25794" hidden="1"/>
    <cellStyle name="Comma [0] 10856" xfId="55187" hidden="1"/>
    <cellStyle name="Comma [0] 10857" xfId="25695" hidden="1"/>
    <cellStyle name="Comma [0] 10857" xfId="55088" hidden="1"/>
    <cellStyle name="Comma [0] 10858" xfId="25776" hidden="1"/>
    <cellStyle name="Comma [0] 10858" xfId="55169" hidden="1"/>
    <cellStyle name="Comma [0] 10859" xfId="25755" hidden="1"/>
    <cellStyle name="Comma [0] 10859" xfId="55148" hidden="1"/>
    <cellStyle name="Comma [0] 1086" xfId="4233" hidden="1"/>
    <cellStyle name="Comma [0] 1086" xfId="33627" hidden="1"/>
    <cellStyle name="Comma [0] 10860" xfId="25833" hidden="1"/>
    <cellStyle name="Comma [0] 10860" xfId="55226" hidden="1"/>
    <cellStyle name="Comma [0] 10861" xfId="25774" hidden="1"/>
    <cellStyle name="Comma [0] 10861" xfId="55167" hidden="1"/>
    <cellStyle name="Comma [0] 10862" xfId="25712" hidden="1"/>
    <cellStyle name="Comma [0] 10862" xfId="55105" hidden="1"/>
    <cellStyle name="Comma [0] 10863" xfId="25840" hidden="1"/>
    <cellStyle name="Comma [0] 10863" xfId="55233" hidden="1"/>
    <cellStyle name="Comma [0] 10864" xfId="25842" hidden="1"/>
    <cellStyle name="Comma [0] 10864" xfId="55235" hidden="1"/>
    <cellStyle name="Comma [0] 10865" xfId="25806" hidden="1"/>
    <cellStyle name="Comma [0] 10865" xfId="55199" hidden="1"/>
    <cellStyle name="Comma [0] 10866" xfId="25811" hidden="1"/>
    <cellStyle name="Comma [0] 10866" xfId="55204" hidden="1"/>
    <cellStyle name="Comma [0] 10867" xfId="25241" hidden="1"/>
    <cellStyle name="Comma [0] 10867" xfId="54634" hidden="1"/>
    <cellStyle name="Comma [0] 10868" xfId="25795" hidden="1"/>
    <cellStyle name="Comma [0] 10868" xfId="55188" hidden="1"/>
    <cellStyle name="Comma [0] 10869" xfId="25700" hidden="1"/>
    <cellStyle name="Comma [0] 10869" xfId="55093" hidden="1"/>
    <cellStyle name="Comma [0] 1087" xfId="4257" hidden="1"/>
    <cellStyle name="Comma [0] 1087" xfId="33651" hidden="1"/>
    <cellStyle name="Comma [0] 10870" xfId="25846" hidden="1"/>
    <cellStyle name="Comma [0] 10870" xfId="55239" hidden="1"/>
    <cellStyle name="Comma [0] 10871" xfId="25793" hidden="1"/>
    <cellStyle name="Comma [0] 10871" xfId="55186" hidden="1"/>
    <cellStyle name="Comma [0] 10872" xfId="25732" hidden="1"/>
    <cellStyle name="Comma [0] 10872" xfId="55125" hidden="1"/>
    <cellStyle name="Comma [0] 10873" xfId="25850" hidden="1"/>
    <cellStyle name="Comma [0] 10873" xfId="55243" hidden="1"/>
    <cellStyle name="Comma [0] 10874" xfId="25852" hidden="1"/>
    <cellStyle name="Comma [0] 10874" xfId="55245" hidden="1"/>
    <cellStyle name="Comma [0] 10875" xfId="25820" hidden="1"/>
    <cellStyle name="Comma [0] 10875" xfId="55213" hidden="1"/>
    <cellStyle name="Comma [0] 10876" xfId="25824" hidden="1"/>
    <cellStyle name="Comma [0] 10876" xfId="55217" hidden="1"/>
    <cellStyle name="Comma [0] 10877" xfId="25714" hidden="1"/>
    <cellStyle name="Comma [0] 10877" xfId="55107" hidden="1"/>
    <cellStyle name="Comma [0] 10878" xfId="25812" hidden="1"/>
    <cellStyle name="Comma [0] 10878" xfId="55205" hidden="1"/>
    <cellStyle name="Comma [0] 10879" xfId="25704" hidden="1"/>
    <cellStyle name="Comma [0] 10879" xfId="55097" hidden="1"/>
    <cellStyle name="Comma [0] 1088" xfId="4223" hidden="1"/>
    <cellStyle name="Comma [0] 1088" xfId="33617" hidden="1"/>
    <cellStyle name="Comma [0] 10880" xfId="25856" hidden="1"/>
    <cellStyle name="Comma [0] 10880" xfId="55249" hidden="1"/>
    <cellStyle name="Comma [0] 10881" xfId="25810" hidden="1"/>
    <cellStyle name="Comma [0] 10881" xfId="55203" hidden="1"/>
    <cellStyle name="Comma [0] 10882" xfId="25779" hidden="1"/>
    <cellStyle name="Comma [0] 10882" xfId="55172" hidden="1"/>
    <cellStyle name="Comma [0] 10883" xfId="25860" hidden="1"/>
    <cellStyle name="Comma [0] 10883" xfId="55253" hidden="1"/>
    <cellStyle name="Comma [0] 10884" xfId="25862" hidden="1"/>
    <cellStyle name="Comma [0] 10884" xfId="55255" hidden="1"/>
    <cellStyle name="Comma [0] 10885" xfId="25848" hidden="1"/>
    <cellStyle name="Comma [0] 10885" xfId="55241" hidden="1"/>
    <cellStyle name="Comma [0] 10886" xfId="25835" hidden="1"/>
    <cellStyle name="Comma [0] 10886" xfId="55228" hidden="1"/>
    <cellStyle name="Comma [0] 10887" xfId="25859" hidden="1"/>
    <cellStyle name="Comma [0] 10887" xfId="55252" hidden="1"/>
    <cellStyle name="Comma [0] 10888" xfId="25825" hidden="1"/>
    <cellStyle name="Comma [0] 10888" xfId="55218" hidden="1"/>
    <cellStyle name="Comma [0] 10889" xfId="25797" hidden="1"/>
    <cellStyle name="Comma [0] 10889" xfId="55190" hidden="1"/>
    <cellStyle name="Comma [0] 1089" xfId="4195" hidden="1"/>
    <cellStyle name="Comma [0] 1089" xfId="33589" hidden="1"/>
    <cellStyle name="Comma [0] 10890" xfId="25864" hidden="1"/>
    <cellStyle name="Comma [0] 10890" xfId="55257" hidden="1"/>
    <cellStyle name="Comma [0] 10891" xfId="25821" hidden="1"/>
    <cellStyle name="Comma [0] 10891" xfId="55214" hidden="1"/>
    <cellStyle name="Comma [0] 10892" xfId="25855" hidden="1"/>
    <cellStyle name="Comma [0] 10892" xfId="55248" hidden="1"/>
    <cellStyle name="Comma [0] 10893" xfId="25868" hidden="1"/>
    <cellStyle name="Comma [0] 10893" xfId="55261" hidden="1"/>
    <cellStyle name="Comma [0] 10894" xfId="25870" hidden="1"/>
    <cellStyle name="Comma [0] 10894" xfId="55263" hidden="1"/>
    <cellStyle name="Comma [0] 10895" xfId="25738" hidden="1"/>
    <cellStyle name="Comma [0] 10895" xfId="55131" hidden="1"/>
    <cellStyle name="Comma [0] 10896" xfId="25858" hidden="1"/>
    <cellStyle name="Comma [0] 10896" xfId="55251" hidden="1"/>
    <cellStyle name="Comma [0] 10897" xfId="25798" hidden="1"/>
    <cellStyle name="Comma [0] 10897" xfId="55191" hidden="1"/>
    <cellStyle name="Comma [0] 10898" xfId="25832" hidden="1"/>
    <cellStyle name="Comma [0] 10898" xfId="55225" hidden="1"/>
    <cellStyle name="Comma [0] 10899" xfId="25845" hidden="1"/>
    <cellStyle name="Comma [0] 10899" xfId="55238" hidden="1"/>
    <cellStyle name="Comma [0] 109" xfId="2428" hidden="1"/>
    <cellStyle name="Comma [0] 109" xfId="31822" hidden="1"/>
    <cellStyle name="Comma [0] 1090" xfId="4262" hidden="1"/>
    <cellStyle name="Comma [0] 1090" xfId="33656" hidden="1"/>
    <cellStyle name="Comma [0] 10900" xfId="25873" hidden="1"/>
    <cellStyle name="Comma [0] 10900" xfId="55266" hidden="1"/>
    <cellStyle name="Comma [0] 10901" xfId="25836" hidden="1"/>
    <cellStyle name="Comma [0] 10901" xfId="55229" hidden="1"/>
    <cellStyle name="Comma [0] 10902" xfId="25796" hidden="1"/>
    <cellStyle name="Comma [0] 10902" xfId="55189" hidden="1"/>
    <cellStyle name="Comma [0] 10903" xfId="25875" hidden="1"/>
    <cellStyle name="Comma [0] 10903" xfId="55268" hidden="1"/>
    <cellStyle name="Comma [0] 10904" xfId="25877" hidden="1"/>
    <cellStyle name="Comma [0] 10904" xfId="55270" hidden="1"/>
    <cellStyle name="Comma [0] 10905" xfId="25924" hidden="1"/>
    <cellStyle name="Comma [0] 10905" xfId="55317" hidden="1"/>
    <cellStyle name="Comma [0] 10906" xfId="25944" hidden="1"/>
    <cellStyle name="Comma [0] 10906" xfId="55337" hidden="1"/>
    <cellStyle name="Comma [0] 10907" xfId="25951" hidden="1"/>
    <cellStyle name="Comma [0] 10907" xfId="55344" hidden="1"/>
    <cellStyle name="Comma [0] 10908" xfId="25959" hidden="1"/>
    <cellStyle name="Comma [0] 10908" xfId="55352" hidden="1"/>
    <cellStyle name="Comma [0] 10909" xfId="25962" hidden="1"/>
    <cellStyle name="Comma [0] 10909" xfId="55355" hidden="1"/>
    <cellStyle name="Comma [0] 1091" xfId="4219" hidden="1"/>
    <cellStyle name="Comma [0] 1091" xfId="33613" hidden="1"/>
    <cellStyle name="Comma [0] 10910" xfId="25950" hidden="1"/>
    <cellStyle name="Comma [0] 10910" xfId="55343" hidden="1"/>
    <cellStyle name="Comma [0] 10911" xfId="25957" hidden="1"/>
    <cellStyle name="Comma [0] 10911" xfId="55350" hidden="1"/>
    <cellStyle name="Comma [0] 10912" xfId="25964" hidden="1"/>
    <cellStyle name="Comma [0] 10912" xfId="55357" hidden="1"/>
    <cellStyle name="Comma [0] 10913" xfId="25966" hidden="1"/>
    <cellStyle name="Comma [0] 10913" xfId="55359" hidden="1"/>
    <cellStyle name="Comma [0] 10914" xfId="25940" hidden="1"/>
    <cellStyle name="Comma [0] 10914" xfId="55333" hidden="1"/>
    <cellStyle name="Comma [0] 10915" xfId="25928" hidden="1"/>
    <cellStyle name="Comma [0] 10915" xfId="55321" hidden="1"/>
    <cellStyle name="Comma [0] 10916" xfId="25977" hidden="1"/>
    <cellStyle name="Comma [0] 10916" xfId="55370" hidden="1"/>
    <cellStyle name="Comma [0] 10917" xfId="25986" hidden="1"/>
    <cellStyle name="Comma [0] 10917" xfId="55379" hidden="1"/>
    <cellStyle name="Comma [0] 10918" xfId="25997" hidden="1"/>
    <cellStyle name="Comma [0] 10918" xfId="55390" hidden="1"/>
    <cellStyle name="Comma [0] 10919" xfId="26003" hidden="1"/>
    <cellStyle name="Comma [0] 10919" xfId="55396" hidden="1"/>
    <cellStyle name="Comma [0] 1092" xfId="4253" hidden="1"/>
    <cellStyle name="Comma [0] 1092" xfId="33647" hidden="1"/>
    <cellStyle name="Comma [0] 10920" xfId="25985" hidden="1"/>
    <cellStyle name="Comma [0] 10920" xfId="55378" hidden="1"/>
    <cellStyle name="Comma [0] 10921" xfId="25995" hidden="1"/>
    <cellStyle name="Comma [0] 10921" xfId="55388" hidden="1"/>
    <cellStyle name="Comma [0] 10922" xfId="26015" hidden="1"/>
    <cellStyle name="Comma [0] 10922" xfId="55408" hidden="1"/>
    <cellStyle name="Comma [0] 10923" xfId="26017" hidden="1"/>
    <cellStyle name="Comma [0] 10923" xfId="55410" hidden="1"/>
    <cellStyle name="Comma [0] 10924" xfId="25968" hidden="1"/>
    <cellStyle name="Comma [0] 10924" xfId="55361" hidden="1"/>
    <cellStyle name="Comma [0] 10925" xfId="25931" hidden="1"/>
    <cellStyle name="Comma [0] 10925" xfId="55324" hidden="1"/>
    <cellStyle name="Comma [0] 10926" xfId="25971" hidden="1"/>
    <cellStyle name="Comma [0] 10926" xfId="55364" hidden="1"/>
    <cellStyle name="Comma [0] 10927" xfId="25937" hidden="1"/>
    <cellStyle name="Comma [0] 10927" xfId="55330" hidden="1"/>
    <cellStyle name="Comma [0] 10928" xfId="25939" hidden="1"/>
    <cellStyle name="Comma [0] 10928" xfId="55332" hidden="1"/>
    <cellStyle name="Comma [0] 10929" xfId="26022" hidden="1"/>
    <cellStyle name="Comma [0] 10929" xfId="55415" hidden="1"/>
    <cellStyle name="Comma [0] 1093" xfId="4266" hidden="1"/>
    <cellStyle name="Comma [0] 1093" xfId="33660" hidden="1"/>
    <cellStyle name="Comma [0] 10930" xfId="25927" hidden="1"/>
    <cellStyle name="Comma [0] 10930" xfId="55320" hidden="1"/>
    <cellStyle name="Comma [0] 10931" xfId="25935" hidden="1"/>
    <cellStyle name="Comma [0] 10931" xfId="55328" hidden="1"/>
    <cellStyle name="Comma [0] 10932" xfId="26034" hidden="1"/>
    <cellStyle name="Comma [0] 10932" xfId="55427" hidden="1"/>
    <cellStyle name="Comma [0] 10933" xfId="26036" hidden="1"/>
    <cellStyle name="Comma [0] 10933" xfId="55429" hidden="1"/>
    <cellStyle name="Comma [0] 10934" xfId="26025" hidden="1"/>
    <cellStyle name="Comma [0] 10934" xfId="55418" hidden="1"/>
    <cellStyle name="Comma [0] 10935" xfId="26033" hidden="1"/>
    <cellStyle name="Comma [0] 10935" xfId="55426" hidden="1"/>
    <cellStyle name="Comma [0] 10936" xfId="25933" hidden="1"/>
    <cellStyle name="Comma [0] 10936" xfId="55326" hidden="1"/>
    <cellStyle name="Comma [0] 10937" xfId="26019" hidden="1"/>
    <cellStyle name="Comma [0] 10937" xfId="55412" hidden="1"/>
    <cellStyle name="Comma [0] 10938" xfId="26052" hidden="1"/>
    <cellStyle name="Comma [0] 10938" xfId="55445" hidden="1"/>
    <cellStyle name="Comma [0] 10939" xfId="26060" hidden="1"/>
    <cellStyle name="Comma [0] 10939" xfId="55453" hidden="1"/>
    <cellStyle name="Comma [0] 1094" xfId="4268" hidden="1"/>
    <cellStyle name="Comma [0] 1094" xfId="33662" hidden="1"/>
    <cellStyle name="Comma [0] 10940" xfId="25969" hidden="1"/>
    <cellStyle name="Comma [0] 10940" xfId="55362" hidden="1"/>
    <cellStyle name="Comma [0] 10941" xfId="26048" hidden="1"/>
    <cellStyle name="Comma [0] 10941" xfId="55441" hidden="1"/>
    <cellStyle name="Comma [0] 10942" xfId="26069" hidden="1"/>
    <cellStyle name="Comma [0] 10942" xfId="55462" hidden="1"/>
    <cellStyle name="Comma [0] 10943" xfId="26071" hidden="1"/>
    <cellStyle name="Comma [0] 10943" xfId="55464" hidden="1"/>
    <cellStyle name="Comma [0] 10944" xfId="26030" hidden="1"/>
    <cellStyle name="Comma [0] 10944" xfId="55423" hidden="1"/>
    <cellStyle name="Comma [0] 10945" xfId="25975" hidden="1"/>
    <cellStyle name="Comma [0] 10945" xfId="55368" hidden="1"/>
    <cellStyle name="Comma [0] 10946" xfId="26028" hidden="1"/>
    <cellStyle name="Comma [0] 10946" xfId="55421" hidden="1"/>
    <cellStyle name="Comma [0] 10947" xfId="26012" hidden="1"/>
    <cellStyle name="Comma [0] 10947" xfId="55405" hidden="1"/>
    <cellStyle name="Comma [0] 10948" xfId="26008" hidden="1"/>
    <cellStyle name="Comma [0] 10948" xfId="55401" hidden="1"/>
    <cellStyle name="Comma [0] 10949" xfId="26079" hidden="1"/>
    <cellStyle name="Comma [0] 10949" xfId="55472" hidden="1"/>
    <cellStyle name="Comma [0] 1095" xfId="4136" hidden="1"/>
    <cellStyle name="Comma [0] 1095" xfId="33530" hidden="1"/>
    <cellStyle name="Comma [0] 10950" xfId="25948" hidden="1"/>
    <cellStyle name="Comma [0] 10950" xfId="55341" hidden="1"/>
    <cellStyle name="Comma [0] 10951" xfId="25941" hidden="1"/>
    <cellStyle name="Comma [0] 10951" xfId="55334" hidden="1"/>
    <cellStyle name="Comma [0] 10952" xfId="26087" hidden="1"/>
    <cellStyle name="Comma [0] 10952" xfId="55480" hidden="1"/>
    <cellStyle name="Comma [0] 10953" xfId="26089" hidden="1"/>
    <cellStyle name="Comma [0] 10953" xfId="55482" hidden="1"/>
    <cellStyle name="Comma [0] 10954" xfId="26038" hidden="1"/>
    <cellStyle name="Comma [0] 10954" xfId="55431" hidden="1"/>
    <cellStyle name="Comma [0] 10955" xfId="26014" hidden="1"/>
    <cellStyle name="Comma [0] 10955" xfId="55407" hidden="1"/>
    <cellStyle name="Comma [0] 10956" xfId="26049" hidden="1"/>
    <cellStyle name="Comma [0] 10956" xfId="55442" hidden="1"/>
    <cellStyle name="Comma [0] 10957" xfId="25981" hidden="1"/>
    <cellStyle name="Comma [0] 10957" xfId="55374" hidden="1"/>
    <cellStyle name="Comma [0] 10958" xfId="26051" hidden="1"/>
    <cellStyle name="Comma [0] 10958" xfId="55444" hidden="1"/>
    <cellStyle name="Comma [0] 10959" xfId="26096" hidden="1"/>
    <cellStyle name="Comma [0] 10959" xfId="55489" hidden="1"/>
    <cellStyle name="Comma [0] 1096" xfId="4256" hidden="1"/>
    <cellStyle name="Comma [0] 1096" xfId="33650" hidden="1"/>
    <cellStyle name="Comma [0] 10960" xfId="26039" hidden="1"/>
    <cellStyle name="Comma [0] 10960" xfId="55432" hidden="1"/>
    <cellStyle name="Comma [0] 10961" xfId="25996" hidden="1"/>
    <cellStyle name="Comma [0] 10961" xfId="55389" hidden="1"/>
    <cellStyle name="Comma [0] 10962" xfId="26102" hidden="1"/>
    <cellStyle name="Comma [0] 10962" xfId="55495" hidden="1"/>
    <cellStyle name="Comma [0] 10963" xfId="26104" hidden="1"/>
    <cellStyle name="Comma [0] 10963" xfId="55497" hidden="1"/>
    <cellStyle name="Comma [0] 10964" xfId="26057" hidden="1"/>
    <cellStyle name="Comma [0] 10964" xfId="55450" hidden="1"/>
    <cellStyle name="Comma [0] 10965" xfId="26063" hidden="1"/>
    <cellStyle name="Comma [0] 10965" xfId="55456" hidden="1"/>
    <cellStyle name="Comma [0] 10966" xfId="25947" hidden="1"/>
    <cellStyle name="Comma [0] 10966" xfId="55340" hidden="1"/>
    <cellStyle name="Comma [0] 10967" xfId="26013" hidden="1"/>
    <cellStyle name="Comma [0] 10967" xfId="55406" hidden="1"/>
    <cellStyle name="Comma [0] 10968" xfId="26021" hidden="1"/>
    <cellStyle name="Comma [0] 10968" xfId="55414" hidden="1"/>
    <cellStyle name="Comma [0] 10969" xfId="26110" hidden="1"/>
    <cellStyle name="Comma [0] 10969" xfId="55503" hidden="1"/>
    <cellStyle name="Comma [0] 1097" xfId="4196" hidden="1"/>
    <cellStyle name="Comma [0] 1097" xfId="33590" hidden="1"/>
    <cellStyle name="Comma [0] 10970" xfId="26024" hidden="1"/>
    <cellStyle name="Comma [0] 10970" xfId="55417" hidden="1"/>
    <cellStyle name="Comma [0] 10971" xfId="25984" hidden="1"/>
    <cellStyle name="Comma [0] 10971" xfId="55377" hidden="1"/>
    <cellStyle name="Comma [0] 10972" xfId="26115" hidden="1"/>
    <cellStyle name="Comma [0] 10972" xfId="55508" hidden="1"/>
    <cellStyle name="Comma [0] 10973" xfId="26117" hidden="1"/>
    <cellStyle name="Comma [0] 10973" xfId="55510" hidden="1"/>
    <cellStyle name="Comma [0] 10974" xfId="26076" hidden="1"/>
    <cellStyle name="Comma [0] 10974" xfId="55469" hidden="1"/>
    <cellStyle name="Comma [0] 10975" xfId="26082" hidden="1"/>
    <cellStyle name="Comma [0] 10975" xfId="55475" hidden="1"/>
    <cellStyle name="Comma [0] 10976" xfId="25983" hidden="1"/>
    <cellStyle name="Comma [0] 10976" xfId="55376" hidden="1"/>
    <cellStyle name="Comma [0] 10977" xfId="26064" hidden="1"/>
    <cellStyle name="Comma [0] 10977" xfId="55457" hidden="1"/>
    <cellStyle name="Comma [0] 10978" xfId="26043" hidden="1"/>
    <cellStyle name="Comma [0] 10978" xfId="55436" hidden="1"/>
    <cellStyle name="Comma [0] 10979" xfId="26121" hidden="1"/>
    <cellStyle name="Comma [0] 10979" xfId="55514" hidden="1"/>
    <cellStyle name="Comma [0] 1098" xfId="4230" hidden="1"/>
    <cellStyle name="Comma [0] 1098" xfId="33624" hidden="1"/>
    <cellStyle name="Comma [0] 10980" xfId="26062" hidden="1"/>
    <cellStyle name="Comma [0] 10980" xfId="55455" hidden="1"/>
    <cellStyle name="Comma [0] 10981" xfId="26000" hidden="1"/>
    <cellStyle name="Comma [0] 10981" xfId="55393" hidden="1"/>
    <cellStyle name="Comma [0] 10982" xfId="26128" hidden="1"/>
    <cellStyle name="Comma [0] 10982" xfId="55521" hidden="1"/>
    <cellStyle name="Comma [0] 10983" xfId="26130" hidden="1"/>
    <cellStyle name="Comma [0] 10983" xfId="55523" hidden="1"/>
    <cellStyle name="Comma [0] 10984" xfId="26094" hidden="1"/>
    <cellStyle name="Comma [0] 10984" xfId="55487" hidden="1"/>
    <cellStyle name="Comma [0] 10985" xfId="26099" hidden="1"/>
    <cellStyle name="Comma [0] 10985" xfId="55492" hidden="1"/>
    <cellStyle name="Comma [0] 10986" xfId="25930" hidden="1"/>
    <cellStyle name="Comma [0] 10986" xfId="55323" hidden="1"/>
    <cellStyle name="Comma [0] 10987" xfId="26083" hidden="1"/>
    <cellStyle name="Comma [0] 10987" xfId="55476" hidden="1"/>
    <cellStyle name="Comma [0] 10988" xfId="25988" hidden="1"/>
    <cellStyle name="Comma [0] 10988" xfId="55381" hidden="1"/>
    <cellStyle name="Comma [0] 10989" xfId="26134" hidden="1"/>
    <cellStyle name="Comma [0] 10989" xfId="55527" hidden="1"/>
    <cellStyle name="Comma [0] 1099" xfId="4243" hidden="1"/>
    <cellStyle name="Comma [0] 1099" xfId="33637" hidden="1"/>
    <cellStyle name="Comma [0] 10990" xfId="26081" hidden="1"/>
    <cellStyle name="Comma [0] 10990" xfId="55474" hidden="1"/>
    <cellStyle name="Comma [0] 10991" xfId="26020" hidden="1"/>
    <cellStyle name="Comma [0] 10991" xfId="55413" hidden="1"/>
    <cellStyle name="Comma [0] 10992" xfId="26138" hidden="1"/>
    <cellStyle name="Comma [0] 10992" xfId="55531" hidden="1"/>
    <cellStyle name="Comma [0] 10993" xfId="26140" hidden="1"/>
    <cellStyle name="Comma [0] 10993" xfId="55533" hidden="1"/>
    <cellStyle name="Comma [0] 10994" xfId="26108" hidden="1"/>
    <cellStyle name="Comma [0] 10994" xfId="55501" hidden="1"/>
    <cellStyle name="Comma [0] 10995" xfId="26112" hidden="1"/>
    <cellStyle name="Comma [0] 10995" xfId="55505" hidden="1"/>
    <cellStyle name="Comma [0] 10996" xfId="26002" hidden="1"/>
    <cellStyle name="Comma [0] 10996" xfId="55395" hidden="1"/>
    <cellStyle name="Comma [0] 10997" xfId="26100" hidden="1"/>
    <cellStyle name="Comma [0] 10997" xfId="55493" hidden="1"/>
    <cellStyle name="Comma [0] 10998" xfId="25992" hidden="1"/>
    <cellStyle name="Comma [0] 10998" xfId="55385" hidden="1"/>
    <cellStyle name="Comma [0] 10999" xfId="26144" hidden="1"/>
    <cellStyle name="Comma [0] 10999" xfId="55537" hidden="1"/>
    <cellStyle name="Comma [0] 11" xfId="2232" hidden="1"/>
    <cellStyle name="Comma [0] 11" xfId="31626" hidden="1"/>
    <cellStyle name="Comma [0] 110" xfId="2430" hidden="1"/>
    <cellStyle name="Comma [0] 110" xfId="31824" hidden="1"/>
    <cellStyle name="Comma [0] 1100" xfId="4271" hidden="1"/>
    <cellStyle name="Comma [0] 1100" xfId="33665" hidden="1"/>
    <cellStyle name="Comma [0] 11000" xfId="26098" hidden="1"/>
    <cellStyle name="Comma [0] 11000" xfId="55491" hidden="1"/>
    <cellStyle name="Comma [0] 11001" xfId="26067" hidden="1"/>
    <cellStyle name="Comma [0] 11001" xfId="55460" hidden="1"/>
    <cellStyle name="Comma [0] 11002" xfId="26148" hidden="1"/>
    <cellStyle name="Comma [0] 11002" xfId="55541" hidden="1"/>
    <cellStyle name="Comma [0] 11003" xfId="26150" hidden="1"/>
    <cellStyle name="Comma [0] 11003" xfId="55543" hidden="1"/>
    <cellStyle name="Comma [0] 11004" xfId="26136" hidden="1"/>
    <cellStyle name="Comma [0] 11004" xfId="55529" hidden="1"/>
    <cellStyle name="Comma [0] 11005" xfId="26123" hidden="1"/>
    <cellStyle name="Comma [0] 11005" xfId="55516" hidden="1"/>
    <cellStyle name="Comma [0] 11006" xfId="26147" hidden="1"/>
    <cellStyle name="Comma [0] 11006" xfId="55540" hidden="1"/>
    <cellStyle name="Comma [0] 11007" xfId="26113" hidden="1"/>
    <cellStyle name="Comma [0] 11007" xfId="55506" hidden="1"/>
    <cellStyle name="Comma [0] 11008" xfId="26085" hidden="1"/>
    <cellStyle name="Comma [0] 11008" xfId="55478" hidden="1"/>
    <cellStyle name="Comma [0] 11009" xfId="26152" hidden="1"/>
    <cellStyle name="Comma [0] 11009" xfId="55545" hidden="1"/>
    <cellStyle name="Comma [0] 1101" xfId="4234" hidden="1"/>
    <cellStyle name="Comma [0] 1101" xfId="33628" hidden="1"/>
    <cellStyle name="Comma [0] 11010" xfId="26109" hidden="1"/>
    <cellStyle name="Comma [0] 11010" xfId="55502" hidden="1"/>
    <cellStyle name="Comma [0] 11011" xfId="26143" hidden="1"/>
    <cellStyle name="Comma [0] 11011" xfId="55536" hidden="1"/>
    <cellStyle name="Comma [0] 11012" xfId="26156" hidden="1"/>
    <cellStyle name="Comma [0] 11012" xfId="55549" hidden="1"/>
    <cellStyle name="Comma [0] 11013" xfId="26158" hidden="1"/>
    <cellStyle name="Comma [0] 11013" xfId="55551" hidden="1"/>
    <cellStyle name="Comma [0] 11014" xfId="26026" hidden="1"/>
    <cellStyle name="Comma [0] 11014" xfId="55419" hidden="1"/>
    <cellStyle name="Comma [0] 11015" xfId="26146" hidden="1"/>
    <cellStyle name="Comma [0] 11015" xfId="55539" hidden="1"/>
    <cellStyle name="Comma [0] 11016" xfId="26086" hidden="1"/>
    <cellStyle name="Comma [0] 11016" xfId="55479" hidden="1"/>
    <cellStyle name="Comma [0] 11017" xfId="26120" hidden="1"/>
    <cellStyle name="Comma [0] 11017" xfId="55513" hidden="1"/>
    <cellStyle name="Comma [0] 11018" xfId="26133" hidden="1"/>
    <cellStyle name="Comma [0] 11018" xfId="55526" hidden="1"/>
    <cellStyle name="Comma [0] 11019" xfId="26161" hidden="1"/>
    <cellStyle name="Comma [0] 11019" xfId="55554" hidden="1"/>
    <cellStyle name="Comma [0] 1102" xfId="4194" hidden="1"/>
    <cellStyle name="Comma [0] 1102" xfId="33588" hidden="1"/>
    <cellStyle name="Comma [0] 11020" xfId="26124" hidden="1"/>
    <cellStyle name="Comma [0] 11020" xfId="55517" hidden="1"/>
    <cellStyle name="Comma [0] 11021" xfId="26084" hidden="1"/>
    <cellStyle name="Comma [0] 11021" xfId="55477" hidden="1"/>
    <cellStyle name="Comma [0] 11022" xfId="26163" hidden="1"/>
    <cellStyle name="Comma [0] 11022" xfId="55556" hidden="1"/>
    <cellStyle name="Comma [0] 11023" xfId="26165" hidden="1"/>
    <cellStyle name="Comma [0] 11023" xfId="55558" hidden="1"/>
    <cellStyle name="Comma [0] 11024" xfId="26225" hidden="1"/>
    <cellStyle name="Comma [0] 11024" xfId="55618" hidden="1"/>
    <cellStyle name="Comma [0] 11025" xfId="26244" hidden="1"/>
    <cellStyle name="Comma [0] 11025" xfId="55637" hidden="1"/>
    <cellStyle name="Comma [0] 11026" xfId="26251" hidden="1"/>
    <cellStyle name="Comma [0] 11026" xfId="55644" hidden="1"/>
    <cellStyle name="Comma [0] 11027" xfId="26258" hidden="1"/>
    <cellStyle name="Comma [0] 11027" xfId="55651" hidden="1"/>
    <cellStyle name="Comma [0] 11028" xfId="26263" hidden="1"/>
    <cellStyle name="Comma [0] 11028" xfId="55656" hidden="1"/>
    <cellStyle name="Comma [0] 11029" xfId="26250" hidden="1"/>
    <cellStyle name="Comma [0] 11029" xfId="55643" hidden="1"/>
    <cellStyle name="Comma [0] 1103" xfId="4273" hidden="1"/>
    <cellStyle name="Comma [0] 1103" xfId="33667" hidden="1"/>
    <cellStyle name="Comma [0] 11030" xfId="26255" hidden="1"/>
    <cellStyle name="Comma [0] 11030" xfId="55648" hidden="1"/>
    <cellStyle name="Comma [0] 11031" xfId="26267" hidden="1"/>
    <cellStyle name="Comma [0] 11031" xfId="55660" hidden="1"/>
    <cellStyle name="Comma [0] 11032" xfId="26269" hidden="1"/>
    <cellStyle name="Comma [0] 11032" xfId="55662" hidden="1"/>
    <cellStyle name="Comma [0] 11033" xfId="26240" hidden="1"/>
    <cellStyle name="Comma [0] 11033" xfId="55633" hidden="1"/>
    <cellStyle name="Comma [0] 11034" xfId="26229" hidden="1"/>
    <cellStyle name="Comma [0] 11034" xfId="55622" hidden="1"/>
    <cellStyle name="Comma [0] 11035" xfId="26280" hidden="1"/>
    <cellStyle name="Comma [0] 11035" xfId="55673" hidden="1"/>
    <cellStyle name="Comma [0] 11036" xfId="26289" hidden="1"/>
    <cellStyle name="Comma [0] 11036" xfId="55682" hidden="1"/>
    <cellStyle name="Comma [0] 11037" xfId="26300" hidden="1"/>
    <cellStyle name="Comma [0] 11037" xfId="55693" hidden="1"/>
    <cellStyle name="Comma [0] 11038" xfId="26306" hidden="1"/>
    <cellStyle name="Comma [0] 11038" xfId="55699" hidden="1"/>
    <cellStyle name="Comma [0] 11039" xfId="26288" hidden="1"/>
    <cellStyle name="Comma [0] 11039" xfId="55681" hidden="1"/>
    <cellStyle name="Comma [0] 1104" xfId="4275" hidden="1"/>
    <cellStyle name="Comma [0] 1104" xfId="33669" hidden="1"/>
    <cellStyle name="Comma [0] 11040" xfId="26298" hidden="1"/>
    <cellStyle name="Comma [0] 11040" xfId="55691" hidden="1"/>
    <cellStyle name="Comma [0] 11041" xfId="26318" hidden="1"/>
    <cellStyle name="Comma [0] 11041" xfId="55711" hidden="1"/>
    <cellStyle name="Comma [0] 11042" xfId="26320" hidden="1"/>
    <cellStyle name="Comma [0] 11042" xfId="55713" hidden="1"/>
    <cellStyle name="Comma [0] 11043" xfId="26271" hidden="1"/>
    <cellStyle name="Comma [0] 11043" xfId="55664" hidden="1"/>
    <cellStyle name="Comma [0] 11044" xfId="26232" hidden="1"/>
    <cellStyle name="Comma [0] 11044" xfId="55625" hidden="1"/>
    <cellStyle name="Comma [0] 11045" xfId="26274" hidden="1"/>
    <cellStyle name="Comma [0] 11045" xfId="55667" hidden="1"/>
    <cellStyle name="Comma [0] 11046" xfId="26237" hidden="1"/>
    <cellStyle name="Comma [0] 11046" xfId="55630" hidden="1"/>
    <cellStyle name="Comma [0] 11047" xfId="26239" hidden="1"/>
    <cellStyle name="Comma [0] 11047" xfId="55632" hidden="1"/>
    <cellStyle name="Comma [0] 11048" xfId="26325" hidden="1"/>
    <cellStyle name="Comma [0] 11048" xfId="55718" hidden="1"/>
    <cellStyle name="Comma [0] 11049" xfId="26228" hidden="1"/>
    <cellStyle name="Comma [0] 11049" xfId="55621" hidden="1"/>
    <cellStyle name="Comma [0] 1105" xfId="4332" hidden="1"/>
    <cellStyle name="Comma [0] 1105" xfId="33726" hidden="1"/>
    <cellStyle name="Comma [0] 11050" xfId="26236" hidden="1"/>
    <cellStyle name="Comma [0] 11050" xfId="55629" hidden="1"/>
    <cellStyle name="Comma [0] 11051" xfId="26337" hidden="1"/>
    <cellStyle name="Comma [0] 11051" xfId="55730" hidden="1"/>
    <cellStyle name="Comma [0] 11052" xfId="26339" hidden="1"/>
    <cellStyle name="Comma [0] 11052" xfId="55732" hidden="1"/>
    <cellStyle name="Comma [0] 11053" xfId="26328" hidden="1"/>
    <cellStyle name="Comma [0] 11053" xfId="55721" hidden="1"/>
    <cellStyle name="Comma [0] 11054" xfId="26336" hidden="1"/>
    <cellStyle name="Comma [0] 11054" xfId="55729" hidden="1"/>
    <cellStyle name="Comma [0] 11055" xfId="26234" hidden="1"/>
    <cellStyle name="Comma [0] 11055" xfId="55627" hidden="1"/>
    <cellStyle name="Comma [0] 11056" xfId="26322" hidden="1"/>
    <cellStyle name="Comma [0] 11056" xfId="55715" hidden="1"/>
    <cellStyle name="Comma [0] 11057" xfId="26355" hidden="1"/>
    <cellStyle name="Comma [0] 11057" xfId="55748" hidden="1"/>
    <cellStyle name="Comma [0] 11058" xfId="26363" hidden="1"/>
    <cellStyle name="Comma [0] 11058" xfId="55756" hidden="1"/>
    <cellStyle name="Comma [0] 11059" xfId="26272" hidden="1"/>
    <cellStyle name="Comma [0] 11059" xfId="55665" hidden="1"/>
    <cellStyle name="Comma [0] 1106" xfId="4351" hidden="1"/>
    <cellStyle name="Comma [0] 1106" xfId="33745" hidden="1"/>
    <cellStyle name="Comma [0] 11060" xfId="26351" hidden="1"/>
    <cellStyle name="Comma [0] 11060" xfId="55744" hidden="1"/>
    <cellStyle name="Comma [0] 11061" xfId="26372" hidden="1"/>
    <cellStyle name="Comma [0] 11061" xfId="55765" hidden="1"/>
    <cellStyle name="Comma [0] 11062" xfId="26374" hidden="1"/>
    <cellStyle name="Comma [0] 11062" xfId="55767" hidden="1"/>
    <cellStyle name="Comma [0] 11063" xfId="26333" hidden="1"/>
    <cellStyle name="Comma [0] 11063" xfId="55726" hidden="1"/>
    <cellStyle name="Comma [0] 11064" xfId="26278" hidden="1"/>
    <cellStyle name="Comma [0] 11064" xfId="55671" hidden="1"/>
    <cellStyle name="Comma [0] 11065" xfId="26331" hidden="1"/>
    <cellStyle name="Comma [0] 11065" xfId="55724" hidden="1"/>
    <cellStyle name="Comma [0] 11066" xfId="26315" hidden="1"/>
    <cellStyle name="Comma [0] 11066" xfId="55708" hidden="1"/>
    <cellStyle name="Comma [0] 11067" xfId="26311" hidden="1"/>
    <cellStyle name="Comma [0] 11067" xfId="55704" hidden="1"/>
    <cellStyle name="Comma [0] 11068" xfId="26382" hidden="1"/>
    <cellStyle name="Comma [0] 11068" xfId="55775" hidden="1"/>
    <cellStyle name="Comma [0] 11069" xfId="26248" hidden="1"/>
    <cellStyle name="Comma [0] 11069" xfId="55641" hidden="1"/>
    <cellStyle name="Comma [0] 1107" xfId="4358" hidden="1"/>
    <cellStyle name="Comma [0] 1107" xfId="33752" hidden="1"/>
    <cellStyle name="Comma [0] 11070" xfId="26241" hidden="1"/>
    <cellStyle name="Comma [0] 11070" xfId="55634" hidden="1"/>
    <cellStyle name="Comma [0] 11071" xfId="26390" hidden="1"/>
    <cellStyle name="Comma [0] 11071" xfId="55783" hidden="1"/>
    <cellStyle name="Comma [0] 11072" xfId="26392" hidden="1"/>
    <cellStyle name="Comma [0] 11072" xfId="55785" hidden="1"/>
    <cellStyle name="Comma [0] 11073" xfId="26341" hidden="1"/>
    <cellStyle name="Comma [0] 11073" xfId="55734" hidden="1"/>
    <cellStyle name="Comma [0] 11074" xfId="26317" hidden="1"/>
    <cellStyle name="Comma [0] 11074" xfId="55710" hidden="1"/>
    <cellStyle name="Comma [0] 11075" xfId="26352" hidden="1"/>
    <cellStyle name="Comma [0] 11075" xfId="55745" hidden="1"/>
    <cellStyle name="Comma [0] 11076" xfId="26284" hidden="1"/>
    <cellStyle name="Comma [0] 11076" xfId="55677" hidden="1"/>
    <cellStyle name="Comma [0] 11077" xfId="26354" hidden="1"/>
    <cellStyle name="Comma [0] 11077" xfId="55747" hidden="1"/>
    <cellStyle name="Comma [0] 11078" xfId="26399" hidden="1"/>
    <cellStyle name="Comma [0] 11078" xfId="55792" hidden="1"/>
    <cellStyle name="Comma [0] 11079" xfId="26342" hidden="1"/>
    <cellStyle name="Comma [0] 11079" xfId="55735" hidden="1"/>
    <cellStyle name="Comma [0] 1108" xfId="4365" hidden="1"/>
    <cellStyle name="Comma [0] 1108" xfId="33759" hidden="1"/>
    <cellStyle name="Comma [0] 11080" xfId="26299" hidden="1"/>
    <cellStyle name="Comma [0] 11080" xfId="55692" hidden="1"/>
    <cellStyle name="Comma [0] 11081" xfId="26405" hidden="1"/>
    <cellStyle name="Comma [0] 11081" xfId="55798" hidden="1"/>
    <cellStyle name="Comma [0] 11082" xfId="26407" hidden="1"/>
    <cellStyle name="Comma [0] 11082" xfId="55800" hidden="1"/>
    <cellStyle name="Comma [0] 11083" xfId="26360" hidden="1"/>
    <cellStyle name="Comma [0] 11083" xfId="55753" hidden="1"/>
    <cellStyle name="Comma [0] 11084" xfId="26366" hidden="1"/>
    <cellStyle name="Comma [0] 11084" xfId="55759" hidden="1"/>
    <cellStyle name="Comma [0] 11085" xfId="26247" hidden="1"/>
    <cellStyle name="Comma [0] 11085" xfId="55640" hidden="1"/>
    <cellStyle name="Comma [0] 11086" xfId="26316" hidden="1"/>
    <cellStyle name="Comma [0] 11086" xfId="55709" hidden="1"/>
    <cellStyle name="Comma [0] 11087" xfId="26324" hidden="1"/>
    <cellStyle name="Comma [0] 11087" xfId="55717" hidden="1"/>
    <cellStyle name="Comma [0] 11088" xfId="26413" hidden="1"/>
    <cellStyle name="Comma [0] 11088" xfId="55806" hidden="1"/>
    <cellStyle name="Comma [0] 11089" xfId="26327" hidden="1"/>
    <cellStyle name="Comma [0] 11089" xfId="55720" hidden="1"/>
    <cellStyle name="Comma [0] 1109" xfId="4370" hidden="1"/>
    <cellStyle name="Comma [0] 1109" xfId="33764" hidden="1"/>
    <cellStyle name="Comma [0] 11090" xfId="26287" hidden="1"/>
    <cellStyle name="Comma [0] 11090" xfId="55680" hidden="1"/>
    <cellStyle name="Comma [0] 11091" xfId="26418" hidden="1"/>
    <cellStyle name="Comma [0] 11091" xfId="55811" hidden="1"/>
    <cellStyle name="Comma [0] 11092" xfId="26420" hidden="1"/>
    <cellStyle name="Comma [0] 11092" xfId="55813" hidden="1"/>
    <cellStyle name="Comma [0] 11093" xfId="26379" hidden="1"/>
    <cellStyle name="Comma [0] 11093" xfId="55772" hidden="1"/>
    <cellStyle name="Comma [0] 11094" xfId="26385" hidden="1"/>
    <cellStyle name="Comma [0] 11094" xfId="55778" hidden="1"/>
    <cellStyle name="Comma [0] 11095" xfId="26286" hidden="1"/>
    <cellStyle name="Comma [0] 11095" xfId="55679" hidden="1"/>
    <cellStyle name="Comma [0] 11096" xfId="26367" hidden="1"/>
    <cellStyle name="Comma [0] 11096" xfId="55760" hidden="1"/>
    <cellStyle name="Comma [0] 11097" xfId="26346" hidden="1"/>
    <cellStyle name="Comma [0] 11097" xfId="55739" hidden="1"/>
    <cellStyle name="Comma [0] 11098" xfId="26424" hidden="1"/>
    <cellStyle name="Comma [0] 11098" xfId="55817" hidden="1"/>
    <cellStyle name="Comma [0] 11099" xfId="26365" hidden="1"/>
    <cellStyle name="Comma [0] 11099" xfId="55758" hidden="1"/>
    <cellStyle name="Comma [0] 111" xfId="2394" hidden="1"/>
    <cellStyle name="Comma [0] 111" xfId="31788" hidden="1"/>
    <cellStyle name="Comma [0] 1110" xfId="4357" hidden="1"/>
    <cellStyle name="Comma [0] 1110" xfId="33751" hidden="1"/>
    <cellStyle name="Comma [0] 11100" xfId="26303" hidden="1"/>
    <cellStyle name="Comma [0] 11100" xfId="55696" hidden="1"/>
    <cellStyle name="Comma [0] 11101" xfId="26431" hidden="1"/>
    <cellStyle name="Comma [0] 11101" xfId="55824" hidden="1"/>
    <cellStyle name="Comma [0] 11102" xfId="26433" hidden="1"/>
    <cellStyle name="Comma [0] 11102" xfId="55826" hidden="1"/>
    <cellStyle name="Comma [0] 11103" xfId="26397" hidden="1"/>
    <cellStyle name="Comma [0] 11103" xfId="55790" hidden="1"/>
    <cellStyle name="Comma [0] 11104" xfId="26402" hidden="1"/>
    <cellStyle name="Comma [0] 11104" xfId="55795" hidden="1"/>
    <cellStyle name="Comma [0] 11105" xfId="26231" hidden="1"/>
    <cellStyle name="Comma [0] 11105" xfId="55624" hidden="1"/>
    <cellStyle name="Comma [0] 11106" xfId="26386" hidden="1"/>
    <cellStyle name="Comma [0] 11106" xfId="55779" hidden="1"/>
    <cellStyle name="Comma [0] 11107" xfId="26291" hidden="1"/>
    <cellStyle name="Comma [0] 11107" xfId="55684" hidden="1"/>
    <cellStyle name="Comma [0] 11108" xfId="26437" hidden="1"/>
    <cellStyle name="Comma [0] 11108" xfId="55830" hidden="1"/>
    <cellStyle name="Comma [0] 11109" xfId="26384" hidden="1"/>
    <cellStyle name="Comma [0] 11109" xfId="55777" hidden="1"/>
    <cellStyle name="Comma [0] 1111" xfId="4362" hidden="1"/>
    <cellStyle name="Comma [0] 1111" xfId="33756" hidden="1"/>
    <cellStyle name="Comma [0] 11110" xfId="26323" hidden="1"/>
    <cellStyle name="Comma [0] 11110" xfId="55716" hidden="1"/>
    <cellStyle name="Comma [0] 11111" xfId="26441" hidden="1"/>
    <cellStyle name="Comma [0] 11111" xfId="55834" hidden="1"/>
    <cellStyle name="Comma [0] 11112" xfId="26443" hidden="1"/>
    <cellStyle name="Comma [0] 11112" xfId="55836" hidden="1"/>
    <cellStyle name="Comma [0] 11113" xfId="26411" hidden="1"/>
    <cellStyle name="Comma [0] 11113" xfId="55804" hidden="1"/>
    <cellStyle name="Comma [0] 11114" xfId="26415" hidden="1"/>
    <cellStyle name="Comma [0] 11114" xfId="55808" hidden="1"/>
    <cellStyle name="Comma [0] 11115" xfId="26305" hidden="1"/>
    <cellStyle name="Comma [0] 11115" xfId="55698" hidden="1"/>
    <cellStyle name="Comma [0] 11116" xfId="26403" hidden="1"/>
    <cellStyle name="Comma [0] 11116" xfId="55796" hidden="1"/>
    <cellStyle name="Comma [0] 11117" xfId="26295" hidden="1"/>
    <cellStyle name="Comma [0] 11117" xfId="55688" hidden="1"/>
    <cellStyle name="Comma [0] 11118" xfId="26447" hidden="1"/>
    <cellStyle name="Comma [0] 11118" xfId="55840" hidden="1"/>
    <cellStyle name="Comma [0] 11119" xfId="26401" hidden="1"/>
    <cellStyle name="Comma [0] 11119" xfId="55794" hidden="1"/>
    <cellStyle name="Comma [0] 1112" xfId="4374" hidden="1"/>
    <cellStyle name="Comma [0] 1112" xfId="33768" hidden="1"/>
    <cellStyle name="Comma [0] 11120" xfId="26370" hidden="1"/>
    <cellStyle name="Comma [0] 11120" xfId="55763" hidden="1"/>
    <cellStyle name="Comma [0] 11121" xfId="26451" hidden="1"/>
    <cellStyle name="Comma [0] 11121" xfId="55844" hidden="1"/>
    <cellStyle name="Comma [0] 11122" xfId="26453" hidden="1"/>
    <cellStyle name="Comma [0] 11122" xfId="55846" hidden="1"/>
    <cellStyle name="Comma [0] 11123" xfId="26439" hidden="1"/>
    <cellStyle name="Comma [0] 11123" xfId="55832" hidden="1"/>
    <cellStyle name="Comma [0] 11124" xfId="26426" hidden="1"/>
    <cellStyle name="Comma [0] 11124" xfId="55819" hidden="1"/>
    <cellStyle name="Comma [0] 11125" xfId="26450" hidden="1"/>
    <cellStyle name="Comma [0] 11125" xfId="55843" hidden="1"/>
    <cellStyle name="Comma [0] 11126" xfId="26416" hidden="1"/>
    <cellStyle name="Comma [0] 11126" xfId="55809" hidden="1"/>
    <cellStyle name="Comma [0] 11127" xfId="26388" hidden="1"/>
    <cellStyle name="Comma [0] 11127" xfId="55781" hidden="1"/>
    <cellStyle name="Comma [0] 11128" xfId="26455" hidden="1"/>
    <cellStyle name="Comma [0] 11128" xfId="55848" hidden="1"/>
    <cellStyle name="Comma [0] 11129" xfId="26412" hidden="1"/>
    <cellStyle name="Comma [0] 11129" xfId="55805" hidden="1"/>
    <cellStyle name="Comma [0] 1113" xfId="4376" hidden="1"/>
    <cellStyle name="Comma [0] 1113" xfId="33770" hidden="1"/>
    <cellStyle name="Comma [0] 11130" xfId="26446" hidden="1"/>
    <cellStyle name="Comma [0] 11130" xfId="55839" hidden="1"/>
    <cellStyle name="Comma [0] 11131" xfId="26459" hidden="1"/>
    <cellStyle name="Comma [0] 11131" xfId="55852" hidden="1"/>
    <cellStyle name="Comma [0] 11132" xfId="26461" hidden="1"/>
    <cellStyle name="Comma [0] 11132" xfId="55854" hidden="1"/>
    <cellStyle name="Comma [0] 11133" xfId="26329" hidden="1"/>
    <cellStyle name="Comma [0] 11133" xfId="55722" hidden="1"/>
    <cellStyle name="Comma [0] 11134" xfId="26449" hidden="1"/>
    <cellStyle name="Comma [0] 11134" xfId="55842" hidden="1"/>
    <cellStyle name="Comma [0] 11135" xfId="26389" hidden="1"/>
    <cellStyle name="Comma [0] 11135" xfId="55782" hidden="1"/>
    <cellStyle name="Comma [0] 11136" xfId="26423" hidden="1"/>
    <cellStyle name="Comma [0] 11136" xfId="55816" hidden="1"/>
    <cellStyle name="Comma [0] 11137" xfId="26436" hidden="1"/>
    <cellStyle name="Comma [0] 11137" xfId="55829" hidden="1"/>
    <cellStyle name="Comma [0] 11138" xfId="26464" hidden="1"/>
    <cellStyle name="Comma [0] 11138" xfId="55857" hidden="1"/>
    <cellStyle name="Comma [0] 11139" xfId="26427" hidden="1"/>
    <cellStyle name="Comma [0] 11139" xfId="55820" hidden="1"/>
    <cellStyle name="Comma [0] 1114" xfId="4347" hidden="1"/>
    <cellStyle name="Comma [0] 1114" xfId="33741" hidden="1"/>
    <cellStyle name="Comma [0] 11140" xfId="26387" hidden="1"/>
    <cellStyle name="Comma [0] 11140" xfId="55780" hidden="1"/>
    <cellStyle name="Comma [0] 11141" xfId="26467" hidden="1"/>
    <cellStyle name="Comma [0] 11141" xfId="55860" hidden="1"/>
    <cellStyle name="Comma [0] 11142" xfId="26469" hidden="1"/>
    <cellStyle name="Comma [0] 11142" xfId="55862" hidden="1"/>
    <cellStyle name="Comma [0] 11143" xfId="26188" hidden="1"/>
    <cellStyle name="Comma [0] 11143" xfId="55581" hidden="1"/>
    <cellStyle name="Comma [0] 11144" xfId="26170" hidden="1"/>
    <cellStyle name="Comma [0] 11144" xfId="55563" hidden="1"/>
    <cellStyle name="Comma [0] 11145" xfId="26473" hidden="1"/>
    <cellStyle name="Comma [0] 11145" xfId="55866" hidden="1"/>
    <cellStyle name="Comma [0] 11146" xfId="26480" hidden="1"/>
    <cellStyle name="Comma [0] 11146" xfId="55873" hidden="1"/>
    <cellStyle name="Comma [0] 11147" xfId="26482" hidden="1"/>
    <cellStyle name="Comma [0] 11147" xfId="55875" hidden="1"/>
    <cellStyle name="Comma [0] 11148" xfId="26472" hidden="1"/>
    <cellStyle name="Comma [0] 11148" xfId="55865" hidden="1"/>
    <cellStyle name="Comma [0] 11149" xfId="26478" hidden="1"/>
    <cellStyle name="Comma [0] 11149" xfId="55871" hidden="1"/>
    <cellStyle name="Comma [0] 1115" xfId="4336" hidden="1"/>
    <cellStyle name="Comma [0] 1115" xfId="33730" hidden="1"/>
    <cellStyle name="Comma [0] 11150" xfId="26485" hidden="1"/>
    <cellStyle name="Comma [0] 11150" xfId="55878" hidden="1"/>
    <cellStyle name="Comma [0] 11151" xfId="26487" hidden="1"/>
    <cellStyle name="Comma [0] 11151" xfId="55880" hidden="1"/>
    <cellStyle name="Comma [0] 11152" xfId="26262" hidden="1"/>
    <cellStyle name="Comma [0] 11152" xfId="55655" hidden="1"/>
    <cellStyle name="Comma [0] 11153" xfId="26218" hidden="1"/>
    <cellStyle name="Comma [0] 11153" xfId="55611" hidden="1"/>
    <cellStyle name="Comma [0] 11154" xfId="26498" hidden="1"/>
    <cellStyle name="Comma [0] 11154" xfId="55891" hidden="1"/>
    <cellStyle name="Comma [0] 11155" xfId="26507" hidden="1"/>
    <cellStyle name="Comma [0] 11155" xfId="55900" hidden="1"/>
    <cellStyle name="Comma [0] 11156" xfId="26518" hidden="1"/>
    <cellStyle name="Comma [0] 11156" xfId="55911" hidden="1"/>
    <cellStyle name="Comma [0] 11157" xfId="26524" hidden="1"/>
    <cellStyle name="Comma [0] 11157" xfId="55917" hidden="1"/>
    <cellStyle name="Comma [0] 11158" xfId="26506" hidden="1"/>
    <cellStyle name="Comma [0] 11158" xfId="55899" hidden="1"/>
    <cellStyle name="Comma [0] 11159" xfId="26516" hidden="1"/>
    <cellStyle name="Comma [0] 11159" xfId="55909" hidden="1"/>
    <cellStyle name="Comma [0] 1116" xfId="4387" hidden="1"/>
    <cellStyle name="Comma [0] 1116" xfId="33781" hidden="1"/>
    <cellStyle name="Comma [0] 11160" xfId="26536" hidden="1"/>
    <cellStyle name="Comma [0] 11160" xfId="55929" hidden="1"/>
    <cellStyle name="Comma [0] 11161" xfId="26538" hidden="1"/>
    <cellStyle name="Comma [0] 11161" xfId="55931" hidden="1"/>
    <cellStyle name="Comma [0] 11162" xfId="26489" hidden="1"/>
    <cellStyle name="Comma [0] 11162" xfId="55882" hidden="1"/>
    <cellStyle name="Comma [0] 11163" xfId="26183" hidden="1"/>
    <cellStyle name="Comma [0] 11163" xfId="55576" hidden="1"/>
    <cellStyle name="Comma [0] 11164" xfId="26492" hidden="1"/>
    <cellStyle name="Comma [0] 11164" xfId="55885" hidden="1"/>
    <cellStyle name="Comma [0] 11165" xfId="26217" hidden="1"/>
    <cellStyle name="Comma [0] 11165" xfId="55610" hidden="1"/>
    <cellStyle name="Comma [0] 11166" xfId="26216" hidden="1"/>
    <cellStyle name="Comma [0] 11166" xfId="55609" hidden="1"/>
    <cellStyle name="Comma [0] 11167" xfId="26543" hidden="1"/>
    <cellStyle name="Comma [0] 11167" xfId="55936" hidden="1"/>
    <cellStyle name="Comma [0] 11168" xfId="26185" hidden="1"/>
    <cellStyle name="Comma [0] 11168" xfId="55578" hidden="1"/>
    <cellStyle name="Comma [0] 11169" xfId="26219" hidden="1"/>
    <cellStyle name="Comma [0] 11169" xfId="55612" hidden="1"/>
    <cellStyle name="Comma [0] 1117" xfId="4396" hidden="1"/>
    <cellStyle name="Comma [0] 1117" xfId="33790" hidden="1"/>
    <cellStyle name="Comma [0] 11170" xfId="26555" hidden="1"/>
    <cellStyle name="Comma [0] 11170" xfId="55948" hidden="1"/>
    <cellStyle name="Comma [0] 11171" xfId="26557" hidden="1"/>
    <cellStyle name="Comma [0] 11171" xfId="55950" hidden="1"/>
    <cellStyle name="Comma [0] 11172" xfId="26546" hidden="1"/>
    <cellStyle name="Comma [0] 11172" xfId="55939" hidden="1"/>
    <cellStyle name="Comma [0] 11173" xfId="26554" hidden="1"/>
    <cellStyle name="Comma [0] 11173" xfId="55947" hidden="1"/>
    <cellStyle name="Comma [0] 11174" xfId="26181" hidden="1"/>
    <cellStyle name="Comma [0] 11174" xfId="55574" hidden="1"/>
    <cellStyle name="Comma [0] 11175" xfId="26540" hidden="1"/>
    <cellStyle name="Comma [0] 11175" xfId="55933" hidden="1"/>
    <cellStyle name="Comma [0] 11176" xfId="26573" hidden="1"/>
    <cellStyle name="Comma [0] 11176" xfId="55966" hidden="1"/>
    <cellStyle name="Comma [0] 11177" xfId="26581" hidden="1"/>
    <cellStyle name="Comma [0] 11177" xfId="55974" hidden="1"/>
    <cellStyle name="Comma [0] 11178" xfId="26490" hidden="1"/>
    <cellStyle name="Comma [0] 11178" xfId="55883" hidden="1"/>
    <cellStyle name="Comma [0] 11179" xfId="26569" hidden="1"/>
    <cellStyle name="Comma [0] 11179" xfId="55962" hidden="1"/>
    <cellStyle name="Comma [0] 1118" xfId="4407" hidden="1"/>
    <cellStyle name="Comma [0] 1118" xfId="33801" hidden="1"/>
    <cellStyle name="Comma [0] 11180" xfId="26590" hidden="1"/>
    <cellStyle name="Comma [0] 11180" xfId="55983" hidden="1"/>
    <cellStyle name="Comma [0] 11181" xfId="26592" hidden="1"/>
    <cellStyle name="Comma [0] 11181" xfId="55985" hidden="1"/>
    <cellStyle name="Comma [0] 11182" xfId="26551" hidden="1"/>
    <cellStyle name="Comma [0] 11182" xfId="55944" hidden="1"/>
    <cellStyle name="Comma [0] 11183" xfId="26496" hidden="1"/>
    <cellStyle name="Comma [0] 11183" xfId="55889" hidden="1"/>
    <cellStyle name="Comma [0] 11184" xfId="26549" hidden="1"/>
    <cellStyle name="Comma [0] 11184" xfId="55942" hidden="1"/>
    <cellStyle name="Comma [0] 11185" xfId="26533" hidden="1"/>
    <cellStyle name="Comma [0] 11185" xfId="55926" hidden="1"/>
    <cellStyle name="Comma [0] 11186" xfId="26529" hidden="1"/>
    <cellStyle name="Comma [0] 11186" xfId="55922" hidden="1"/>
    <cellStyle name="Comma [0] 11187" xfId="26600" hidden="1"/>
    <cellStyle name="Comma [0] 11187" xfId="55993" hidden="1"/>
    <cellStyle name="Comma [0] 11188" xfId="26173" hidden="1"/>
    <cellStyle name="Comma [0] 11188" xfId="55566" hidden="1"/>
    <cellStyle name="Comma [0] 11189" xfId="26261" hidden="1"/>
    <cellStyle name="Comma [0] 11189" xfId="55654" hidden="1"/>
    <cellStyle name="Comma [0] 1119" xfId="4413" hidden="1"/>
    <cellStyle name="Comma [0] 1119" xfId="33807" hidden="1"/>
    <cellStyle name="Comma [0] 11190" xfId="26608" hidden="1"/>
    <cellStyle name="Comma [0] 11190" xfId="56001" hidden="1"/>
    <cellStyle name="Comma [0] 11191" xfId="26610" hidden="1"/>
    <cellStyle name="Comma [0] 11191" xfId="56003" hidden="1"/>
    <cellStyle name="Comma [0] 11192" xfId="26559" hidden="1"/>
    <cellStyle name="Comma [0] 11192" xfId="55952" hidden="1"/>
    <cellStyle name="Comma [0] 11193" xfId="26535" hidden="1"/>
    <cellStyle name="Comma [0] 11193" xfId="55928" hidden="1"/>
    <cellStyle name="Comma [0] 11194" xfId="26570" hidden="1"/>
    <cellStyle name="Comma [0] 11194" xfId="55963" hidden="1"/>
    <cellStyle name="Comma [0] 11195" xfId="26502" hidden="1"/>
    <cellStyle name="Comma [0] 11195" xfId="55895" hidden="1"/>
    <cellStyle name="Comma [0] 11196" xfId="26572" hidden="1"/>
    <cellStyle name="Comma [0] 11196" xfId="55965" hidden="1"/>
    <cellStyle name="Comma [0] 11197" xfId="26617" hidden="1"/>
    <cellStyle name="Comma [0] 11197" xfId="56010" hidden="1"/>
    <cellStyle name="Comma [0] 11198" xfId="26560" hidden="1"/>
    <cellStyle name="Comma [0] 11198" xfId="55953" hidden="1"/>
    <cellStyle name="Comma [0] 11199" xfId="26517" hidden="1"/>
    <cellStyle name="Comma [0] 11199" xfId="55910" hidden="1"/>
    <cellStyle name="Comma [0] 112" xfId="2399" hidden="1"/>
    <cellStyle name="Comma [0] 112" xfId="31793" hidden="1"/>
    <cellStyle name="Comma [0] 1120" xfId="4395" hidden="1"/>
    <cellStyle name="Comma [0] 1120" xfId="33789" hidden="1"/>
    <cellStyle name="Comma [0] 11200" xfId="26623" hidden="1"/>
    <cellStyle name="Comma [0] 11200" xfId="56016" hidden="1"/>
    <cellStyle name="Comma [0] 11201" xfId="26625" hidden="1"/>
    <cellStyle name="Comma [0] 11201" xfId="56018" hidden="1"/>
    <cellStyle name="Comma [0] 11202" xfId="26578" hidden="1"/>
    <cellStyle name="Comma [0] 11202" xfId="55971" hidden="1"/>
    <cellStyle name="Comma [0] 11203" xfId="26584" hidden="1"/>
    <cellStyle name="Comma [0] 11203" xfId="55977" hidden="1"/>
    <cellStyle name="Comma [0] 11204" xfId="26210" hidden="1"/>
    <cellStyle name="Comma [0] 11204" xfId="55603" hidden="1"/>
    <cellStyle name="Comma [0] 11205" xfId="26534" hidden="1"/>
    <cellStyle name="Comma [0] 11205" xfId="55927" hidden="1"/>
    <cellStyle name="Comma [0] 11206" xfId="26542" hidden="1"/>
    <cellStyle name="Comma [0] 11206" xfId="55935" hidden="1"/>
    <cellStyle name="Comma [0] 11207" xfId="26631" hidden="1"/>
    <cellStyle name="Comma [0] 11207" xfId="56024" hidden="1"/>
    <cellStyle name="Comma [0] 11208" xfId="26545" hidden="1"/>
    <cellStyle name="Comma [0] 11208" xfId="55938" hidden="1"/>
    <cellStyle name="Comma [0] 11209" xfId="26505" hidden="1"/>
    <cellStyle name="Comma [0] 11209" xfId="55898" hidden="1"/>
    <cellStyle name="Comma [0] 1121" xfId="4405" hidden="1"/>
    <cellStyle name="Comma [0] 1121" xfId="33799" hidden="1"/>
    <cellStyle name="Comma [0] 11210" xfId="26636" hidden="1"/>
    <cellStyle name="Comma [0] 11210" xfId="56029" hidden="1"/>
    <cellStyle name="Comma [0] 11211" xfId="26638" hidden="1"/>
    <cellStyle name="Comma [0] 11211" xfId="56031" hidden="1"/>
    <cellStyle name="Comma [0] 11212" xfId="26597" hidden="1"/>
    <cellStyle name="Comma [0] 11212" xfId="55990" hidden="1"/>
    <cellStyle name="Comma [0] 11213" xfId="26603" hidden="1"/>
    <cellStyle name="Comma [0] 11213" xfId="55996" hidden="1"/>
    <cellStyle name="Comma [0] 11214" xfId="26504" hidden="1"/>
    <cellStyle name="Comma [0] 11214" xfId="55897" hidden="1"/>
    <cellStyle name="Comma [0] 11215" xfId="26585" hidden="1"/>
    <cellStyle name="Comma [0] 11215" xfId="55978" hidden="1"/>
    <cellStyle name="Comma [0] 11216" xfId="26564" hidden="1"/>
    <cellStyle name="Comma [0] 11216" xfId="55957" hidden="1"/>
    <cellStyle name="Comma [0] 11217" xfId="26642" hidden="1"/>
    <cellStyle name="Comma [0] 11217" xfId="56035" hidden="1"/>
    <cellStyle name="Comma [0] 11218" xfId="26583" hidden="1"/>
    <cellStyle name="Comma [0] 11218" xfId="55976" hidden="1"/>
    <cellStyle name="Comma [0] 11219" xfId="26521" hidden="1"/>
    <cellStyle name="Comma [0] 11219" xfId="55914" hidden="1"/>
    <cellStyle name="Comma [0] 1122" xfId="4425" hidden="1"/>
    <cellStyle name="Comma [0] 1122" xfId="33819" hidden="1"/>
    <cellStyle name="Comma [0] 11220" xfId="26649" hidden="1"/>
    <cellStyle name="Comma [0] 11220" xfId="56042" hidden="1"/>
    <cellStyle name="Comma [0] 11221" xfId="26651" hidden="1"/>
    <cellStyle name="Comma [0] 11221" xfId="56044" hidden="1"/>
    <cellStyle name="Comma [0] 11222" xfId="26615" hidden="1"/>
    <cellStyle name="Comma [0] 11222" xfId="56008" hidden="1"/>
    <cellStyle name="Comma [0] 11223" xfId="26620" hidden="1"/>
    <cellStyle name="Comma [0] 11223" xfId="56013" hidden="1"/>
    <cellStyle name="Comma [0] 11224" xfId="26184" hidden="1"/>
    <cellStyle name="Comma [0] 11224" xfId="55577" hidden="1"/>
    <cellStyle name="Comma [0] 11225" xfId="26604" hidden="1"/>
    <cellStyle name="Comma [0] 11225" xfId="55997" hidden="1"/>
    <cellStyle name="Comma [0] 11226" xfId="26509" hidden="1"/>
    <cellStyle name="Comma [0] 11226" xfId="55902" hidden="1"/>
    <cellStyle name="Comma [0] 11227" xfId="26655" hidden="1"/>
    <cellStyle name="Comma [0] 11227" xfId="56048" hidden="1"/>
    <cellStyle name="Comma [0] 11228" xfId="26602" hidden="1"/>
    <cellStyle name="Comma [0] 11228" xfId="55995" hidden="1"/>
    <cellStyle name="Comma [0] 11229" xfId="26541" hidden="1"/>
    <cellStyle name="Comma [0] 11229" xfId="55934" hidden="1"/>
    <cellStyle name="Comma [0] 1123" xfId="4427" hidden="1"/>
    <cellStyle name="Comma [0] 1123" xfId="33821" hidden="1"/>
    <cellStyle name="Comma [0] 11230" xfId="26659" hidden="1"/>
    <cellStyle name="Comma [0] 11230" xfId="56052" hidden="1"/>
    <cellStyle name="Comma [0] 11231" xfId="26661" hidden="1"/>
    <cellStyle name="Comma [0] 11231" xfId="56054" hidden="1"/>
    <cellStyle name="Comma [0] 11232" xfId="26629" hidden="1"/>
    <cellStyle name="Comma [0] 11232" xfId="56022" hidden="1"/>
    <cellStyle name="Comma [0] 11233" xfId="26633" hidden="1"/>
    <cellStyle name="Comma [0] 11233" xfId="56026" hidden="1"/>
    <cellStyle name="Comma [0] 11234" xfId="26523" hidden="1"/>
    <cellStyle name="Comma [0] 11234" xfId="55916" hidden="1"/>
    <cellStyle name="Comma [0] 11235" xfId="26621" hidden="1"/>
    <cellStyle name="Comma [0] 11235" xfId="56014" hidden="1"/>
    <cellStyle name="Comma [0] 11236" xfId="26513" hidden="1"/>
    <cellStyle name="Comma [0] 11236" xfId="55906" hidden="1"/>
    <cellStyle name="Comma [0] 11237" xfId="26665" hidden="1"/>
    <cellStyle name="Comma [0] 11237" xfId="56058" hidden="1"/>
    <cellStyle name="Comma [0] 11238" xfId="26619" hidden="1"/>
    <cellStyle name="Comma [0] 11238" xfId="56012" hidden="1"/>
    <cellStyle name="Comma [0] 11239" xfId="26588" hidden="1"/>
    <cellStyle name="Comma [0] 11239" xfId="55981" hidden="1"/>
    <cellStyle name="Comma [0] 1124" xfId="4378" hidden="1"/>
    <cellStyle name="Comma [0] 1124" xfId="33772" hidden="1"/>
    <cellStyle name="Comma [0] 11240" xfId="26669" hidden="1"/>
    <cellStyle name="Comma [0] 11240" xfId="56062" hidden="1"/>
    <cellStyle name="Comma [0] 11241" xfId="26671" hidden="1"/>
    <cellStyle name="Comma [0] 11241" xfId="56064" hidden="1"/>
    <cellStyle name="Comma [0] 11242" xfId="26657" hidden="1"/>
    <cellStyle name="Comma [0] 11242" xfId="56050" hidden="1"/>
    <cellStyle name="Comma [0] 11243" xfId="26644" hidden="1"/>
    <cellStyle name="Comma [0] 11243" xfId="56037" hidden="1"/>
    <cellStyle name="Comma [0] 11244" xfId="26668" hidden="1"/>
    <cellStyle name="Comma [0] 11244" xfId="56061" hidden="1"/>
    <cellStyle name="Comma [0] 11245" xfId="26634" hidden="1"/>
    <cellStyle name="Comma [0] 11245" xfId="56027" hidden="1"/>
    <cellStyle name="Comma [0] 11246" xfId="26606" hidden="1"/>
    <cellStyle name="Comma [0] 11246" xfId="55999" hidden="1"/>
    <cellStyle name="Comma [0] 11247" xfId="26673" hidden="1"/>
    <cellStyle name="Comma [0] 11247" xfId="56066" hidden="1"/>
    <cellStyle name="Comma [0] 11248" xfId="26630" hidden="1"/>
    <cellStyle name="Comma [0] 11248" xfId="56023" hidden="1"/>
    <cellStyle name="Comma [0] 11249" xfId="26664" hidden="1"/>
    <cellStyle name="Comma [0] 11249" xfId="56057" hidden="1"/>
    <cellStyle name="Comma [0] 1125" xfId="4339" hidden="1"/>
    <cellStyle name="Comma [0] 1125" xfId="33733" hidden="1"/>
    <cellStyle name="Comma [0] 11250" xfId="26677" hidden="1"/>
    <cellStyle name="Comma [0] 11250" xfId="56070" hidden="1"/>
    <cellStyle name="Comma [0] 11251" xfId="26679" hidden="1"/>
    <cellStyle name="Comma [0] 11251" xfId="56072" hidden="1"/>
    <cellStyle name="Comma [0] 11252" xfId="26547" hidden="1"/>
    <cellStyle name="Comma [0] 11252" xfId="55940" hidden="1"/>
    <cellStyle name="Comma [0] 11253" xfId="26667" hidden="1"/>
    <cellStyle name="Comma [0] 11253" xfId="56060" hidden="1"/>
    <cellStyle name="Comma [0] 11254" xfId="26607" hidden="1"/>
    <cellStyle name="Comma [0] 11254" xfId="56000" hidden="1"/>
    <cellStyle name="Comma [0] 11255" xfId="26641" hidden="1"/>
    <cellStyle name="Comma [0] 11255" xfId="56034" hidden="1"/>
    <cellStyle name="Comma [0] 11256" xfId="26654" hidden="1"/>
    <cellStyle name="Comma [0] 11256" xfId="56047" hidden="1"/>
    <cellStyle name="Comma [0] 11257" xfId="26682" hidden="1"/>
    <cellStyle name="Comma [0] 11257" xfId="56075" hidden="1"/>
    <cellStyle name="Comma [0] 11258" xfId="26645" hidden="1"/>
    <cellStyle name="Comma [0] 11258" xfId="56038" hidden="1"/>
    <cellStyle name="Comma [0] 11259" xfId="26605" hidden="1"/>
    <cellStyle name="Comma [0] 11259" xfId="55998" hidden="1"/>
    <cellStyle name="Comma [0] 1126" xfId="4381" hidden="1"/>
    <cellStyle name="Comma [0] 1126" xfId="33775" hidden="1"/>
    <cellStyle name="Comma [0] 11260" xfId="26684" hidden="1"/>
    <cellStyle name="Comma [0] 11260" xfId="56077" hidden="1"/>
    <cellStyle name="Comma [0] 11261" xfId="26686" hidden="1"/>
    <cellStyle name="Comma [0] 11261" xfId="56079" hidden="1"/>
    <cellStyle name="Comma [0] 11262" xfId="26198" hidden="1"/>
    <cellStyle name="Comma [0] 11262" xfId="55591" hidden="1"/>
    <cellStyle name="Comma [0] 11263" xfId="26195" hidden="1"/>
    <cellStyle name="Comma [0] 11263" xfId="55588" hidden="1"/>
    <cellStyle name="Comma [0] 11264" xfId="26692" hidden="1"/>
    <cellStyle name="Comma [0] 11264" xfId="56085" hidden="1"/>
    <cellStyle name="Comma [0] 11265" xfId="26698" hidden="1"/>
    <cellStyle name="Comma [0] 11265" xfId="56091" hidden="1"/>
    <cellStyle name="Comma [0] 11266" xfId="26700" hidden="1"/>
    <cellStyle name="Comma [0] 11266" xfId="56093" hidden="1"/>
    <cellStyle name="Comma [0] 11267" xfId="26691" hidden="1"/>
    <cellStyle name="Comma [0] 11267" xfId="56084" hidden="1"/>
    <cellStyle name="Comma [0] 11268" xfId="26696" hidden="1"/>
    <cellStyle name="Comma [0] 11268" xfId="56089" hidden="1"/>
    <cellStyle name="Comma [0] 11269" xfId="26702" hidden="1"/>
    <cellStyle name="Comma [0] 11269" xfId="56095" hidden="1"/>
    <cellStyle name="Comma [0] 1127" xfId="4344" hidden="1"/>
    <cellStyle name="Comma [0] 1127" xfId="33738" hidden="1"/>
    <cellStyle name="Comma [0] 11270" xfId="26704" hidden="1"/>
    <cellStyle name="Comma [0] 11270" xfId="56097" hidden="1"/>
    <cellStyle name="Comma [0] 11271" xfId="26221" hidden="1"/>
    <cellStyle name="Comma [0] 11271" xfId="55614" hidden="1"/>
    <cellStyle name="Comma [0] 11272" xfId="26223" hidden="1"/>
    <cellStyle name="Comma [0] 11272" xfId="55616" hidden="1"/>
    <cellStyle name="Comma [0] 11273" xfId="26715" hidden="1"/>
    <cellStyle name="Comma [0] 11273" xfId="56108" hidden="1"/>
    <cellStyle name="Comma [0] 11274" xfId="26724" hidden="1"/>
    <cellStyle name="Comma [0] 11274" xfId="56117" hidden="1"/>
    <cellStyle name="Comma [0] 11275" xfId="26735" hidden="1"/>
    <cellStyle name="Comma [0] 11275" xfId="56128" hidden="1"/>
    <cellStyle name="Comma [0] 11276" xfId="26741" hidden="1"/>
    <cellStyle name="Comma [0] 11276" xfId="56134" hidden="1"/>
    <cellStyle name="Comma [0] 11277" xfId="26723" hidden="1"/>
    <cellStyle name="Comma [0] 11277" xfId="56116" hidden="1"/>
    <cellStyle name="Comma [0] 11278" xfId="26733" hidden="1"/>
    <cellStyle name="Comma [0] 11278" xfId="56126" hidden="1"/>
    <cellStyle name="Comma [0] 11279" xfId="26753" hidden="1"/>
    <cellStyle name="Comma [0] 11279" xfId="56146" hidden="1"/>
    <cellStyle name="Comma [0] 1128" xfId="4346" hidden="1"/>
    <cellStyle name="Comma [0] 1128" xfId="33740" hidden="1"/>
    <cellStyle name="Comma [0] 11280" xfId="26755" hidden="1"/>
    <cellStyle name="Comma [0] 11280" xfId="56148" hidden="1"/>
    <cellStyle name="Comma [0] 11281" xfId="26706" hidden="1"/>
    <cellStyle name="Comma [0] 11281" xfId="56099" hidden="1"/>
    <cellStyle name="Comma [0] 11282" xfId="26203" hidden="1"/>
    <cellStyle name="Comma [0] 11282" xfId="55596" hidden="1"/>
    <cellStyle name="Comma [0] 11283" xfId="26709" hidden="1"/>
    <cellStyle name="Comma [0] 11283" xfId="56102" hidden="1"/>
    <cellStyle name="Comma [0] 11284" xfId="26208" hidden="1"/>
    <cellStyle name="Comma [0] 11284" xfId="55601" hidden="1"/>
    <cellStyle name="Comma [0] 11285" xfId="26192" hidden="1"/>
    <cellStyle name="Comma [0] 11285" xfId="55585" hidden="1"/>
    <cellStyle name="Comma [0] 11286" xfId="26760" hidden="1"/>
    <cellStyle name="Comma [0] 11286" xfId="56153" hidden="1"/>
    <cellStyle name="Comma [0] 11287" xfId="26201" hidden="1"/>
    <cellStyle name="Comma [0] 11287" xfId="55594" hidden="1"/>
    <cellStyle name="Comma [0] 11288" xfId="26222" hidden="1"/>
    <cellStyle name="Comma [0] 11288" xfId="55615" hidden="1"/>
    <cellStyle name="Comma [0] 11289" xfId="26772" hidden="1"/>
    <cellStyle name="Comma [0] 11289" xfId="56165" hidden="1"/>
    <cellStyle name="Comma [0] 1129" xfId="4432" hidden="1"/>
    <cellStyle name="Comma [0] 1129" xfId="33826" hidden="1"/>
    <cellStyle name="Comma [0] 11290" xfId="26774" hidden="1"/>
    <cellStyle name="Comma [0] 11290" xfId="56167" hidden="1"/>
    <cellStyle name="Comma [0] 11291" xfId="26763" hidden="1"/>
    <cellStyle name="Comma [0] 11291" xfId="56156" hidden="1"/>
    <cellStyle name="Comma [0] 11292" xfId="26771" hidden="1"/>
    <cellStyle name="Comma [0] 11292" xfId="56164" hidden="1"/>
    <cellStyle name="Comma [0] 11293" xfId="26205" hidden="1"/>
    <cellStyle name="Comma [0] 11293" xfId="55598" hidden="1"/>
    <cellStyle name="Comma [0] 11294" xfId="26757" hidden="1"/>
    <cellStyle name="Comma [0] 11294" xfId="56150" hidden="1"/>
    <cellStyle name="Comma [0] 11295" xfId="26790" hidden="1"/>
    <cellStyle name="Comma [0] 11295" xfId="56183" hidden="1"/>
    <cellStyle name="Comma [0] 11296" xfId="26798" hidden="1"/>
    <cellStyle name="Comma [0] 11296" xfId="56191" hidden="1"/>
    <cellStyle name="Comma [0] 11297" xfId="26707" hidden="1"/>
    <cellStyle name="Comma [0] 11297" xfId="56100" hidden="1"/>
    <cellStyle name="Comma [0] 11298" xfId="26786" hidden="1"/>
    <cellStyle name="Comma [0] 11298" xfId="56179" hidden="1"/>
    <cellStyle name="Comma [0] 11299" xfId="26807" hidden="1"/>
    <cellStyle name="Comma [0] 11299" xfId="56200" hidden="1"/>
    <cellStyle name="Comma [0] 113" xfId="2052" hidden="1"/>
    <cellStyle name="Comma [0] 113" xfId="31447" hidden="1"/>
    <cellStyle name="Comma [0] 1130" xfId="4335" hidden="1"/>
    <cellStyle name="Comma [0] 1130" xfId="33729" hidden="1"/>
    <cellStyle name="Comma [0] 11300" xfId="26809" hidden="1"/>
    <cellStyle name="Comma [0] 11300" xfId="56202" hidden="1"/>
    <cellStyle name="Comma [0] 11301" xfId="26768" hidden="1"/>
    <cellStyle name="Comma [0] 11301" xfId="56161" hidden="1"/>
    <cellStyle name="Comma [0] 11302" xfId="26713" hidden="1"/>
    <cellStyle name="Comma [0] 11302" xfId="56106" hidden="1"/>
    <cellStyle name="Comma [0] 11303" xfId="26766" hidden="1"/>
    <cellStyle name="Comma [0] 11303" xfId="56159" hidden="1"/>
    <cellStyle name="Comma [0] 11304" xfId="26750" hidden="1"/>
    <cellStyle name="Comma [0] 11304" xfId="56143" hidden="1"/>
    <cellStyle name="Comma [0] 11305" xfId="26746" hidden="1"/>
    <cellStyle name="Comma [0] 11305" xfId="56139" hidden="1"/>
    <cellStyle name="Comma [0] 11306" xfId="26817" hidden="1"/>
    <cellStyle name="Comma [0] 11306" xfId="56210" hidden="1"/>
    <cellStyle name="Comma [0] 11307" xfId="26689" hidden="1"/>
    <cellStyle name="Comma [0] 11307" xfId="56082" hidden="1"/>
    <cellStyle name="Comma [0] 11308" xfId="26171" hidden="1"/>
    <cellStyle name="Comma [0] 11308" xfId="55564" hidden="1"/>
    <cellStyle name="Comma [0] 11309" xfId="26825" hidden="1"/>
    <cellStyle name="Comma [0] 11309" xfId="56218" hidden="1"/>
    <cellStyle name="Comma [0] 1131" xfId="4343" hidden="1"/>
    <cellStyle name="Comma [0] 1131" xfId="33737" hidden="1"/>
    <cellStyle name="Comma [0] 11310" xfId="26827" hidden="1"/>
    <cellStyle name="Comma [0] 11310" xfId="56220" hidden="1"/>
    <cellStyle name="Comma [0] 11311" xfId="26776" hidden="1"/>
    <cellStyle name="Comma [0] 11311" xfId="56169" hidden="1"/>
    <cellStyle name="Comma [0] 11312" xfId="26752" hidden="1"/>
    <cellStyle name="Comma [0] 11312" xfId="56145" hidden="1"/>
    <cellStyle name="Comma [0] 11313" xfId="26787" hidden="1"/>
    <cellStyle name="Comma [0] 11313" xfId="56180" hidden="1"/>
    <cellStyle name="Comma [0] 11314" xfId="26719" hidden="1"/>
    <cellStyle name="Comma [0] 11314" xfId="56112" hidden="1"/>
    <cellStyle name="Comma [0] 11315" xfId="26789" hidden="1"/>
    <cellStyle name="Comma [0] 11315" xfId="56182" hidden="1"/>
    <cellStyle name="Comma [0] 11316" xfId="26834" hidden="1"/>
    <cellStyle name="Comma [0] 11316" xfId="56227" hidden="1"/>
    <cellStyle name="Comma [0] 11317" xfId="26777" hidden="1"/>
    <cellStyle name="Comma [0] 11317" xfId="56170" hidden="1"/>
    <cellStyle name="Comma [0] 11318" xfId="26734" hidden="1"/>
    <cellStyle name="Comma [0] 11318" xfId="56127" hidden="1"/>
    <cellStyle name="Comma [0] 11319" xfId="26840" hidden="1"/>
    <cellStyle name="Comma [0] 11319" xfId="56233" hidden="1"/>
    <cellStyle name="Comma [0] 1132" xfId="4444" hidden="1"/>
    <cellStyle name="Comma [0] 1132" xfId="33838" hidden="1"/>
    <cellStyle name="Comma [0] 11320" xfId="26842" hidden="1"/>
    <cellStyle name="Comma [0] 11320" xfId="56235" hidden="1"/>
    <cellStyle name="Comma [0] 11321" xfId="26795" hidden="1"/>
    <cellStyle name="Comma [0] 11321" xfId="56188" hidden="1"/>
    <cellStyle name="Comma [0] 11322" xfId="26801" hidden="1"/>
    <cellStyle name="Comma [0] 11322" xfId="56194" hidden="1"/>
    <cellStyle name="Comma [0] 11323" xfId="26688" hidden="1"/>
    <cellStyle name="Comma [0] 11323" xfId="56081" hidden="1"/>
    <cellStyle name="Comma [0] 11324" xfId="26751" hidden="1"/>
    <cellStyle name="Comma [0] 11324" xfId="56144" hidden="1"/>
    <cellStyle name="Comma [0] 11325" xfId="26759" hidden="1"/>
    <cellStyle name="Comma [0] 11325" xfId="56152" hidden="1"/>
    <cellStyle name="Comma [0] 11326" xfId="26848" hidden="1"/>
    <cellStyle name="Comma [0] 11326" xfId="56241" hidden="1"/>
    <cellStyle name="Comma [0] 11327" xfId="26762" hidden="1"/>
    <cellStyle name="Comma [0] 11327" xfId="56155" hidden="1"/>
    <cellStyle name="Comma [0] 11328" xfId="26722" hidden="1"/>
    <cellStyle name="Comma [0] 11328" xfId="56115" hidden="1"/>
    <cellStyle name="Comma [0] 11329" xfId="26853" hidden="1"/>
    <cellStyle name="Comma [0] 11329" xfId="56246" hidden="1"/>
    <cellStyle name="Comma [0] 1133" xfId="4446" hidden="1"/>
    <cellStyle name="Comma [0] 1133" xfId="33840" hidden="1"/>
    <cellStyle name="Comma [0] 11330" xfId="26855" hidden="1"/>
    <cellStyle name="Comma [0] 11330" xfId="56248" hidden="1"/>
    <cellStyle name="Comma [0] 11331" xfId="26814" hidden="1"/>
    <cellStyle name="Comma [0] 11331" xfId="56207" hidden="1"/>
    <cellStyle name="Comma [0] 11332" xfId="26820" hidden="1"/>
    <cellStyle name="Comma [0] 11332" xfId="56213" hidden="1"/>
    <cellStyle name="Comma [0] 11333" xfId="26721" hidden="1"/>
    <cellStyle name="Comma [0] 11333" xfId="56114" hidden="1"/>
    <cellStyle name="Comma [0] 11334" xfId="26802" hidden="1"/>
    <cellStyle name="Comma [0] 11334" xfId="56195" hidden="1"/>
    <cellStyle name="Comma [0] 11335" xfId="26781" hidden="1"/>
    <cellStyle name="Comma [0] 11335" xfId="56174" hidden="1"/>
    <cellStyle name="Comma [0] 11336" xfId="26859" hidden="1"/>
    <cellStyle name="Comma [0] 11336" xfId="56252" hidden="1"/>
    <cellStyle name="Comma [0] 11337" xfId="26800" hidden="1"/>
    <cellStyle name="Comma [0] 11337" xfId="56193" hidden="1"/>
    <cellStyle name="Comma [0] 11338" xfId="26738" hidden="1"/>
    <cellStyle name="Comma [0] 11338" xfId="56131" hidden="1"/>
    <cellStyle name="Comma [0] 11339" xfId="26866" hidden="1"/>
    <cellStyle name="Comma [0] 11339" xfId="56259" hidden="1"/>
    <cellStyle name="Comma [0] 1134" xfId="4435" hidden="1"/>
    <cellStyle name="Comma [0] 1134" xfId="33829" hidden="1"/>
    <cellStyle name="Comma [0] 11340" xfId="26868" hidden="1"/>
    <cellStyle name="Comma [0] 11340" xfId="56261" hidden="1"/>
    <cellStyle name="Comma [0] 11341" xfId="26832" hidden="1"/>
    <cellStyle name="Comma [0] 11341" xfId="56225" hidden="1"/>
    <cellStyle name="Comma [0] 11342" xfId="26837" hidden="1"/>
    <cellStyle name="Comma [0] 11342" xfId="56230" hidden="1"/>
    <cellStyle name="Comma [0] 11343" xfId="26202" hidden="1"/>
    <cellStyle name="Comma [0] 11343" xfId="55595" hidden="1"/>
    <cellStyle name="Comma [0] 11344" xfId="26821" hidden="1"/>
    <cellStyle name="Comma [0] 11344" xfId="56214" hidden="1"/>
    <cellStyle name="Comma [0] 11345" xfId="26726" hidden="1"/>
    <cellStyle name="Comma [0] 11345" xfId="56119" hidden="1"/>
    <cellStyle name="Comma [0] 11346" xfId="26872" hidden="1"/>
    <cellStyle name="Comma [0] 11346" xfId="56265" hidden="1"/>
    <cellStyle name="Comma [0] 11347" xfId="26819" hidden="1"/>
    <cellStyle name="Comma [0] 11347" xfId="56212" hidden="1"/>
    <cellStyle name="Comma [0] 11348" xfId="26758" hidden="1"/>
    <cellStyle name="Comma [0] 11348" xfId="56151" hidden="1"/>
    <cellStyle name="Comma [0] 11349" xfId="26876" hidden="1"/>
    <cellStyle name="Comma [0] 11349" xfId="56269" hidden="1"/>
    <cellStyle name="Comma [0] 1135" xfId="4443" hidden="1"/>
    <cellStyle name="Comma [0] 1135" xfId="33837" hidden="1"/>
    <cellStyle name="Comma [0] 11350" xfId="26878" hidden="1"/>
    <cellStyle name="Comma [0] 11350" xfId="56271" hidden="1"/>
    <cellStyle name="Comma [0] 11351" xfId="26846" hidden="1"/>
    <cellStyle name="Comma [0] 11351" xfId="56239" hidden="1"/>
    <cellStyle name="Comma [0] 11352" xfId="26850" hidden="1"/>
    <cellStyle name="Comma [0] 11352" xfId="56243" hidden="1"/>
    <cellStyle name="Comma [0] 11353" xfId="26740" hidden="1"/>
    <cellStyle name="Comma [0] 11353" xfId="56133" hidden="1"/>
    <cellStyle name="Comma [0] 11354" xfId="26838" hidden="1"/>
    <cellStyle name="Comma [0] 11354" xfId="56231" hidden="1"/>
    <cellStyle name="Comma [0] 11355" xfId="26730" hidden="1"/>
    <cellStyle name="Comma [0] 11355" xfId="56123" hidden="1"/>
    <cellStyle name="Comma [0] 11356" xfId="26882" hidden="1"/>
    <cellStyle name="Comma [0] 11356" xfId="56275" hidden="1"/>
    <cellStyle name="Comma [0] 11357" xfId="26836" hidden="1"/>
    <cellStyle name="Comma [0] 11357" xfId="56229" hidden="1"/>
    <cellStyle name="Comma [0] 11358" xfId="26805" hidden="1"/>
    <cellStyle name="Comma [0] 11358" xfId="56198" hidden="1"/>
    <cellStyle name="Comma [0] 11359" xfId="26886" hidden="1"/>
    <cellStyle name="Comma [0] 11359" xfId="56279" hidden="1"/>
    <cellStyle name="Comma [0] 1136" xfId="4341" hidden="1"/>
    <cellStyle name="Comma [0] 1136" xfId="33735" hidden="1"/>
    <cellStyle name="Comma [0] 11360" xfId="26888" hidden="1"/>
    <cellStyle name="Comma [0] 11360" xfId="56281" hidden="1"/>
    <cellStyle name="Comma [0] 11361" xfId="26874" hidden="1"/>
    <cellStyle name="Comma [0] 11361" xfId="56267" hidden="1"/>
    <cellStyle name="Comma [0] 11362" xfId="26861" hidden="1"/>
    <cellStyle name="Comma [0] 11362" xfId="56254" hidden="1"/>
    <cellStyle name="Comma [0] 11363" xfId="26885" hidden="1"/>
    <cellStyle name="Comma [0] 11363" xfId="56278" hidden="1"/>
    <cellStyle name="Comma [0] 11364" xfId="26851" hidden="1"/>
    <cellStyle name="Comma [0] 11364" xfId="56244" hidden="1"/>
    <cellStyle name="Comma [0] 11365" xfId="26823" hidden="1"/>
    <cellStyle name="Comma [0] 11365" xfId="56216" hidden="1"/>
    <cellStyle name="Comma [0] 11366" xfId="26890" hidden="1"/>
    <cellStyle name="Comma [0] 11366" xfId="56283" hidden="1"/>
    <cellStyle name="Comma [0] 11367" xfId="26847" hidden="1"/>
    <cellStyle name="Comma [0] 11367" xfId="56240" hidden="1"/>
    <cellStyle name="Comma [0] 11368" xfId="26881" hidden="1"/>
    <cellStyle name="Comma [0] 11368" xfId="56274" hidden="1"/>
    <cellStyle name="Comma [0] 11369" xfId="26894" hidden="1"/>
    <cellStyle name="Comma [0] 11369" xfId="56287" hidden="1"/>
    <cellStyle name="Comma [0] 1137" xfId="4429" hidden="1"/>
    <cellStyle name="Comma [0] 1137" xfId="33823" hidden="1"/>
    <cellStyle name="Comma [0] 11370" xfId="26896" hidden="1"/>
    <cellStyle name="Comma [0] 11370" xfId="56289" hidden="1"/>
    <cellStyle name="Comma [0] 11371" xfId="26764" hidden="1"/>
    <cellStyle name="Comma [0] 11371" xfId="56157" hidden="1"/>
    <cellStyle name="Comma [0] 11372" xfId="26884" hidden="1"/>
    <cellStyle name="Comma [0] 11372" xfId="56277" hidden="1"/>
    <cellStyle name="Comma [0] 11373" xfId="26824" hidden="1"/>
    <cellStyle name="Comma [0] 11373" xfId="56217" hidden="1"/>
    <cellStyle name="Comma [0] 11374" xfId="26858" hidden="1"/>
    <cellStyle name="Comma [0] 11374" xfId="56251" hidden="1"/>
    <cellStyle name="Comma [0] 11375" xfId="26871" hidden="1"/>
    <cellStyle name="Comma [0] 11375" xfId="56264" hidden="1"/>
    <cellStyle name="Comma [0] 11376" xfId="26899" hidden="1"/>
    <cellStyle name="Comma [0] 11376" xfId="56292" hidden="1"/>
    <cellStyle name="Comma [0] 11377" xfId="26862" hidden="1"/>
    <cellStyle name="Comma [0] 11377" xfId="56255" hidden="1"/>
    <cellStyle name="Comma [0] 11378" xfId="26822" hidden="1"/>
    <cellStyle name="Comma [0] 11378" xfId="56215" hidden="1"/>
    <cellStyle name="Comma [0] 11379" xfId="26901" hidden="1"/>
    <cellStyle name="Comma [0] 11379" xfId="56294" hidden="1"/>
    <cellStyle name="Comma [0] 1138" xfId="4462" hidden="1"/>
    <cellStyle name="Comma [0] 1138" xfId="33856" hidden="1"/>
    <cellStyle name="Comma [0] 11380" xfId="26903" hidden="1"/>
    <cellStyle name="Comma [0] 11380" xfId="56296" hidden="1"/>
    <cellStyle name="Comma [0] 11381" xfId="26256" hidden="1"/>
    <cellStyle name="Comma [0] 11381" xfId="55649" hidden="1"/>
    <cellStyle name="Comma [0] 11382" xfId="26212" hidden="1"/>
    <cellStyle name="Comma [0] 11382" xfId="55605" hidden="1"/>
    <cellStyle name="Comma [0] 11383" xfId="26909" hidden="1"/>
    <cellStyle name="Comma [0] 11383" xfId="56302" hidden="1"/>
    <cellStyle name="Comma [0] 11384" xfId="26915" hidden="1"/>
    <cellStyle name="Comma [0] 11384" xfId="56308" hidden="1"/>
    <cellStyle name="Comma [0] 11385" xfId="26917" hidden="1"/>
    <cellStyle name="Comma [0] 11385" xfId="56310" hidden="1"/>
    <cellStyle name="Comma [0] 11386" xfId="26908" hidden="1"/>
    <cellStyle name="Comma [0] 11386" xfId="56301" hidden="1"/>
    <cellStyle name="Comma [0] 11387" xfId="26913" hidden="1"/>
    <cellStyle name="Comma [0] 11387" xfId="56306" hidden="1"/>
    <cellStyle name="Comma [0] 11388" xfId="26919" hidden="1"/>
    <cellStyle name="Comma [0] 11388" xfId="56312" hidden="1"/>
    <cellStyle name="Comma [0] 11389" xfId="26921" hidden="1"/>
    <cellStyle name="Comma [0] 11389" xfId="56314" hidden="1"/>
    <cellStyle name="Comma [0] 1139" xfId="4470" hidden="1"/>
    <cellStyle name="Comma [0] 1139" xfId="33864" hidden="1"/>
    <cellStyle name="Comma [0] 11390" xfId="26213" hidden="1"/>
    <cellStyle name="Comma [0] 11390" xfId="55606" hidden="1"/>
    <cellStyle name="Comma [0] 11391" xfId="26191" hidden="1"/>
    <cellStyle name="Comma [0] 11391" xfId="55584" hidden="1"/>
    <cellStyle name="Comma [0] 11392" xfId="26932" hidden="1"/>
    <cellStyle name="Comma [0] 11392" xfId="56325" hidden="1"/>
    <cellStyle name="Comma [0] 11393" xfId="26941" hidden="1"/>
    <cellStyle name="Comma [0] 11393" xfId="56334" hidden="1"/>
    <cellStyle name="Comma [0] 11394" xfId="26952" hidden="1"/>
    <cellStyle name="Comma [0] 11394" xfId="56345" hidden="1"/>
    <cellStyle name="Comma [0] 11395" xfId="26958" hidden="1"/>
    <cellStyle name="Comma [0] 11395" xfId="56351" hidden="1"/>
    <cellStyle name="Comma [0] 11396" xfId="26940" hidden="1"/>
    <cellStyle name="Comma [0] 11396" xfId="56333" hidden="1"/>
    <cellStyle name="Comma [0] 11397" xfId="26950" hidden="1"/>
    <cellStyle name="Comma [0] 11397" xfId="56343" hidden="1"/>
    <cellStyle name="Comma [0] 11398" xfId="26970" hidden="1"/>
    <cellStyle name="Comma [0] 11398" xfId="56363" hidden="1"/>
    <cellStyle name="Comma [0] 11399" xfId="26972" hidden="1"/>
    <cellStyle name="Comma [0] 11399" xfId="56365" hidden="1"/>
    <cellStyle name="Comma [0] 114" xfId="2383" hidden="1"/>
    <cellStyle name="Comma [0] 114" xfId="31777" hidden="1"/>
    <cellStyle name="Comma [0] 1140" xfId="4379" hidden="1"/>
    <cellStyle name="Comma [0] 1140" xfId="33773" hidden="1"/>
    <cellStyle name="Comma [0] 11400" xfId="26923" hidden="1"/>
    <cellStyle name="Comma [0] 11400" xfId="56316" hidden="1"/>
    <cellStyle name="Comma [0] 11401" xfId="26179" hidden="1"/>
    <cellStyle name="Comma [0] 11401" xfId="55572" hidden="1"/>
    <cellStyle name="Comma [0] 11402" xfId="26926" hidden="1"/>
    <cellStyle name="Comma [0] 11402" xfId="56319" hidden="1"/>
    <cellStyle name="Comma [0] 11403" xfId="26190" hidden="1"/>
    <cellStyle name="Comma [0] 11403" xfId="55583" hidden="1"/>
    <cellStyle name="Comma [0] 11404" xfId="26189" hidden="1"/>
    <cellStyle name="Comma [0] 11404" xfId="55582" hidden="1"/>
    <cellStyle name="Comma [0] 11405" xfId="26977" hidden="1"/>
    <cellStyle name="Comma [0] 11405" xfId="56370" hidden="1"/>
    <cellStyle name="Comma [0] 11406" xfId="26265" hidden="1"/>
    <cellStyle name="Comma [0] 11406" xfId="55658" hidden="1"/>
    <cellStyle name="Comma [0] 11407" xfId="26466" hidden="1"/>
    <cellStyle name="Comma [0] 11407" xfId="55859" hidden="1"/>
    <cellStyle name="Comma [0] 11408" xfId="26989" hidden="1"/>
    <cellStyle name="Comma [0] 11408" xfId="56382" hidden="1"/>
    <cellStyle name="Comma [0] 11409" xfId="26991" hidden="1"/>
    <cellStyle name="Comma [0] 11409" xfId="56384" hidden="1"/>
    <cellStyle name="Comma [0] 1141" xfId="4458" hidden="1"/>
    <cellStyle name="Comma [0] 1141" xfId="33852" hidden="1"/>
    <cellStyle name="Comma [0] 11410" xfId="26980" hidden="1"/>
    <cellStyle name="Comma [0] 11410" xfId="56373" hidden="1"/>
    <cellStyle name="Comma [0] 11411" xfId="26988" hidden="1"/>
    <cellStyle name="Comma [0] 11411" xfId="56381" hidden="1"/>
    <cellStyle name="Comma [0] 11412" xfId="26475" hidden="1"/>
    <cellStyle name="Comma [0] 11412" xfId="55868" hidden="1"/>
    <cellStyle name="Comma [0] 11413" xfId="26974" hidden="1"/>
    <cellStyle name="Comma [0] 11413" xfId="56367" hidden="1"/>
    <cellStyle name="Comma [0] 11414" xfId="27007" hidden="1"/>
    <cellStyle name="Comma [0] 11414" xfId="56400" hidden="1"/>
    <cellStyle name="Comma [0] 11415" xfId="27015" hidden="1"/>
    <cellStyle name="Comma [0] 11415" xfId="56408" hidden="1"/>
    <cellStyle name="Comma [0] 11416" xfId="26924" hidden="1"/>
    <cellStyle name="Comma [0] 11416" xfId="56317" hidden="1"/>
    <cellStyle name="Comma [0] 11417" xfId="27003" hidden="1"/>
    <cellStyle name="Comma [0] 11417" xfId="56396" hidden="1"/>
    <cellStyle name="Comma [0] 11418" xfId="27024" hidden="1"/>
    <cellStyle name="Comma [0] 11418" xfId="56417" hidden="1"/>
    <cellStyle name="Comma [0] 11419" xfId="27026" hidden="1"/>
    <cellStyle name="Comma [0] 11419" xfId="56419" hidden="1"/>
    <cellStyle name="Comma [0] 1142" xfId="4479" hidden="1"/>
    <cellStyle name="Comma [0] 1142" xfId="33873" hidden="1"/>
    <cellStyle name="Comma [0] 11420" xfId="26985" hidden="1"/>
    <cellStyle name="Comma [0] 11420" xfId="56378" hidden="1"/>
    <cellStyle name="Comma [0] 11421" xfId="26930" hidden="1"/>
    <cellStyle name="Comma [0] 11421" xfId="56323" hidden="1"/>
    <cellStyle name="Comma [0] 11422" xfId="26983" hidden="1"/>
    <cellStyle name="Comma [0] 11422" xfId="56376" hidden="1"/>
    <cellStyle name="Comma [0] 11423" xfId="26967" hidden="1"/>
    <cellStyle name="Comma [0] 11423" xfId="56360" hidden="1"/>
    <cellStyle name="Comma [0] 11424" xfId="26963" hidden="1"/>
    <cellStyle name="Comma [0] 11424" xfId="56356" hidden="1"/>
    <cellStyle name="Comma [0] 11425" xfId="27034" hidden="1"/>
    <cellStyle name="Comma [0] 11425" xfId="56427" hidden="1"/>
    <cellStyle name="Comma [0] 11426" xfId="26906" hidden="1"/>
    <cellStyle name="Comma [0] 11426" xfId="56299" hidden="1"/>
    <cellStyle name="Comma [0] 11427" xfId="26214" hidden="1"/>
    <cellStyle name="Comma [0] 11427" xfId="55607" hidden="1"/>
    <cellStyle name="Comma [0] 11428" xfId="27042" hidden="1"/>
    <cellStyle name="Comma [0] 11428" xfId="56435" hidden="1"/>
    <cellStyle name="Comma [0] 11429" xfId="27044" hidden="1"/>
    <cellStyle name="Comma [0] 11429" xfId="56437" hidden="1"/>
    <cellStyle name="Comma [0] 1143" xfId="4481" hidden="1"/>
    <cellStyle name="Comma [0] 1143" xfId="33875" hidden="1"/>
    <cellStyle name="Comma [0] 11430" xfId="26993" hidden="1"/>
    <cellStyle name="Comma [0] 11430" xfId="56386" hidden="1"/>
    <cellStyle name="Comma [0] 11431" xfId="26969" hidden="1"/>
    <cellStyle name="Comma [0] 11431" xfId="56362" hidden="1"/>
    <cellStyle name="Comma [0] 11432" xfId="27004" hidden="1"/>
    <cellStyle name="Comma [0] 11432" xfId="56397" hidden="1"/>
    <cellStyle name="Comma [0] 11433" xfId="26936" hidden="1"/>
    <cellStyle name="Comma [0] 11433" xfId="56329" hidden="1"/>
    <cellStyle name="Comma [0] 11434" xfId="27006" hidden="1"/>
    <cellStyle name="Comma [0] 11434" xfId="56399" hidden="1"/>
    <cellStyle name="Comma [0] 11435" xfId="27051" hidden="1"/>
    <cellStyle name="Comma [0] 11435" xfId="56444" hidden="1"/>
    <cellStyle name="Comma [0] 11436" xfId="26994" hidden="1"/>
    <cellStyle name="Comma [0] 11436" xfId="56387" hidden="1"/>
    <cellStyle name="Comma [0] 11437" xfId="26951" hidden="1"/>
    <cellStyle name="Comma [0] 11437" xfId="56344" hidden="1"/>
    <cellStyle name="Comma [0] 11438" xfId="27057" hidden="1"/>
    <cellStyle name="Comma [0] 11438" xfId="56450" hidden="1"/>
    <cellStyle name="Comma [0] 11439" xfId="27059" hidden="1"/>
    <cellStyle name="Comma [0] 11439" xfId="56452" hidden="1"/>
    <cellStyle name="Comma [0] 1144" xfId="4440" hidden="1"/>
    <cellStyle name="Comma [0] 1144" xfId="33834" hidden="1"/>
    <cellStyle name="Comma [0] 11440" xfId="27012" hidden="1"/>
    <cellStyle name="Comma [0] 11440" xfId="56405" hidden="1"/>
    <cellStyle name="Comma [0] 11441" xfId="27018" hidden="1"/>
    <cellStyle name="Comma [0] 11441" xfId="56411" hidden="1"/>
    <cellStyle name="Comma [0] 11442" xfId="26905" hidden="1"/>
    <cellStyle name="Comma [0] 11442" xfId="56298" hidden="1"/>
    <cellStyle name="Comma [0] 11443" xfId="26968" hidden="1"/>
    <cellStyle name="Comma [0] 11443" xfId="56361" hidden="1"/>
    <cellStyle name="Comma [0] 11444" xfId="26976" hidden="1"/>
    <cellStyle name="Comma [0] 11444" xfId="56369" hidden="1"/>
    <cellStyle name="Comma [0] 11445" xfId="27065" hidden="1"/>
    <cellStyle name="Comma [0] 11445" xfId="56458" hidden="1"/>
    <cellStyle name="Comma [0] 11446" xfId="26979" hidden="1"/>
    <cellStyle name="Comma [0] 11446" xfId="56372" hidden="1"/>
    <cellStyle name="Comma [0] 11447" xfId="26939" hidden="1"/>
    <cellStyle name="Comma [0] 11447" xfId="56332" hidden="1"/>
    <cellStyle name="Comma [0] 11448" xfId="27070" hidden="1"/>
    <cellStyle name="Comma [0] 11448" xfId="56463" hidden="1"/>
    <cellStyle name="Comma [0] 11449" xfId="27072" hidden="1"/>
    <cellStyle name="Comma [0] 11449" xfId="56465" hidden="1"/>
    <cellStyle name="Comma [0] 1145" xfId="4385" hidden="1"/>
    <cellStyle name="Comma [0] 1145" xfId="33779" hidden="1"/>
    <cellStyle name="Comma [0] 11450" xfId="27031" hidden="1"/>
    <cellStyle name="Comma [0] 11450" xfId="56424" hidden="1"/>
    <cellStyle name="Comma [0] 11451" xfId="27037" hidden="1"/>
    <cellStyle name="Comma [0] 11451" xfId="56430" hidden="1"/>
    <cellStyle name="Comma [0] 11452" xfId="26938" hidden="1"/>
    <cellStyle name="Comma [0] 11452" xfId="56331" hidden="1"/>
    <cellStyle name="Comma [0] 11453" xfId="27019" hidden="1"/>
    <cellStyle name="Comma [0] 11453" xfId="56412" hidden="1"/>
    <cellStyle name="Comma [0] 11454" xfId="26998" hidden="1"/>
    <cellStyle name="Comma [0] 11454" xfId="56391" hidden="1"/>
    <cellStyle name="Comma [0] 11455" xfId="27076" hidden="1"/>
    <cellStyle name="Comma [0] 11455" xfId="56469" hidden="1"/>
    <cellStyle name="Comma [0] 11456" xfId="27017" hidden="1"/>
    <cellStyle name="Comma [0] 11456" xfId="56410" hidden="1"/>
    <cellStyle name="Comma [0] 11457" xfId="26955" hidden="1"/>
    <cellStyle name="Comma [0] 11457" xfId="56348" hidden="1"/>
    <cellStyle name="Comma [0] 11458" xfId="27083" hidden="1"/>
    <cellStyle name="Comma [0] 11458" xfId="56476" hidden="1"/>
    <cellStyle name="Comma [0] 11459" xfId="27085" hidden="1"/>
    <cellStyle name="Comma [0] 11459" xfId="56478" hidden="1"/>
    <cellStyle name="Comma [0] 1146" xfId="4438" hidden="1"/>
    <cellStyle name="Comma [0] 1146" xfId="33832" hidden="1"/>
    <cellStyle name="Comma [0] 11460" xfId="27049" hidden="1"/>
    <cellStyle name="Comma [0] 11460" xfId="56442" hidden="1"/>
    <cellStyle name="Comma [0] 11461" xfId="27054" hidden="1"/>
    <cellStyle name="Comma [0] 11461" xfId="56447" hidden="1"/>
    <cellStyle name="Comma [0] 11462" xfId="26484" hidden="1"/>
    <cellStyle name="Comma [0] 11462" xfId="55877" hidden="1"/>
    <cellStyle name="Comma [0] 11463" xfId="27038" hidden="1"/>
    <cellStyle name="Comma [0] 11463" xfId="56431" hidden="1"/>
    <cellStyle name="Comma [0] 11464" xfId="26943" hidden="1"/>
    <cellStyle name="Comma [0] 11464" xfId="56336" hidden="1"/>
    <cellStyle name="Comma [0] 11465" xfId="27089" hidden="1"/>
    <cellStyle name="Comma [0] 11465" xfId="56482" hidden="1"/>
    <cellStyle name="Comma [0] 11466" xfId="27036" hidden="1"/>
    <cellStyle name="Comma [0] 11466" xfId="56429" hidden="1"/>
    <cellStyle name="Comma [0] 11467" xfId="26975" hidden="1"/>
    <cellStyle name="Comma [0] 11467" xfId="56368" hidden="1"/>
    <cellStyle name="Comma [0] 11468" xfId="27093" hidden="1"/>
    <cellStyle name="Comma [0] 11468" xfId="56486" hidden="1"/>
    <cellStyle name="Comma [0] 11469" xfId="27095" hidden="1"/>
    <cellStyle name="Comma [0] 11469" xfId="56488" hidden="1"/>
    <cellStyle name="Comma [0] 1147" xfId="4422" hidden="1"/>
    <cellStyle name="Comma [0] 1147" xfId="33816" hidden="1"/>
    <cellStyle name="Comma [0] 11470" xfId="27063" hidden="1"/>
    <cellStyle name="Comma [0] 11470" xfId="56456" hidden="1"/>
    <cellStyle name="Comma [0] 11471" xfId="27067" hidden="1"/>
    <cellStyle name="Comma [0] 11471" xfId="56460" hidden="1"/>
    <cellStyle name="Comma [0] 11472" xfId="26957" hidden="1"/>
    <cellStyle name="Comma [0] 11472" xfId="56350" hidden="1"/>
    <cellStyle name="Comma [0] 11473" xfId="27055" hidden="1"/>
    <cellStyle name="Comma [0] 11473" xfId="56448" hidden="1"/>
    <cellStyle name="Comma [0] 11474" xfId="26947" hidden="1"/>
    <cellStyle name="Comma [0] 11474" xfId="56340" hidden="1"/>
    <cellStyle name="Comma [0] 11475" xfId="27099" hidden="1"/>
    <cellStyle name="Comma [0] 11475" xfId="56492" hidden="1"/>
    <cellStyle name="Comma [0] 11476" xfId="27053" hidden="1"/>
    <cellStyle name="Comma [0] 11476" xfId="56446" hidden="1"/>
    <cellStyle name="Comma [0] 11477" xfId="27022" hidden="1"/>
    <cellStyle name="Comma [0] 11477" xfId="56415" hidden="1"/>
    <cellStyle name="Comma [0] 11478" xfId="27103" hidden="1"/>
    <cellStyle name="Comma [0] 11478" xfId="56496" hidden="1"/>
    <cellStyle name="Comma [0] 11479" xfId="27105" hidden="1"/>
    <cellStyle name="Comma [0] 11479" xfId="56498" hidden="1"/>
    <cellStyle name="Comma [0] 1148" xfId="4418" hidden="1"/>
    <cellStyle name="Comma [0] 1148" xfId="33812" hidden="1"/>
    <cellStyle name="Comma [0] 11480" xfId="27091" hidden="1"/>
    <cellStyle name="Comma [0] 11480" xfId="56484" hidden="1"/>
    <cellStyle name="Comma [0] 11481" xfId="27078" hidden="1"/>
    <cellStyle name="Comma [0] 11481" xfId="56471" hidden="1"/>
    <cellStyle name="Comma [0] 11482" xfId="27102" hidden="1"/>
    <cellStyle name="Comma [0] 11482" xfId="56495" hidden="1"/>
    <cellStyle name="Comma [0] 11483" xfId="27068" hidden="1"/>
    <cellStyle name="Comma [0] 11483" xfId="56461" hidden="1"/>
    <cellStyle name="Comma [0] 11484" xfId="27040" hidden="1"/>
    <cellStyle name="Comma [0] 11484" xfId="56433" hidden="1"/>
    <cellStyle name="Comma [0] 11485" xfId="27107" hidden="1"/>
    <cellStyle name="Comma [0] 11485" xfId="56500" hidden="1"/>
    <cellStyle name="Comma [0] 11486" xfId="27064" hidden="1"/>
    <cellStyle name="Comma [0] 11486" xfId="56457" hidden="1"/>
    <cellStyle name="Comma [0] 11487" xfId="27098" hidden="1"/>
    <cellStyle name="Comma [0] 11487" xfId="56491" hidden="1"/>
    <cellStyle name="Comma [0] 11488" xfId="27111" hidden="1"/>
    <cellStyle name="Comma [0] 11488" xfId="56504" hidden="1"/>
    <cellStyle name="Comma [0] 11489" xfId="27113" hidden="1"/>
    <cellStyle name="Comma [0] 11489" xfId="56506" hidden="1"/>
    <cellStyle name="Comma [0] 1149" xfId="4489" hidden="1"/>
    <cellStyle name="Comma [0] 1149" xfId="33883" hidden="1"/>
    <cellStyle name="Comma [0] 11490" xfId="26981" hidden="1"/>
    <cellStyle name="Comma [0] 11490" xfId="56374" hidden="1"/>
    <cellStyle name="Comma [0] 11491" xfId="27101" hidden="1"/>
    <cellStyle name="Comma [0] 11491" xfId="56494" hidden="1"/>
    <cellStyle name="Comma [0] 11492" xfId="27041" hidden="1"/>
    <cellStyle name="Comma [0] 11492" xfId="56434" hidden="1"/>
    <cellStyle name="Comma [0] 11493" xfId="27075" hidden="1"/>
    <cellStyle name="Comma [0] 11493" xfId="56468" hidden="1"/>
    <cellStyle name="Comma [0] 11494" xfId="27088" hidden="1"/>
    <cellStyle name="Comma [0] 11494" xfId="56481" hidden="1"/>
    <cellStyle name="Comma [0] 11495" xfId="27116" hidden="1"/>
    <cellStyle name="Comma [0] 11495" xfId="56509" hidden="1"/>
    <cellStyle name="Comma [0] 11496" xfId="27079" hidden="1"/>
    <cellStyle name="Comma [0] 11496" xfId="56472" hidden="1"/>
    <cellStyle name="Comma [0] 11497" xfId="27039" hidden="1"/>
    <cellStyle name="Comma [0] 11497" xfId="56432" hidden="1"/>
    <cellStyle name="Comma [0] 11498" xfId="27118" hidden="1"/>
    <cellStyle name="Comma [0] 11498" xfId="56511" hidden="1"/>
    <cellStyle name="Comma [0] 11499" xfId="27120" hidden="1"/>
    <cellStyle name="Comma [0] 11499" xfId="56513" hidden="1"/>
    <cellStyle name="Comma [0] 115" xfId="2288" hidden="1"/>
    <cellStyle name="Comma [0] 115" xfId="31682" hidden="1"/>
    <cellStyle name="Comma [0] 1150" xfId="4355" hidden="1"/>
    <cellStyle name="Comma [0] 1150" xfId="33749" hidden="1"/>
    <cellStyle name="Comma [0] 11500" xfId="25901" hidden="1"/>
    <cellStyle name="Comma [0] 11500" xfId="55294" hidden="1"/>
    <cellStyle name="Comma [0] 11501" xfId="25888" hidden="1"/>
    <cellStyle name="Comma [0] 11501" xfId="55281" hidden="1"/>
    <cellStyle name="Comma [0] 11502" xfId="25882" hidden="1"/>
    <cellStyle name="Comma [0] 11502" xfId="55275" hidden="1"/>
    <cellStyle name="Comma [0] 11503" xfId="27125" hidden="1"/>
    <cellStyle name="Comma [0] 11503" xfId="56518" hidden="1"/>
    <cellStyle name="Comma [0] 11504" xfId="27128" hidden="1"/>
    <cellStyle name="Comma [0] 11504" xfId="56521" hidden="1"/>
    <cellStyle name="Comma [0] 11505" xfId="25883" hidden="1"/>
    <cellStyle name="Comma [0] 11505" xfId="55276" hidden="1"/>
    <cellStyle name="Comma [0] 11506" xfId="27123" hidden="1"/>
    <cellStyle name="Comma [0] 11506" xfId="56516" hidden="1"/>
    <cellStyle name="Comma [0] 11507" xfId="27130" hidden="1"/>
    <cellStyle name="Comma [0] 11507" xfId="56523" hidden="1"/>
    <cellStyle name="Comma [0] 11508" xfId="27132" hidden="1"/>
    <cellStyle name="Comma [0] 11508" xfId="56525" hidden="1"/>
    <cellStyle name="Comma [0] 11509" xfId="25891" hidden="1"/>
    <cellStyle name="Comma [0] 11509" xfId="55284" hidden="1"/>
    <cellStyle name="Comma [0] 1151" xfId="4348" hidden="1"/>
    <cellStyle name="Comma [0] 1151" xfId="33742" hidden="1"/>
    <cellStyle name="Comma [0] 11510" xfId="26167" hidden="1"/>
    <cellStyle name="Comma [0] 11510" xfId="55560" hidden="1"/>
    <cellStyle name="Comma [0] 11511" xfId="27143" hidden="1"/>
    <cellStyle name="Comma [0] 11511" xfId="56536" hidden="1"/>
    <cellStyle name="Comma [0] 11512" xfId="27152" hidden="1"/>
    <cellStyle name="Comma [0] 11512" xfId="56545" hidden="1"/>
    <cellStyle name="Comma [0] 11513" xfId="27163" hidden="1"/>
    <cellStyle name="Comma [0] 11513" xfId="56556" hidden="1"/>
    <cellStyle name="Comma [0] 11514" xfId="27169" hidden="1"/>
    <cellStyle name="Comma [0] 11514" xfId="56562" hidden="1"/>
    <cellStyle name="Comma [0] 11515" xfId="27151" hidden="1"/>
    <cellStyle name="Comma [0] 11515" xfId="56544" hidden="1"/>
    <cellStyle name="Comma [0] 11516" xfId="27161" hidden="1"/>
    <cellStyle name="Comma [0] 11516" xfId="56554" hidden="1"/>
    <cellStyle name="Comma [0] 11517" xfId="27181" hidden="1"/>
    <cellStyle name="Comma [0] 11517" xfId="56574" hidden="1"/>
    <cellStyle name="Comma [0] 11518" xfId="27183" hidden="1"/>
    <cellStyle name="Comma [0] 11518" xfId="56576" hidden="1"/>
    <cellStyle name="Comma [0] 11519" xfId="27134" hidden="1"/>
    <cellStyle name="Comma [0] 11519" xfId="56527" hidden="1"/>
    <cellStyle name="Comma [0] 1152" xfId="4497" hidden="1"/>
    <cellStyle name="Comma [0] 1152" xfId="33891" hidden="1"/>
    <cellStyle name="Comma [0] 11520" xfId="25917" hidden="1"/>
    <cellStyle name="Comma [0] 11520" xfId="55310" hidden="1"/>
    <cellStyle name="Comma [0] 11521" xfId="27137" hidden="1"/>
    <cellStyle name="Comma [0] 11521" xfId="56530" hidden="1"/>
    <cellStyle name="Comma [0] 11522" xfId="25894" hidden="1"/>
    <cellStyle name="Comma [0] 11522" xfId="55287" hidden="1"/>
    <cellStyle name="Comma [0] 11523" xfId="25892" hidden="1"/>
    <cellStyle name="Comma [0] 11523" xfId="55285" hidden="1"/>
    <cellStyle name="Comma [0] 11524" xfId="27188" hidden="1"/>
    <cellStyle name="Comma [0] 11524" xfId="56581" hidden="1"/>
    <cellStyle name="Comma [0] 11525" xfId="26169" hidden="1"/>
    <cellStyle name="Comma [0] 11525" xfId="55562" hidden="1"/>
    <cellStyle name="Comma [0] 11526" xfId="25896" hidden="1"/>
    <cellStyle name="Comma [0] 11526" xfId="55289" hidden="1"/>
    <cellStyle name="Comma [0] 11527" xfId="27200" hidden="1"/>
    <cellStyle name="Comma [0] 11527" xfId="56593" hidden="1"/>
    <cellStyle name="Comma [0] 11528" xfId="27202" hidden="1"/>
    <cellStyle name="Comma [0] 11528" xfId="56595" hidden="1"/>
    <cellStyle name="Comma [0] 11529" xfId="27191" hidden="1"/>
    <cellStyle name="Comma [0] 11529" xfId="56584" hidden="1"/>
    <cellStyle name="Comma [0] 1153" xfId="4499" hidden="1"/>
    <cellStyle name="Comma [0] 1153" xfId="33893" hidden="1"/>
    <cellStyle name="Comma [0] 11530" xfId="27199" hidden="1"/>
    <cellStyle name="Comma [0] 11530" xfId="56592" hidden="1"/>
    <cellStyle name="Comma [0] 11531" xfId="25897" hidden="1"/>
    <cellStyle name="Comma [0] 11531" xfId="55290" hidden="1"/>
    <cellStyle name="Comma [0] 11532" xfId="27185" hidden="1"/>
    <cellStyle name="Comma [0] 11532" xfId="56578" hidden="1"/>
    <cellStyle name="Comma [0] 11533" xfId="27218" hidden="1"/>
    <cellStyle name="Comma [0] 11533" xfId="56611" hidden="1"/>
    <cellStyle name="Comma [0] 11534" xfId="27226" hidden="1"/>
    <cellStyle name="Comma [0] 11534" xfId="56619" hidden="1"/>
    <cellStyle name="Comma [0] 11535" xfId="27135" hidden="1"/>
    <cellStyle name="Comma [0] 11535" xfId="56528" hidden="1"/>
    <cellStyle name="Comma [0] 11536" xfId="27214" hidden="1"/>
    <cellStyle name="Comma [0] 11536" xfId="56607" hidden="1"/>
    <cellStyle name="Comma [0] 11537" xfId="27235" hidden="1"/>
    <cellStyle name="Comma [0] 11537" xfId="56628" hidden="1"/>
    <cellStyle name="Comma [0] 11538" xfId="27237" hidden="1"/>
    <cellStyle name="Comma [0] 11538" xfId="56630" hidden="1"/>
    <cellStyle name="Comma [0] 11539" xfId="27196" hidden="1"/>
    <cellStyle name="Comma [0] 11539" xfId="56589" hidden="1"/>
    <cellStyle name="Comma [0] 1154" xfId="4448" hidden="1"/>
    <cellStyle name="Comma [0] 1154" xfId="33842" hidden="1"/>
    <cellStyle name="Comma [0] 11540" xfId="27141" hidden="1"/>
    <cellStyle name="Comma [0] 11540" xfId="56534" hidden="1"/>
    <cellStyle name="Comma [0] 11541" xfId="27194" hidden="1"/>
    <cellStyle name="Comma [0] 11541" xfId="56587" hidden="1"/>
    <cellStyle name="Comma [0] 11542" xfId="27178" hidden="1"/>
    <cellStyle name="Comma [0] 11542" xfId="56571" hidden="1"/>
    <cellStyle name="Comma [0] 11543" xfId="27174" hidden="1"/>
    <cellStyle name="Comma [0] 11543" xfId="56567" hidden="1"/>
    <cellStyle name="Comma [0] 11544" xfId="27245" hidden="1"/>
    <cellStyle name="Comma [0] 11544" xfId="56638" hidden="1"/>
    <cellStyle name="Comma [0] 11545" xfId="25885" hidden="1"/>
    <cellStyle name="Comma [0] 11545" xfId="55278" hidden="1"/>
    <cellStyle name="Comma [0] 11546" xfId="25890" hidden="1"/>
    <cellStyle name="Comma [0] 11546" xfId="55283" hidden="1"/>
    <cellStyle name="Comma [0] 11547" xfId="27253" hidden="1"/>
    <cellStyle name="Comma [0] 11547" xfId="56646" hidden="1"/>
    <cellStyle name="Comma [0] 11548" xfId="27255" hidden="1"/>
    <cellStyle name="Comma [0] 11548" xfId="56648" hidden="1"/>
    <cellStyle name="Comma [0] 11549" xfId="27204" hidden="1"/>
    <cellStyle name="Comma [0] 11549" xfId="56597" hidden="1"/>
    <cellStyle name="Comma [0] 1155" xfId="4424" hidden="1"/>
    <cellStyle name="Comma [0] 1155" xfId="33818" hidden="1"/>
    <cellStyle name="Comma [0] 11550" xfId="27180" hidden="1"/>
    <cellStyle name="Comma [0] 11550" xfId="56573" hidden="1"/>
    <cellStyle name="Comma [0] 11551" xfId="27215" hidden="1"/>
    <cellStyle name="Comma [0] 11551" xfId="56608" hidden="1"/>
    <cellStyle name="Comma [0] 11552" xfId="27147" hidden="1"/>
    <cellStyle name="Comma [0] 11552" xfId="56540" hidden="1"/>
    <cellStyle name="Comma [0] 11553" xfId="27217" hidden="1"/>
    <cellStyle name="Comma [0] 11553" xfId="56610" hidden="1"/>
    <cellStyle name="Comma [0] 11554" xfId="27262" hidden="1"/>
    <cellStyle name="Comma [0] 11554" xfId="56655" hidden="1"/>
    <cellStyle name="Comma [0] 11555" xfId="27205" hidden="1"/>
    <cellStyle name="Comma [0] 11555" xfId="56598" hidden="1"/>
    <cellStyle name="Comma [0] 11556" xfId="27162" hidden="1"/>
    <cellStyle name="Comma [0] 11556" xfId="56555" hidden="1"/>
    <cellStyle name="Comma [0] 11557" xfId="27268" hidden="1"/>
    <cellStyle name="Comma [0] 11557" xfId="56661" hidden="1"/>
    <cellStyle name="Comma [0] 11558" xfId="27270" hidden="1"/>
    <cellStyle name="Comma [0] 11558" xfId="56663" hidden="1"/>
    <cellStyle name="Comma [0] 11559" xfId="27223" hidden="1"/>
    <cellStyle name="Comma [0] 11559" xfId="56616" hidden="1"/>
    <cellStyle name="Comma [0] 1156" xfId="4459" hidden="1"/>
    <cellStyle name="Comma [0] 1156" xfId="33853" hidden="1"/>
    <cellStyle name="Comma [0] 11560" xfId="27229" hidden="1"/>
    <cellStyle name="Comma [0] 11560" xfId="56622" hidden="1"/>
    <cellStyle name="Comma [0] 11561" xfId="25886" hidden="1"/>
    <cellStyle name="Comma [0] 11561" xfId="55279" hidden="1"/>
    <cellStyle name="Comma [0] 11562" xfId="27179" hidden="1"/>
    <cellStyle name="Comma [0] 11562" xfId="56572" hidden="1"/>
    <cellStyle name="Comma [0] 11563" xfId="27187" hidden="1"/>
    <cellStyle name="Comma [0] 11563" xfId="56580" hidden="1"/>
    <cellStyle name="Comma [0] 11564" xfId="27276" hidden="1"/>
    <cellStyle name="Comma [0] 11564" xfId="56669" hidden="1"/>
    <cellStyle name="Comma [0] 11565" xfId="27190" hidden="1"/>
    <cellStyle name="Comma [0] 11565" xfId="56583" hidden="1"/>
    <cellStyle name="Comma [0] 11566" xfId="27150" hidden="1"/>
    <cellStyle name="Comma [0] 11566" xfId="56543" hidden="1"/>
    <cellStyle name="Comma [0] 11567" xfId="27281" hidden="1"/>
    <cellStyle name="Comma [0] 11567" xfId="56674" hidden="1"/>
    <cellStyle name="Comma [0] 11568" xfId="27283" hidden="1"/>
    <cellStyle name="Comma [0] 11568" xfId="56676" hidden="1"/>
    <cellStyle name="Comma [0] 11569" xfId="27242" hidden="1"/>
    <cellStyle name="Comma [0] 11569" xfId="56635" hidden="1"/>
    <cellStyle name="Comma [0] 1157" xfId="4391" hidden="1"/>
    <cellStyle name="Comma [0] 1157" xfId="33785" hidden="1"/>
    <cellStyle name="Comma [0] 11570" xfId="27248" hidden="1"/>
    <cellStyle name="Comma [0] 11570" xfId="56641" hidden="1"/>
    <cellStyle name="Comma [0] 11571" xfId="27149" hidden="1"/>
    <cellStyle name="Comma [0] 11571" xfId="56542" hidden="1"/>
    <cellStyle name="Comma [0] 11572" xfId="27230" hidden="1"/>
    <cellStyle name="Comma [0] 11572" xfId="56623" hidden="1"/>
    <cellStyle name="Comma [0] 11573" xfId="27209" hidden="1"/>
    <cellStyle name="Comma [0] 11573" xfId="56602" hidden="1"/>
    <cellStyle name="Comma [0] 11574" xfId="27287" hidden="1"/>
    <cellStyle name="Comma [0] 11574" xfId="56680" hidden="1"/>
    <cellStyle name="Comma [0] 11575" xfId="27228" hidden="1"/>
    <cellStyle name="Comma [0] 11575" xfId="56621" hidden="1"/>
    <cellStyle name="Comma [0] 11576" xfId="27166" hidden="1"/>
    <cellStyle name="Comma [0] 11576" xfId="56559" hidden="1"/>
    <cellStyle name="Comma [0] 11577" xfId="27294" hidden="1"/>
    <cellStyle name="Comma [0] 11577" xfId="56687" hidden="1"/>
    <cellStyle name="Comma [0] 11578" xfId="27296" hidden="1"/>
    <cellStyle name="Comma [0] 11578" xfId="56689" hidden="1"/>
    <cellStyle name="Comma [0] 11579" xfId="27260" hidden="1"/>
    <cellStyle name="Comma [0] 11579" xfId="56653" hidden="1"/>
    <cellStyle name="Comma [0] 1158" xfId="4461" hidden="1"/>
    <cellStyle name="Comma [0] 1158" xfId="33855" hidden="1"/>
    <cellStyle name="Comma [0] 11580" xfId="27265" hidden="1"/>
    <cellStyle name="Comma [0] 11580" xfId="56658" hidden="1"/>
    <cellStyle name="Comma [0] 11581" xfId="25899" hidden="1"/>
    <cellStyle name="Comma [0] 11581" xfId="55292" hidden="1"/>
    <cellStyle name="Comma [0] 11582" xfId="27249" hidden="1"/>
    <cellStyle name="Comma [0] 11582" xfId="56642" hidden="1"/>
    <cellStyle name="Comma [0] 11583" xfId="27154" hidden="1"/>
    <cellStyle name="Comma [0] 11583" xfId="56547" hidden="1"/>
    <cellStyle name="Comma [0] 11584" xfId="27300" hidden="1"/>
    <cellStyle name="Comma [0] 11584" xfId="56693" hidden="1"/>
    <cellStyle name="Comma [0] 11585" xfId="27247" hidden="1"/>
    <cellStyle name="Comma [0] 11585" xfId="56640" hidden="1"/>
    <cellStyle name="Comma [0] 11586" xfId="27186" hidden="1"/>
    <cellStyle name="Comma [0] 11586" xfId="56579" hidden="1"/>
    <cellStyle name="Comma [0] 11587" xfId="27304" hidden="1"/>
    <cellStyle name="Comma [0] 11587" xfId="56697" hidden="1"/>
    <cellStyle name="Comma [0] 11588" xfId="27306" hidden="1"/>
    <cellStyle name="Comma [0] 11588" xfId="56699" hidden="1"/>
    <cellStyle name="Comma [0] 11589" xfId="27274" hidden="1"/>
    <cellStyle name="Comma [0] 11589" xfId="56667" hidden="1"/>
    <cellStyle name="Comma [0] 1159" xfId="4506" hidden="1"/>
    <cellStyle name="Comma [0] 1159" xfId="33900" hidden="1"/>
    <cellStyle name="Comma [0] 11590" xfId="27278" hidden="1"/>
    <cellStyle name="Comma [0] 11590" xfId="56671" hidden="1"/>
    <cellStyle name="Comma [0] 11591" xfId="27168" hidden="1"/>
    <cellStyle name="Comma [0] 11591" xfId="56561" hidden="1"/>
    <cellStyle name="Comma [0] 11592" xfId="27266" hidden="1"/>
    <cellStyle name="Comma [0] 11592" xfId="56659" hidden="1"/>
    <cellStyle name="Comma [0] 11593" xfId="27158" hidden="1"/>
    <cellStyle name="Comma [0] 11593" xfId="56551" hidden="1"/>
    <cellStyle name="Comma [0] 11594" xfId="27310" hidden="1"/>
    <cellStyle name="Comma [0] 11594" xfId="56703" hidden="1"/>
    <cellStyle name="Comma [0] 11595" xfId="27264" hidden="1"/>
    <cellStyle name="Comma [0] 11595" xfId="56657" hidden="1"/>
    <cellStyle name="Comma [0] 11596" xfId="27233" hidden="1"/>
    <cellStyle name="Comma [0] 11596" xfId="56626" hidden="1"/>
    <cellStyle name="Comma [0] 11597" xfId="27314" hidden="1"/>
    <cellStyle name="Comma [0] 11597" xfId="56707" hidden="1"/>
    <cellStyle name="Comma [0] 11598" xfId="27316" hidden="1"/>
    <cellStyle name="Comma [0] 11598" xfId="56709" hidden="1"/>
    <cellStyle name="Comma [0] 11599" xfId="27302" hidden="1"/>
    <cellStyle name="Comma [0] 11599" xfId="56695" hidden="1"/>
    <cellStyle name="Comma [0] 116" xfId="2434" hidden="1"/>
    <cellStyle name="Comma [0] 116" xfId="31828" hidden="1"/>
    <cellStyle name="Comma [0] 1160" xfId="4449" hidden="1"/>
    <cellStyle name="Comma [0] 1160" xfId="33843" hidden="1"/>
    <cellStyle name="Comma [0] 11600" xfId="27289" hidden="1"/>
    <cellStyle name="Comma [0] 11600" xfId="56682" hidden="1"/>
    <cellStyle name="Comma [0] 11601" xfId="27313" hidden="1"/>
    <cellStyle name="Comma [0] 11601" xfId="56706" hidden="1"/>
    <cellStyle name="Comma [0] 11602" xfId="27279" hidden="1"/>
    <cellStyle name="Comma [0] 11602" xfId="56672" hidden="1"/>
    <cellStyle name="Comma [0] 11603" xfId="27251" hidden="1"/>
    <cellStyle name="Comma [0] 11603" xfId="56644" hidden="1"/>
    <cellStyle name="Comma [0] 11604" xfId="27318" hidden="1"/>
    <cellStyle name="Comma [0] 11604" xfId="56711" hidden="1"/>
    <cellStyle name="Comma [0] 11605" xfId="27275" hidden="1"/>
    <cellStyle name="Comma [0] 11605" xfId="56668" hidden="1"/>
    <cellStyle name="Comma [0] 11606" xfId="27309" hidden="1"/>
    <cellStyle name="Comma [0] 11606" xfId="56702" hidden="1"/>
    <cellStyle name="Comma [0] 11607" xfId="27322" hidden="1"/>
    <cellStyle name="Comma [0] 11607" xfId="56715" hidden="1"/>
    <cellStyle name="Comma [0] 11608" xfId="27324" hidden="1"/>
    <cellStyle name="Comma [0] 11608" xfId="56717" hidden="1"/>
    <cellStyle name="Comma [0] 11609" xfId="27192" hidden="1"/>
    <cellStyle name="Comma [0] 11609" xfId="56585" hidden="1"/>
    <cellStyle name="Comma [0] 1161" xfId="4406" hidden="1"/>
    <cellStyle name="Comma [0] 1161" xfId="33800" hidden="1"/>
    <cellStyle name="Comma [0] 11610" xfId="27312" hidden="1"/>
    <cellStyle name="Comma [0] 11610" xfId="56705" hidden="1"/>
    <cellStyle name="Comma [0] 11611" xfId="27252" hidden="1"/>
    <cellStyle name="Comma [0] 11611" xfId="56645" hidden="1"/>
    <cellStyle name="Comma [0] 11612" xfId="27286" hidden="1"/>
    <cellStyle name="Comma [0] 11612" xfId="56679" hidden="1"/>
    <cellStyle name="Comma [0] 11613" xfId="27299" hidden="1"/>
    <cellStyle name="Comma [0] 11613" xfId="56692" hidden="1"/>
    <cellStyle name="Comma [0] 11614" xfId="27327" hidden="1"/>
    <cellStyle name="Comma [0] 11614" xfId="56720" hidden="1"/>
    <cellStyle name="Comma [0] 11615" xfId="27290" hidden="1"/>
    <cellStyle name="Comma [0] 11615" xfId="56683" hidden="1"/>
    <cellStyle name="Comma [0] 11616" xfId="27250" hidden="1"/>
    <cellStyle name="Comma [0] 11616" xfId="56643" hidden="1"/>
    <cellStyle name="Comma [0] 11617" xfId="27329" hidden="1"/>
    <cellStyle name="Comma [0] 11617" xfId="56722" hidden="1"/>
    <cellStyle name="Comma [0] 11618" xfId="27331" hidden="1"/>
    <cellStyle name="Comma [0] 11618" xfId="56724" hidden="1"/>
    <cellStyle name="Comma [0] 11619" xfId="27390" hidden="1"/>
    <cellStyle name="Comma [0] 11619" xfId="56783" hidden="1"/>
    <cellStyle name="Comma [0] 1162" xfId="4512" hidden="1"/>
    <cellStyle name="Comma [0] 1162" xfId="33906" hidden="1"/>
    <cellStyle name="Comma [0] 11620" xfId="27409" hidden="1"/>
    <cellStyle name="Comma [0] 11620" xfId="56802" hidden="1"/>
    <cellStyle name="Comma [0] 11621" xfId="27416" hidden="1"/>
    <cellStyle name="Comma [0] 11621" xfId="56809" hidden="1"/>
    <cellStyle name="Comma [0] 11622" xfId="27423" hidden="1"/>
    <cellStyle name="Comma [0] 11622" xfId="56816" hidden="1"/>
    <cellStyle name="Comma [0] 11623" xfId="27428" hidden="1"/>
    <cellStyle name="Comma [0] 11623" xfId="56821" hidden="1"/>
    <cellStyle name="Comma [0] 11624" xfId="27415" hidden="1"/>
    <cellStyle name="Comma [0] 11624" xfId="56808" hidden="1"/>
    <cellStyle name="Comma [0] 11625" xfId="27420" hidden="1"/>
    <cellStyle name="Comma [0] 11625" xfId="56813" hidden="1"/>
    <cellStyle name="Comma [0] 11626" xfId="27432" hidden="1"/>
    <cellStyle name="Comma [0] 11626" xfId="56825" hidden="1"/>
    <cellStyle name="Comma [0] 11627" xfId="27434" hidden="1"/>
    <cellStyle name="Comma [0] 11627" xfId="56827" hidden="1"/>
    <cellStyle name="Comma [0] 11628" xfId="27405" hidden="1"/>
    <cellStyle name="Comma [0] 11628" xfId="56798" hidden="1"/>
    <cellStyle name="Comma [0] 11629" xfId="27394" hidden="1"/>
    <cellStyle name="Comma [0] 11629" xfId="56787" hidden="1"/>
    <cellStyle name="Comma [0] 1163" xfId="4514" hidden="1"/>
    <cellStyle name="Comma [0] 1163" xfId="33908" hidden="1"/>
    <cellStyle name="Comma [0] 11630" xfId="27445" hidden="1"/>
    <cellStyle name="Comma [0] 11630" xfId="56838" hidden="1"/>
    <cellStyle name="Comma [0] 11631" xfId="27454" hidden="1"/>
    <cellStyle name="Comma [0] 11631" xfId="56847" hidden="1"/>
    <cellStyle name="Comma [0] 11632" xfId="27465" hidden="1"/>
    <cellStyle name="Comma [0] 11632" xfId="56858" hidden="1"/>
    <cellStyle name="Comma [0] 11633" xfId="27471" hidden="1"/>
    <cellStyle name="Comma [0] 11633" xfId="56864" hidden="1"/>
    <cellStyle name="Comma [0] 11634" xfId="27453" hidden="1"/>
    <cellStyle name="Comma [0] 11634" xfId="56846" hidden="1"/>
    <cellStyle name="Comma [0] 11635" xfId="27463" hidden="1"/>
    <cellStyle name="Comma [0] 11635" xfId="56856" hidden="1"/>
    <cellStyle name="Comma [0] 11636" xfId="27483" hidden="1"/>
    <cellStyle name="Comma [0] 11636" xfId="56876" hidden="1"/>
    <cellStyle name="Comma [0] 11637" xfId="27485" hidden="1"/>
    <cellStyle name="Comma [0] 11637" xfId="56878" hidden="1"/>
    <cellStyle name="Comma [0] 11638" xfId="27436" hidden="1"/>
    <cellStyle name="Comma [0] 11638" xfId="56829" hidden="1"/>
    <cellStyle name="Comma [0] 11639" xfId="27397" hidden="1"/>
    <cellStyle name="Comma [0] 11639" xfId="56790" hidden="1"/>
    <cellStyle name="Comma [0] 1164" xfId="4467" hidden="1"/>
    <cellStyle name="Comma [0] 1164" xfId="33861" hidden="1"/>
    <cellStyle name="Comma [0] 11640" xfId="27439" hidden="1"/>
    <cellStyle name="Comma [0] 11640" xfId="56832" hidden="1"/>
    <cellStyle name="Comma [0] 11641" xfId="27402" hidden="1"/>
    <cellStyle name="Comma [0] 11641" xfId="56795" hidden="1"/>
    <cellStyle name="Comma [0] 11642" xfId="27404" hidden="1"/>
    <cellStyle name="Comma [0] 11642" xfId="56797" hidden="1"/>
    <cellStyle name="Comma [0] 11643" xfId="27490" hidden="1"/>
    <cellStyle name="Comma [0] 11643" xfId="56883" hidden="1"/>
    <cellStyle name="Comma [0] 11644" xfId="27393" hidden="1"/>
    <cellStyle name="Comma [0] 11644" xfId="56786" hidden="1"/>
    <cellStyle name="Comma [0] 11645" xfId="27401" hidden="1"/>
    <cellStyle name="Comma [0] 11645" xfId="56794" hidden="1"/>
    <cellStyle name="Comma [0] 11646" xfId="27502" hidden="1"/>
    <cellStyle name="Comma [0] 11646" xfId="56895" hidden="1"/>
    <cellStyle name="Comma [0] 11647" xfId="27504" hidden="1"/>
    <cellStyle name="Comma [0] 11647" xfId="56897" hidden="1"/>
    <cellStyle name="Comma [0] 11648" xfId="27493" hidden="1"/>
    <cellStyle name="Comma [0] 11648" xfId="56886" hidden="1"/>
    <cellStyle name="Comma [0] 11649" xfId="27501" hidden="1"/>
    <cellStyle name="Comma [0] 11649" xfId="56894" hidden="1"/>
    <cellStyle name="Comma [0] 1165" xfId="4473" hidden="1"/>
    <cellStyle name="Comma [0] 1165" xfId="33867" hidden="1"/>
    <cellStyle name="Comma [0] 11650" xfId="27399" hidden="1"/>
    <cellStyle name="Comma [0] 11650" xfId="56792" hidden="1"/>
    <cellStyle name="Comma [0] 11651" xfId="27487" hidden="1"/>
    <cellStyle name="Comma [0] 11651" xfId="56880" hidden="1"/>
    <cellStyle name="Comma [0] 11652" xfId="27520" hidden="1"/>
    <cellStyle name="Comma [0] 11652" xfId="56913" hidden="1"/>
    <cellStyle name="Comma [0] 11653" xfId="27528" hidden="1"/>
    <cellStyle name="Comma [0] 11653" xfId="56921" hidden="1"/>
    <cellStyle name="Comma [0] 11654" xfId="27437" hidden="1"/>
    <cellStyle name="Comma [0] 11654" xfId="56830" hidden="1"/>
    <cellStyle name="Comma [0] 11655" xfId="27516" hidden="1"/>
    <cellStyle name="Comma [0] 11655" xfId="56909" hidden="1"/>
    <cellStyle name="Comma [0] 11656" xfId="27537" hidden="1"/>
    <cellStyle name="Comma [0] 11656" xfId="56930" hidden="1"/>
    <cellStyle name="Comma [0] 11657" xfId="27539" hidden="1"/>
    <cellStyle name="Comma [0] 11657" xfId="56932" hidden="1"/>
    <cellStyle name="Comma [0] 11658" xfId="27498" hidden="1"/>
    <cellStyle name="Comma [0] 11658" xfId="56891" hidden="1"/>
    <cellStyle name="Comma [0] 11659" xfId="27443" hidden="1"/>
    <cellStyle name="Comma [0] 11659" xfId="56836" hidden="1"/>
    <cellStyle name="Comma [0] 1166" xfId="4354" hidden="1"/>
    <cellStyle name="Comma [0] 1166" xfId="33748" hidden="1"/>
    <cellStyle name="Comma [0] 11660" xfId="27496" hidden="1"/>
    <cellStyle name="Comma [0] 11660" xfId="56889" hidden="1"/>
    <cellStyle name="Comma [0] 11661" xfId="27480" hidden="1"/>
    <cellStyle name="Comma [0] 11661" xfId="56873" hidden="1"/>
    <cellStyle name="Comma [0] 11662" xfId="27476" hidden="1"/>
    <cellStyle name="Comma [0] 11662" xfId="56869" hidden="1"/>
    <cellStyle name="Comma [0] 11663" xfId="27547" hidden="1"/>
    <cellStyle name="Comma [0] 11663" xfId="56940" hidden="1"/>
    <cellStyle name="Comma [0] 11664" xfId="27413" hidden="1"/>
    <cellStyle name="Comma [0] 11664" xfId="56806" hidden="1"/>
    <cellStyle name="Comma [0] 11665" xfId="27406" hidden="1"/>
    <cellStyle name="Comma [0] 11665" xfId="56799" hidden="1"/>
    <cellStyle name="Comma [0] 11666" xfId="27555" hidden="1"/>
    <cellStyle name="Comma [0] 11666" xfId="56948" hidden="1"/>
    <cellStyle name="Comma [0] 11667" xfId="27557" hidden="1"/>
    <cellStyle name="Comma [0] 11667" xfId="56950" hidden="1"/>
    <cellStyle name="Comma [0] 11668" xfId="27506" hidden="1"/>
    <cellStyle name="Comma [0] 11668" xfId="56899" hidden="1"/>
    <cellStyle name="Comma [0] 11669" xfId="27482" hidden="1"/>
    <cellStyle name="Comma [0] 11669" xfId="56875" hidden="1"/>
    <cellStyle name="Comma [0] 1167" xfId="4423" hidden="1"/>
    <cellStyle name="Comma [0] 1167" xfId="33817" hidden="1"/>
    <cellStyle name="Comma [0] 11670" xfId="27517" hidden="1"/>
    <cellStyle name="Comma [0] 11670" xfId="56910" hidden="1"/>
    <cellStyle name="Comma [0] 11671" xfId="27449" hidden="1"/>
    <cellStyle name="Comma [0] 11671" xfId="56842" hidden="1"/>
    <cellStyle name="Comma [0] 11672" xfId="27519" hidden="1"/>
    <cellStyle name="Comma [0] 11672" xfId="56912" hidden="1"/>
    <cellStyle name="Comma [0] 11673" xfId="27564" hidden="1"/>
    <cellStyle name="Comma [0] 11673" xfId="56957" hidden="1"/>
    <cellStyle name="Comma [0] 11674" xfId="27507" hidden="1"/>
    <cellStyle name="Comma [0] 11674" xfId="56900" hidden="1"/>
    <cellStyle name="Comma [0] 11675" xfId="27464" hidden="1"/>
    <cellStyle name="Comma [0] 11675" xfId="56857" hidden="1"/>
    <cellStyle name="Comma [0] 11676" xfId="27570" hidden="1"/>
    <cellStyle name="Comma [0] 11676" xfId="56963" hidden="1"/>
    <cellStyle name="Comma [0] 11677" xfId="27572" hidden="1"/>
    <cellStyle name="Comma [0] 11677" xfId="56965" hidden="1"/>
    <cellStyle name="Comma [0] 11678" xfId="27525" hidden="1"/>
    <cellStyle name="Comma [0] 11678" xfId="56918" hidden="1"/>
    <cellStyle name="Comma [0] 11679" xfId="27531" hidden="1"/>
    <cellStyle name="Comma [0] 11679" xfId="56924" hidden="1"/>
    <cellStyle name="Comma [0] 1168" xfId="4431" hidden="1"/>
    <cellStyle name="Comma [0] 1168" xfId="33825" hidden="1"/>
    <cellStyle name="Comma [0] 11680" xfId="27412" hidden="1"/>
    <cellStyle name="Comma [0] 11680" xfId="56805" hidden="1"/>
    <cellStyle name="Comma [0] 11681" xfId="27481" hidden="1"/>
    <cellStyle name="Comma [0] 11681" xfId="56874" hidden="1"/>
    <cellStyle name="Comma [0] 11682" xfId="27489" hidden="1"/>
    <cellStyle name="Comma [0] 11682" xfId="56882" hidden="1"/>
    <cellStyle name="Comma [0] 11683" xfId="27578" hidden="1"/>
    <cellStyle name="Comma [0] 11683" xfId="56971" hidden="1"/>
    <cellStyle name="Comma [0] 11684" xfId="27492" hidden="1"/>
    <cellStyle name="Comma [0] 11684" xfId="56885" hidden="1"/>
    <cellStyle name="Comma [0] 11685" xfId="27452" hidden="1"/>
    <cellStyle name="Comma [0] 11685" xfId="56845" hidden="1"/>
    <cellStyle name="Comma [0] 11686" xfId="27583" hidden="1"/>
    <cellStyle name="Comma [0] 11686" xfId="56976" hidden="1"/>
    <cellStyle name="Comma [0] 11687" xfId="27585" hidden="1"/>
    <cellStyle name="Comma [0] 11687" xfId="56978" hidden="1"/>
    <cellStyle name="Comma [0] 11688" xfId="27544" hidden="1"/>
    <cellStyle name="Comma [0] 11688" xfId="56937" hidden="1"/>
    <cellStyle name="Comma [0] 11689" xfId="27550" hidden="1"/>
    <cellStyle name="Comma [0] 11689" xfId="56943" hidden="1"/>
    <cellStyle name="Comma [0] 1169" xfId="4520" hidden="1"/>
    <cellStyle name="Comma [0] 1169" xfId="33914" hidden="1"/>
    <cellStyle name="Comma [0] 11690" xfId="27451" hidden="1"/>
    <cellStyle name="Comma [0] 11690" xfId="56844" hidden="1"/>
    <cellStyle name="Comma [0] 11691" xfId="27532" hidden="1"/>
    <cellStyle name="Comma [0] 11691" xfId="56925" hidden="1"/>
    <cellStyle name="Comma [0] 11692" xfId="27511" hidden="1"/>
    <cellStyle name="Comma [0] 11692" xfId="56904" hidden="1"/>
    <cellStyle name="Comma [0] 11693" xfId="27589" hidden="1"/>
    <cellStyle name="Comma [0] 11693" xfId="56982" hidden="1"/>
    <cellStyle name="Comma [0] 11694" xfId="27530" hidden="1"/>
    <cellStyle name="Comma [0] 11694" xfId="56923" hidden="1"/>
    <cellStyle name="Comma [0] 11695" xfId="27468" hidden="1"/>
    <cellStyle name="Comma [0] 11695" xfId="56861" hidden="1"/>
    <cellStyle name="Comma [0] 11696" xfId="27596" hidden="1"/>
    <cellStyle name="Comma [0] 11696" xfId="56989" hidden="1"/>
    <cellStyle name="Comma [0] 11697" xfId="27598" hidden="1"/>
    <cellStyle name="Comma [0] 11697" xfId="56991" hidden="1"/>
    <cellStyle name="Comma [0] 11698" xfId="27562" hidden="1"/>
    <cellStyle name="Comma [0] 11698" xfId="56955" hidden="1"/>
    <cellStyle name="Comma [0] 11699" xfId="27567" hidden="1"/>
    <cellStyle name="Comma [0] 11699" xfId="56960" hidden="1"/>
    <cellStyle name="Comma [0] 117" xfId="2381" hidden="1"/>
    <cellStyle name="Comma [0] 117" xfId="31775" hidden="1"/>
    <cellStyle name="Comma [0] 1170" xfId="4434" hidden="1"/>
    <cellStyle name="Comma [0] 1170" xfId="33828" hidden="1"/>
    <cellStyle name="Comma [0] 11700" xfId="27396" hidden="1"/>
    <cellStyle name="Comma [0] 11700" xfId="56789" hidden="1"/>
    <cellStyle name="Comma [0] 11701" xfId="27551" hidden="1"/>
    <cellStyle name="Comma [0] 11701" xfId="56944" hidden="1"/>
    <cellStyle name="Comma [0] 11702" xfId="27456" hidden="1"/>
    <cellStyle name="Comma [0] 11702" xfId="56849" hidden="1"/>
    <cellStyle name="Comma [0] 11703" xfId="27602" hidden="1"/>
    <cellStyle name="Comma [0] 11703" xfId="56995" hidden="1"/>
    <cellStyle name="Comma [0] 11704" xfId="27549" hidden="1"/>
    <cellStyle name="Comma [0] 11704" xfId="56942" hidden="1"/>
    <cellStyle name="Comma [0] 11705" xfId="27488" hidden="1"/>
    <cellStyle name="Comma [0] 11705" xfId="56881" hidden="1"/>
    <cellStyle name="Comma [0] 11706" xfId="27606" hidden="1"/>
    <cellStyle name="Comma [0] 11706" xfId="56999" hidden="1"/>
    <cellStyle name="Comma [0] 11707" xfId="27608" hidden="1"/>
    <cellStyle name="Comma [0] 11707" xfId="57001" hidden="1"/>
    <cellStyle name="Comma [0] 11708" xfId="27576" hidden="1"/>
    <cellStyle name="Comma [0] 11708" xfId="56969" hidden="1"/>
    <cellStyle name="Comma [0] 11709" xfId="27580" hidden="1"/>
    <cellStyle name="Comma [0] 11709" xfId="56973" hidden="1"/>
    <cellStyle name="Comma [0] 1171" xfId="4394" hidden="1"/>
    <cellStyle name="Comma [0] 1171" xfId="33788" hidden="1"/>
    <cellStyle name="Comma [0] 11710" xfId="27470" hidden="1"/>
    <cellStyle name="Comma [0] 11710" xfId="56863" hidden="1"/>
    <cellStyle name="Comma [0] 11711" xfId="27568" hidden="1"/>
    <cellStyle name="Comma [0] 11711" xfId="56961" hidden="1"/>
    <cellStyle name="Comma [0] 11712" xfId="27460" hidden="1"/>
    <cellStyle name="Comma [0] 11712" xfId="56853" hidden="1"/>
    <cellStyle name="Comma [0] 11713" xfId="27612" hidden="1"/>
    <cellStyle name="Comma [0] 11713" xfId="57005" hidden="1"/>
    <cellStyle name="Comma [0] 11714" xfId="27566" hidden="1"/>
    <cellStyle name="Comma [0] 11714" xfId="56959" hidden="1"/>
    <cellStyle name="Comma [0] 11715" xfId="27535" hidden="1"/>
    <cellStyle name="Comma [0] 11715" xfId="56928" hidden="1"/>
    <cellStyle name="Comma [0] 11716" xfId="27616" hidden="1"/>
    <cellStyle name="Comma [0] 11716" xfId="57009" hidden="1"/>
    <cellStyle name="Comma [0] 11717" xfId="27618" hidden="1"/>
    <cellStyle name="Comma [0] 11717" xfId="57011" hidden="1"/>
    <cellStyle name="Comma [0] 11718" xfId="27604" hidden="1"/>
    <cellStyle name="Comma [0] 11718" xfId="56997" hidden="1"/>
    <cellStyle name="Comma [0] 11719" xfId="27591" hidden="1"/>
    <cellStyle name="Comma [0] 11719" xfId="56984" hidden="1"/>
    <cellStyle name="Comma [0] 1172" xfId="4525" hidden="1"/>
    <cellStyle name="Comma [0] 1172" xfId="33919" hidden="1"/>
    <cellStyle name="Comma [0] 11720" xfId="27615" hidden="1"/>
    <cellStyle name="Comma [0] 11720" xfId="57008" hidden="1"/>
    <cellStyle name="Comma [0] 11721" xfId="27581" hidden="1"/>
    <cellStyle name="Comma [0] 11721" xfId="56974" hidden="1"/>
    <cellStyle name="Comma [0] 11722" xfId="27553" hidden="1"/>
    <cellStyle name="Comma [0] 11722" xfId="56946" hidden="1"/>
    <cellStyle name="Comma [0] 11723" xfId="27620" hidden="1"/>
    <cellStyle name="Comma [0] 11723" xfId="57013" hidden="1"/>
    <cellStyle name="Comma [0] 11724" xfId="27577" hidden="1"/>
    <cellStyle name="Comma [0] 11724" xfId="56970" hidden="1"/>
    <cellStyle name="Comma [0] 11725" xfId="27611" hidden="1"/>
    <cellStyle name="Comma [0] 11725" xfId="57004" hidden="1"/>
    <cellStyle name="Comma [0] 11726" xfId="27624" hidden="1"/>
    <cellStyle name="Comma [0] 11726" xfId="57017" hidden="1"/>
    <cellStyle name="Comma [0] 11727" xfId="27626" hidden="1"/>
    <cellStyle name="Comma [0] 11727" xfId="57019" hidden="1"/>
    <cellStyle name="Comma [0] 11728" xfId="27494" hidden="1"/>
    <cellStyle name="Comma [0] 11728" xfId="56887" hidden="1"/>
    <cellStyle name="Comma [0] 11729" xfId="27614" hidden="1"/>
    <cellStyle name="Comma [0] 11729" xfId="57007" hidden="1"/>
    <cellStyle name="Comma [0] 1173" xfId="4527" hidden="1"/>
    <cellStyle name="Comma [0] 1173" xfId="33921" hidden="1"/>
    <cellStyle name="Comma [0] 11730" xfId="27554" hidden="1"/>
    <cellStyle name="Comma [0] 11730" xfId="56947" hidden="1"/>
    <cellStyle name="Comma [0] 11731" xfId="27588" hidden="1"/>
    <cellStyle name="Comma [0] 11731" xfId="56981" hidden="1"/>
    <cellStyle name="Comma [0] 11732" xfId="27601" hidden="1"/>
    <cellStyle name="Comma [0] 11732" xfId="56994" hidden="1"/>
    <cellStyle name="Comma [0] 11733" xfId="27629" hidden="1"/>
    <cellStyle name="Comma [0] 11733" xfId="57022" hidden="1"/>
    <cellStyle name="Comma [0] 11734" xfId="27592" hidden="1"/>
    <cellStyle name="Comma [0] 11734" xfId="56985" hidden="1"/>
    <cellStyle name="Comma [0] 11735" xfId="27552" hidden="1"/>
    <cellStyle name="Comma [0] 11735" xfId="56945" hidden="1"/>
    <cellStyle name="Comma [0] 11736" xfId="27632" hidden="1"/>
    <cellStyle name="Comma [0] 11736" xfId="57025" hidden="1"/>
    <cellStyle name="Comma [0] 11737" xfId="27634" hidden="1"/>
    <cellStyle name="Comma [0] 11737" xfId="57027" hidden="1"/>
    <cellStyle name="Comma [0] 11738" xfId="27353" hidden="1"/>
    <cellStyle name="Comma [0] 11738" xfId="56746" hidden="1"/>
    <cellStyle name="Comma [0] 11739" xfId="27335" hidden="1"/>
    <cellStyle name="Comma [0] 11739" xfId="56728" hidden="1"/>
    <cellStyle name="Comma [0] 1174" xfId="4486" hidden="1"/>
    <cellStyle name="Comma [0] 1174" xfId="33880" hidden="1"/>
    <cellStyle name="Comma [0] 11740" xfId="27638" hidden="1"/>
    <cellStyle name="Comma [0] 11740" xfId="57031" hidden="1"/>
    <cellStyle name="Comma [0] 11741" xfId="27645" hidden="1"/>
    <cellStyle name="Comma [0] 11741" xfId="57038" hidden="1"/>
    <cellStyle name="Comma [0] 11742" xfId="27647" hidden="1"/>
    <cellStyle name="Comma [0] 11742" xfId="57040" hidden="1"/>
    <cellStyle name="Comma [0] 11743" xfId="27637" hidden="1"/>
    <cellStyle name="Comma [0] 11743" xfId="57030" hidden="1"/>
    <cellStyle name="Comma [0] 11744" xfId="27643" hidden="1"/>
    <cellStyle name="Comma [0] 11744" xfId="57036" hidden="1"/>
    <cellStyle name="Comma [0] 11745" xfId="27650" hidden="1"/>
    <cellStyle name="Comma [0] 11745" xfId="57043" hidden="1"/>
    <cellStyle name="Comma [0] 11746" xfId="27652" hidden="1"/>
    <cellStyle name="Comma [0] 11746" xfId="57045" hidden="1"/>
    <cellStyle name="Comma [0] 11747" xfId="27427" hidden="1"/>
    <cellStyle name="Comma [0] 11747" xfId="56820" hidden="1"/>
    <cellStyle name="Comma [0] 11748" xfId="27383" hidden="1"/>
    <cellStyle name="Comma [0] 11748" xfId="56776" hidden="1"/>
    <cellStyle name="Comma [0] 11749" xfId="27663" hidden="1"/>
    <cellStyle name="Comma [0] 11749" xfId="57056" hidden="1"/>
    <cellStyle name="Comma [0] 1175" xfId="4492" hidden="1"/>
    <cellStyle name="Comma [0] 1175" xfId="33886" hidden="1"/>
    <cellStyle name="Comma [0] 11750" xfId="27672" hidden="1"/>
    <cellStyle name="Comma [0] 11750" xfId="57065" hidden="1"/>
    <cellStyle name="Comma [0] 11751" xfId="27683" hidden="1"/>
    <cellStyle name="Comma [0] 11751" xfId="57076" hidden="1"/>
    <cellStyle name="Comma [0] 11752" xfId="27689" hidden="1"/>
    <cellStyle name="Comma [0] 11752" xfId="57082" hidden="1"/>
    <cellStyle name="Comma [0] 11753" xfId="27671" hidden="1"/>
    <cellStyle name="Comma [0] 11753" xfId="57064" hidden="1"/>
    <cellStyle name="Comma [0] 11754" xfId="27681" hidden="1"/>
    <cellStyle name="Comma [0] 11754" xfId="57074" hidden="1"/>
    <cellStyle name="Comma [0] 11755" xfId="27701" hidden="1"/>
    <cellStyle name="Comma [0] 11755" xfId="57094" hidden="1"/>
    <cellStyle name="Comma [0] 11756" xfId="27703" hidden="1"/>
    <cellStyle name="Comma [0] 11756" xfId="57096" hidden="1"/>
    <cellStyle name="Comma [0] 11757" xfId="27654" hidden="1"/>
    <cellStyle name="Comma [0] 11757" xfId="57047" hidden="1"/>
    <cellStyle name="Comma [0] 11758" xfId="27348" hidden="1"/>
    <cellStyle name="Comma [0] 11758" xfId="56741" hidden="1"/>
    <cellStyle name="Comma [0] 11759" xfId="27657" hidden="1"/>
    <cellStyle name="Comma [0] 11759" xfId="57050" hidden="1"/>
    <cellStyle name="Comma [0] 1176" xfId="4393" hidden="1"/>
    <cellStyle name="Comma [0] 1176" xfId="33787" hidden="1"/>
    <cellStyle name="Comma [0] 11760" xfId="27382" hidden="1"/>
    <cellStyle name="Comma [0] 11760" xfId="56775" hidden="1"/>
    <cellStyle name="Comma [0] 11761" xfId="27381" hidden="1"/>
    <cellStyle name="Comma [0] 11761" xfId="56774" hidden="1"/>
    <cellStyle name="Comma [0] 11762" xfId="27708" hidden="1"/>
    <cellStyle name="Comma [0] 11762" xfId="57101" hidden="1"/>
    <cellStyle name="Comma [0] 11763" xfId="27350" hidden="1"/>
    <cellStyle name="Comma [0] 11763" xfId="56743" hidden="1"/>
    <cellStyle name="Comma [0] 11764" xfId="27384" hidden="1"/>
    <cellStyle name="Comma [0] 11764" xfId="56777" hidden="1"/>
    <cellStyle name="Comma [0] 11765" xfId="27720" hidden="1"/>
    <cellStyle name="Comma [0] 11765" xfId="57113" hidden="1"/>
    <cellStyle name="Comma [0] 11766" xfId="27722" hidden="1"/>
    <cellStyle name="Comma [0] 11766" xfId="57115" hidden="1"/>
    <cellStyle name="Comma [0] 11767" xfId="27711" hidden="1"/>
    <cellStyle name="Comma [0] 11767" xfId="57104" hidden="1"/>
    <cellStyle name="Comma [0] 11768" xfId="27719" hidden="1"/>
    <cellStyle name="Comma [0] 11768" xfId="57112" hidden="1"/>
    <cellStyle name="Comma [0] 11769" xfId="27346" hidden="1"/>
    <cellStyle name="Comma [0] 11769" xfId="56739" hidden="1"/>
    <cellStyle name="Comma [0] 1177" xfId="4474" hidden="1"/>
    <cellStyle name="Comma [0] 1177" xfId="33868" hidden="1"/>
    <cellStyle name="Comma [0] 11770" xfId="27705" hidden="1"/>
    <cellStyle name="Comma [0] 11770" xfId="57098" hidden="1"/>
    <cellStyle name="Comma [0] 11771" xfId="27738" hidden="1"/>
    <cellStyle name="Comma [0] 11771" xfId="57131" hidden="1"/>
    <cellStyle name="Comma [0] 11772" xfId="27746" hidden="1"/>
    <cellStyle name="Comma [0] 11772" xfId="57139" hidden="1"/>
    <cellStyle name="Comma [0] 11773" xfId="27655" hidden="1"/>
    <cellStyle name="Comma [0] 11773" xfId="57048" hidden="1"/>
    <cellStyle name="Comma [0] 11774" xfId="27734" hidden="1"/>
    <cellStyle name="Comma [0] 11774" xfId="57127" hidden="1"/>
    <cellStyle name="Comma [0] 11775" xfId="27755" hidden="1"/>
    <cellStyle name="Comma [0] 11775" xfId="57148" hidden="1"/>
    <cellStyle name="Comma [0] 11776" xfId="27757" hidden="1"/>
    <cellStyle name="Comma [0] 11776" xfId="57150" hidden="1"/>
    <cellStyle name="Comma [0] 11777" xfId="27716" hidden="1"/>
    <cellStyle name="Comma [0] 11777" xfId="57109" hidden="1"/>
    <cellStyle name="Comma [0] 11778" xfId="27661" hidden="1"/>
    <cellStyle name="Comma [0] 11778" xfId="57054" hidden="1"/>
    <cellStyle name="Comma [0] 11779" xfId="27714" hidden="1"/>
    <cellStyle name="Comma [0] 11779" xfId="57107" hidden="1"/>
    <cellStyle name="Comma [0] 1178" xfId="4453" hidden="1"/>
    <cellStyle name="Comma [0] 1178" xfId="33847" hidden="1"/>
    <cellStyle name="Comma [0] 11780" xfId="27698" hidden="1"/>
    <cellStyle name="Comma [0] 11780" xfId="57091" hidden="1"/>
    <cellStyle name="Comma [0] 11781" xfId="27694" hidden="1"/>
    <cellStyle name="Comma [0] 11781" xfId="57087" hidden="1"/>
    <cellStyle name="Comma [0] 11782" xfId="27765" hidden="1"/>
    <cellStyle name="Comma [0] 11782" xfId="57158" hidden="1"/>
    <cellStyle name="Comma [0] 11783" xfId="27338" hidden="1"/>
    <cellStyle name="Comma [0] 11783" xfId="56731" hidden="1"/>
    <cellStyle name="Comma [0] 11784" xfId="27426" hidden="1"/>
    <cellStyle name="Comma [0] 11784" xfId="56819" hidden="1"/>
    <cellStyle name="Comma [0] 11785" xfId="27773" hidden="1"/>
    <cellStyle name="Comma [0] 11785" xfId="57166" hidden="1"/>
    <cellStyle name="Comma [0] 11786" xfId="27775" hidden="1"/>
    <cellStyle name="Comma [0] 11786" xfId="57168" hidden="1"/>
    <cellStyle name="Comma [0] 11787" xfId="27724" hidden="1"/>
    <cellStyle name="Comma [0] 11787" xfId="57117" hidden="1"/>
    <cellStyle name="Comma [0] 11788" xfId="27700" hidden="1"/>
    <cellStyle name="Comma [0] 11788" xfId="57093" hidden="1"/>
    <cellStyle name="Comma [0] 11789" xfId="27735" hidden="1"/>
    <cellStyle name="Comma [0] 11789" xfId="57128" hidden="1"/>
    <cellStyle name="Comma [0] 1179" xfId="4531" hidden="1"/>
    <cellStyle name="Comma [0] 1179" xfId="33925" hidden="1"/>
    <cellStyle name="Comma [0] 11790" xfId="27667" hidden="1"/>
    <cellStyle name="Comma [0] 11790" xfId="57060" hidden="1"/>
    <cellStyle name="Comma [0] 11791" xfId="27737" hidden="1"/>
    <cellStyle name="Comma [0] 11791" xfId="57130" hidden="1"/>
    <cellStyle name="Comma [0] 11792" xfId="27782" hidden="1"/>
    <cellStyle name="Comma [0] 11792" xfId="57175" hidden="1"/>
    <cellStyle name="Comma [0] 11793" xfId="27725" hidden="1"/>
    <cellStyle name="Comma [0] 11793" xfId="57118" hidden="1"/>
    <cellStyle name="Comma [0] 11794" xfId="27682" hidden="1"/>
    <cellStyle name="Comma [0] 11794" xfId="57075" hidden="1"/>
    <cellStyle name="Comma [0] 11795" xfId="27788" hidden="1"/>
    <cellStyle name="Comma [0] 11795" xfId="57181" hidden="1"/>
    <cellStyle name="Comma [0] 11796" xfId="27790" hidden="1"/>
    <cellStyle name="Comma [0] 11796" xfId="57183" hidden="1"/>
    <cellStyle name="Comma [0] 11797" xfId="27743" hidden="1"/>
    <cellStyle name="Comma [0] 11797" xfId="57136" hidden="1"/>
    <cellStyle name="Comma [0] 11798" xfId="27749" hidden="1"/>
    <cellStyle name="Comma [0] 11798" xfId="57142" hidden="1"/>
    <cellStyle name="Comma [0] 11799" xfId="27375" hidden="1"/>
    <cellStyle name="Comma [0] 11799" xfId="56768" hidden="1"/>
    <cellStyle name="Comma [0] 118" xfId="2320" hidden="1"/>
    <cellStyle name="Comma [0] 118" xfId="31714" hidden="1"/>
    <cellStyle name="Comma [0] 1180" xfId="4472" hidden="1"/>
    <cellStyle name="Comma [0] 1180" xfId="33866" hidden="1"/>
    <cellStyle name="Comma [0] 11800" xfId="27699" hidden="1"/>
    <cellStyle name="Comma [0] 11800" xfId="57092" hidden="1"/>
    <cellStyle name="Comma [0] 11801" xfId="27707" hidden="1"/>
    <cellStyle name="Comma [0] 11801" xfId="57100" hidden="1"/>
    <cellStyle name="Comma [0] 11802" xfId="27796" hidden="1"/>
    <cellStyle name="Comma [0] 11802" xfId="57189" hidden="1"/>
    <cellStyle name="Comma [0] 11803" xfId="27710" hidden="1"/>
    <cellStyle name="Comma [0] 11803" xfId="57103" hidden="1"/>
    <cellStyle name="Comma [0] 11804" xfId="27670" hidden="1"/>
    <cellStyle name="Comma [0] 11804" xfId="57063" hidden="1"/>
    <cellStyle name="Comma [0] 11805" xfId="27801" hidden="1"/>
    <cellStyle name="Comma [0] 11805" xfId="57194" hidden="1"/>
    <cellStyle name="Comma [0] 11806" xfId="27803" hidden="1"/>
    <cellStyle name="Comma [0] 11806" xfId="57196" hidden="1"/>
    <cellStyle name="Comma [0] 11807" xfId="27762" hidden="1"/>
    <cellStyle name="Comma [0] 11807" xfId="57155" hidden="1"/>
    <cellStyle name="Comma [0] 11808" xfId="27768" hidden="1"/>
    <cellStyle name="Comma [0] 11808" xfId="57161" hidden="1"/>
    <cellStyle name="Comma [0] 11809" xfId="27669" hidden="1"/>
    <cellStyle name="Comma [0] 11809" xfId="57062" hidden="1"/>
    <cellStyle name="Comma [0] 1181" xfId="4410" hidden="1"/>
    <cellStyle name="Comma [0] 1181" xfId="33804" hidden="1"/>
    <cellStyle name="Comma [0] 11810" xfId="27750" hidden="1"/>
    <cellStyle name="Comma [0] 11810" xfId="57143" hidden="1"/>
    <cellStyle name="Comma [0] 11811" xfId="27729" hidden="1"/>
    <cellStyle name="Comma [0] 11811" xfId="57122" hidden="1"/>
    <cellStyle name="Comma [0] 11812" xfId="27807" hidden="1"/>
    <cellStyle name="Comma [0] 11812" xfId="57200" hidden="1"/>
    <cellStyle name="Comma [0] 11813" xfId="27748" hidden="1"/>
    <cellStyle name="Comma [0] 11813" xfId="57141" hidden="1"/>
    <cellStyle name="Comma [0] 11814" xfId="27686" hidden="1"/>
    <cellStyle name="Comma [0] 11814" xfId="57079" hidden="1"/>
    <cellStyle name="Comma [0] 11815" xfId="27814" hidden="1"/>
    <cellStyle name="Comma [0] 11815" xfId="57207" hidden="1"/>
    <cellStyle name="Comma [0] 11816" xfId="27816" hidden="1"/>
    <cellStyle name="Comma [0] 11816" xfId="57209" hidden="1"/>
    <cellStyle name="Comma [0] 11817" xfId="27780" hidden="1"/>
    <cellStyle name="Comma [0] 11817" xfId="57173" hidden="1"/>
    <cellStyle name="Comma [0] 11818" xfId="27785" hidden="1"/>
    <cellStyle name="Comma [0] 11818" xfId="57178" hidden="1"/>
    <cellStyle name="Comma [0] 11819" xfId="27349" hidden="1"/>
    <cellStyle name="Comma [0] 11819" xfId="56742" hidden="1"/>
    <cellStyle name="Comma [0] 1182" xfId="4538" hidden="1"/>
    <cellStyle name="Comma [0] 1182" xfId="33932" hidden="1"/>
    <cellStyle name="Comma [0] 11820" xfId="27769" hidden="1"/>
    <cellStyle name="Comma [0] 11820" xfId="57162" hidden="1"/>
    <cellStyle name="Comma [0] 11821" xfId="27674" hidden="1"/>
    <cellStyle name="Comma [0] 11821" xfId="57067" hidden="1"/>
    <cellStyle name="Comma [0] 11822" xfId="27820" hidden="1"/>
    <cellStyle name="Comma [0] 11822" xfId="57213" hidden="1"/>
    <cellStyle name="Comma [0] 11823" xfId="27767" hidden="1"/>
    <cellStyle name="Comma [0] 11823" xfId="57160" hidden="1"/>
    <cellStyle name="Comma [0] 11824" xfId="27706" hidden="1"/>
    <cellStyle name="Comma [0] 11824" xfId="57099" hidden="1"/>
    <cellStyle name="Comma [0] 11825" xfId="27824" hidden="1"/>
    <cellStyle name="Comma [0] 11825" xfId="57217" hidden="1"/>
    <cellStyle name="Comma [0] 11826" xfId="27826" hidden="1"/>
    <cellStyle name="Comma [0] 11826" xfId="57219" hidden="1"/>
    <cellStyle name="Comma [0] 11827" xfId="27794" hidden="1"/>
    <cellStyle name="Comma [0] 11827" xfId="57187" hidden="1"/>
    <cellStyle name="Comma [0] 11828" xfId="27798" hidden="1"/>
    <cellStyle name="Comma [0] 11828" xfId="57191" hidden="1"/>
    <cellStyle name="Comma [0] 11829" xfId="27688" hidden="1"/>
    <cellStyle name="Comma [0] 11829" xfId="57081" hidden="1"/>
    <cellStyle name="Comma [0] 1183" xfId="4540" hidden="1"/>
    <cellStyle name="Comma [0] 1183" xfId="33934" hidden="1"/>
    <cellStyle name="Comma [0] 11830" xfId="27786" hidden="1"/>
    <cellStyle name="Comma [0] 11830" xfId="57179" hidden="1"/>
    <cellStyle name="Comma [0] 11831" xfId="27678" hidden="1"/>
    <cellStyle name="Comma [0] 11831" xfId="57071" hidden="1"/>
    <cellStyle name="Comma [0] 11832" xfId="27830" hidden="1"/>
    <cellStyle name="Comma [0] 11832" xfId="57223" hidden="1"/>
    <cellStyle name="Comma [0] 11833" xfId="27784" hidden="1"/>
    <cellStyle name="Comma [0] 11833" xfId="57177" hidden="1"/>
    <cellStyle name="Comma [0] 11834" xfId="27753" hidden="1"/>
    <cellStyle name="Comma [0] 11834" xfId="57146" hidden="1"/>
    <cellStyle name="Comma [0] 11835" xfId="27834" hidden="1"/>
    <cellStyle name="Comma [0] 11835" xfId="57227" hidden="1"/>
    <cellStyle name="Comma [0] 11836" xfId="27836" hidden="1"/>
    <cellStyle name="Comma [0] 11836" xfId="57229" hidden="1"/>
    <cellStyle name="Comma [0] 11837" xfId="27822" hidden="1"/>
    <cellStyle name="Comma [0] 11837" xfId="57215" hidden="1"/>
    <cellStyle name="Comma [0] 11838" xfId="27809" hidden="1"/>
    <cellStyle name="Comma [0] 11838" xfId="57202" hidden="1"/>
    <cellStyle name="Comma [0] 11839" xfId="27833" hidden="1"/>
    <cellStyle name="Comma [0] 11839" xfId="57226" hidden="1"/>
    <cellStyle name="Comma [0] 1184" xfId="4504" hidden="1"/>
    <cellStyle name="Comma [0] 1184" xfId="33898" hidden="1"/>
    <cellStyle name="Comma [0] 11840" xfId="27799" hidden="1"/>
    <cellStyle name="Comma [0] 11840" xfId="57192" hidden="1"/>
    <cellStyle name="Comma [0] 11841" xfId="27771" hidden="1"/>
    <cellStyle name="Comma [0] 11841" xfId="57164" hidden="1"/>
    <cellStyle name="Comma [0] 11842" xfId="27838" hidden="1"/>
    <cellStyle name="Comma [0] 11842" xfId="57231" hidden="1"/>
    <cellStyle name="Comma [0] 11843" xfId="27795" hidden="1"/>
    <cellStyle name="Comma [0] 11843" xfId="57188" hidden="1"/>
    <cellStyle name="Comma [0] 11844" xfId="27829" hidden="1"/>
    <cellStyle name="Comma [0] 11844" xfId="57222" hidden="1"/>
    <cellStyle name="Comma [0] 11845" xfId="27842" hidden="1"/>
    <cellStyle name="Comma [0] 11845" xfId="57235" hidden="1"/>
    <cellStyle name="Comma [0] 11846" xfId="27844" hidden="1"/>
    <cellStyle name="Comma [0] 11846" xfId="57237" hidden="1"/>
    <cellStyle name="Comma [0] 11847" xfId="27712" hidden="1"/>
    <cellStyle name="Comma [0] 11847" xfId="57105" hidden="1"/>
    <cellStyle name="Comma [0] 11848" xfId="27832" hidden="1"/>
    <cellStyle name="Comma [0] 11848" xfId="57225" hidden="1"/>
    <cellStyle name="Comma [0] 11849" xfId="27772" hidden="1"/>
    <cellStyle name="Comma [0] 11849" xfId="57165" hidden="1"/>
    <cellStyle name="Comma [0] 1185" xfId="4509" hidden="1"/>
    <cellStyle name="Comma [0] 1185" xfId="33903" hidden="1"/>
    <cellStyle name="Comma [0] 11850" xfId="27806" hidden="1"/>
    <cellStyle name="Comma [0] 11850" xfId="57199" hidden="1"/>
    <cellStyle name="Comma [0] 11851" xfId="27819" hidden="1"/>
    <cellStyle name="Comma [0] 11851" xfId="57212" hidden="1"/>
    <cellStyle name="Comma [0] 11852" xfId="27847" hidden="1"/>
    <cellStyle name="Comma [0] 11852" xfId="57240" hidden="1"/>
    <cellStyle name="Comma [0] 11853" xfId="27810" hidden="1"/>
    <cellStyle name="Comma [0] 11853" xfId="57203" hidden="1"/>
    <cellStyle name="Comma [0] 11854" xfId="27770" hidden="1"/>
    <cellStyle name="Comma [0] 11854" xfId="57163" hidden="1"/>
    <cellStyle name="Comma [0] 11855" xfId="27849" hidden="1"/>
    <cellStyle name="Comma [0] 11855" xfId="57242" hidden="1"/>
    <cellStyle name="Comma [0] 11856" xfId="27851" hidden="1"/>
    <cellStyle name="Comma [0] 11856" xfId="57244" hidden="1"/>
    <cellStyle name="Comma [0] 11857" xfId="27363" hidden="1"/>
    <cellStyle name="Comma [0] 11857" xfId="56756" hidden="1"/>
    <cellStyle name="Comma [0] 11858" xfId="27360" hidden="1"/>
    <cellStyle name="Comma [0] 11858" xfId="56753" hidden="1"/>
    <cellStyle name="Comma [0] 11859" xfId="27857" hidden="1"/>
    <cellStyle name="Comma [0] 11859" xfId="57250" hidden="1"/>
    <cellStyle name="Comma [0] 1186" xfId="4338" hidden="1"/>
    <cellStyle name="Comma [0] 1186" xfId="33732" hidden="1"/>
    <cellStyle name="Comma [0] 11860" xfId="27863" hidden="1"/>
    <cellStyle name="Comma [0] 11860" xfId="57256" hidden="1"/>
    <cellStyle name="Comma [0] 11861" xfId="27865" hidden="1"/>
    <cellStyle name="Comma [0] 11861" xfId="57258" hidden="1"/>
    <cellStyle name="Comma [0] 11862" xfId="27856" hidden="1"/>
    <cellStyle name="Comma [0] 11862" xfId="57249" hidden="1"/>
    <cellStyle name="Comma [0] 11863" xfId="27861" hidden="1"/>
    <cellStyle name="Comma [0] 11863" xfId="57254" hidden="1"/>
    <cellStyle name="Comma [0] 11864" xfId="27867" hidden="1"/>
    <cellStyle name="Comma [0] 11864" xfId="57260" hidden="1"/>
    <cellStyle name="Comma [0] 11865" xfId="27869" hidden="1"/>
    <cellStyle name="Comma [0] 11865" xfId="57262" hidden="1"/>
    <cellStyle name="Comma [0] 11866" xfId="27386" hidden="1"/>
    <cellStyle name="Comma [0] 11866" xfId="56779" hidden="1"/>
    <cellStyle name="Comma [0] 11867" xfId="27388" hidden="1"/>
    <cellStyle name="Comma [0] 11867" xfId="56781" hidden="1"/>
    <cellStyle name="Comma [0] 11868" xfId="27880" hidden="1"/>
    <cellStyle name="Comma [0] 11868" xfId="57273" hidden="1"/>
    <cellStyle name="Comma [0] 11869" xfId="27889" hidden="1"/>
    <cellStyle name="Comma [0] 11869" xfId="57282" hidden="1"/>
    <cellStyle name="Comma [0] 1187" xfId="4493" hidden="1"/>
    <cellStyle name="Comma [0] 1187" xfId="33887" hidden="1"/>
    <cellStyle name="Comma [0] 11870" xfId="27900" hidden="1"/>
    <cellStyle name="Comma [0] 11870" xfId="57293" hidden="1"/>
    <cellStyle name="Comma [0] 11871" xfId="27906" hidden="1"/>
    <cellStyle name="Comma [0] 11871" xfId="57299" hidden="1"/>
    <cellStyle name="Comma [0] 11872" xfId="27888" hidden="1"/>
    <cellStyle name="Comma [0] 11872" xfId="57281" hidden="1"/>
    <cellStyle name="Comma [0] 11873" xfId="27898" hidden="1"/>
    <cellStyle name="Comma [0] 11873" xfId="57291" hidden="1"/>
    <cellStyle name="Comma [0] 11874" xfId="27918" hidden="1"/>
    <cellStyle name="Comma [0] 11874" xfId="57311" hidden="1"/>
    <cellStyle name="Comma [0] 11875" xfId="27920" hidden="1"/>
    <cellStyle name="Comma [0] 11875" xfId="57313" hidden="1"/>
    <cellStyle name="Comma [0] 11876" xfId="27871" hidden="1"/>
    <cellStyle name="Comma [0] 11876" xfId="57264" hidden="1"/>
    <cellStyle name="Comma [0] 11877" xfId="27368" hidden="1"/>
    <cellStyle name="Comma [0] 11877" xfId="56761" hidden="1"/>
    <cellStyle name="Comma [0] 11878" xfId="27874" hidden="1"/>
    <cellStyle name="Comma [0] 11878" xfId="57267" hidden="1"/>
    <cellStyle name="Comma [0] 11879" xfId="27373" hidden="1"/>
    <cellStyle name="Comma [0] 11879" xfId="56766" hidden="1"/>
    <cellStyle name="Comma [0] 1188" xfId="4398" hidden="1"/>
    <cellStyle name="Comma [0] 1188" xfId="33792" hidden="1"/>
    <cellStyle name="Comma [0] 11880" xfId="27357" hidden="1"/>
    <cellStyle name="Comma [0] 11880" xfId="56750" hidden="1"/>
    <cellStyle name="Comma [0] 11881" xfId="27925" hidden="1"/>
    <cellStyle name="Comma [0] 11881" xfId="57318" hidden="1"/>
    <cellStyle name="Comma [0] 11882" xfId="27366" hidden="1"/>
    <cellStyle name="Comma [0] 11882" xfId="56759" hidden="1"/>
    <cellStyle name="Comma [0] 11883" xfId="27387" hidden="1"/>
    <cellStyle name="Comma [0] 11883" xfId="56780" hidden="1"/>
    <cellStyle name="Comma [0] 11884" xfId="27937" hidden="1"/>
    <cellStyle name="Comma [0] 11884" xfId="57330" hidden="1"/>
    <cellStyle name="Comma [0] 11885" xfId="27939" hidden="1"/>
    <cellStyle name="Comma [0] 11885" xfId="57332" hidden="1"/>
    <cellStyle name="Comma [0] 11886" xfId="27928" hidden="1"/>
    <cellStyle name="Comma [0] 11886" xfId="57321" hidden="1"/>
    <cellStyle name="Comma [0] 11887" xfId="27936" hidden="1"/>
    <cellStyle name="Comma [0] 11887" xfId="57329" hidden="1"/>
    <cellStyle name="Comma [0] 11888" xfId="27370" hidden="1"/>
    <cellStyle name="Comma [0] 11888" xfId="56763" hidden="1"/>
    <cellStyle name="Comma [0] 11889" xfId="27922" hidden="1"/>
    <cellStyle name="Comma [0] 11889" xfId="57315" hidden="1"/>
    <cellStyle name="Comma [0] 1189" xfId="4544" hidden="1"/>
    <cellStyle name="Comma [0] 1189" xfId="33938" hidden="1"/>
    <cellStyle name="Comma [0] 11890" xfId="27955" hidden="1"/>
    <cellStyle name="Comma [0] 11890" xfId="57348" hidden="1"/>
    <cellStyle name="Comma [0] 11891" xfId="27963" hidden="1"/>
    <cellStyle name="Comma [0] 11891" xfId="57356" hidden="1"/>
    <cellStyle name="Comma [0] 11892" xfId="27872" hidden="1"/>
    <cellStyle name="Comma [0] 11892" xfId="57265" hidden="1"/>
    <cellStyle name="Comma [0] 11893" xfId="27951" hidden="1"/>
    <cellStyle name="Comma [0] 11893" xfId="57344" hidden="1"/>
    <cellStyle name="Comma [0] 11894" xfId="27972" hidden="1"/>
    <cellStyle name="Comma [0] 11894" xfId="57365" hidden="1"/>
    <cellStyle name="Comma [0] 11895" xfId="27974" hidden="1"/>
    <cellStyle name="Comma [0] 11895" xfId="57367" hidden="1"/>
    <cellStyle name="Comma [0] 11896" xfId="27933" hidden="1"/>
    <cellStyle name="Comma [0] 11896" xfId="57326" hidden="1"/>
    <cellStyle name="Comma [0] 11897" xfId="27878" hidden="1"/>
    <cellStyle name="Comma [0] 11897" xfId="57271" hidden="1"/>
    <cellStyle name="Comma [0] 11898" xfId="27931" hidden="1"/>
    <cellStyle name="Comma [0] 11898" xfId="57324" hidden="1"/>
    <cellStyle name="Comma [0] 11899" xfId="27915" hidden="1"/>
    <cellStyle name="Comma [0] 11899" xfId="57308" hidden="1"/>
    <cellStyle name="Comma [0] 119" xfId="2438" hidden="1"/>
    <cellStyle name="Comma [0] 119" xfId="31832" hidden="1"/>
    <cellStyle name="Comma [0] 1190" xfId="4491" hidden="1"/>
    <cellStyle name="Comma [0] 1190" xfId="33885" hidden="1"/>
    <cellStyle name="Comma [0] 11900" xfId="27911" hidden="1"/>
    <cellStyle name="Comma [0] 11900" xfId="57304" hidden="1"/>
    <cellStyle name="Comma [0] 11901" xfId="27982" hidden="1"/>
    <cellStyle name="Comma [0] 11901" xfId="57375" hidden="1"/>
    <cellStyle name="Comma [0] 11902" xfId="27854" hidden="1"/>
    <cellStyle name="Comma [0] 11902" xfId="57247" hidden="1"/>
    <cellStyle name="Comma [0] 11903" xfId="27336" hidden="1"/>
    <cellStyle name="Comma [0] 11903" xfId="56729" hidden="1"/>
    <cellStyle name="Comma [0] 11904" xfId="27990" hidden="1"/>
    <cellStyle name="Comma [0] 11904" xfId="57383" hidden="1"/>
    <cellStyle name="Comma [0] 11905" xfId="27992" hidden="1"/>
    <cellStyle name="Comma [0] 11905" xfId="57385" hidden="1"/>
    <cellStyle name="Comma [0] 11906" xfId="27941" hidden="1"/>
    <cellStyle name="Comma [0] 11906" xfId="57334" hidden="1"/>
    <cellStyle name="Comma [0] 11907" xfId="27917" hidden="1"/>
    <cellStyle name="Comma [0] 11907" xfId="57310" hidden="1"/>
    <cellStyle name="Comma [0] 11908" xfId="27952" hidden="1"/>
    <cellStyle name="Comma [0] 11908" xfId="57345" hidden="1"/>
    <cellStyle name="Comma [0] 11909" xfId="27884" hidden="1"/>
    <cellStyle name="Comma [0] 11909" xfId="57277" hidden="1"/>
    <cellStyle name="Comma [0] 1191" xfId="4430" hidden="1"/>
    <cellStyle name="Comma [0] 1191" xfId="33824" hidden="1"/>
    <cellStyle name="Comma [0] 11910" xfId="27954" hidden="1"/>
    <cellStyle name="Comma [0] 11910" xfId="57347" hidden="1"/>
    <cellStyle name="Comma [0] 11911" xfId="27999" hidden="1"/>
    <cellStyle name="Comma [0] 11911" xfId="57392" hidden="1"/>
    <cellStyle name="Comma [0] 11912" xfId="27942" hidden="1"/>
    <cellStyle name="Comma [0] 11912" xfId="57335" hidden="1"/>
    <cellStyle name="Comma [0] 11913" xfId="27899" hidden="1"/>
    <cellStyle name="Comma [0] 11913" xfId="57292" hidden="1"/>
    <cellStyle name="Comma [0] 11914" xfId="28005" hidden="1"/>
    <cellStyle name="Comma [0] 11914" xfId="57398" hidden="1"/>
    <cellStyle name="Comma [0] 11915" xfId="28007" hidden="1"/>
    <cellStyle name="Comma [0] 11915" xfId="57400" hidden="1"/>
    <cellStyle name="Comma [0] 11916" xfId="27960" hidden="1"/>
    <cellStyle name="Comma [0] 11916" xfId="57353" hidden="1"/>
    <cellStyle name="Comma [0] 11917" xfId="27966" hidden="1"/>
    <cellStyle name="Comma [0] 11917" xfId="57359" hidden="1"/>
    <cellStyle name="Comma [0] 11918" xfId="27853" hidden="1"/>
    <cellStyle name="Comma [0] 11918" xfId="57246" hidden="1"/>
    <cellStyle name="Comma [0] 11919" xfId="27916" hidden="1"/>
    <cellStyle name="Comma [0] 11919" xfId="57309" hidden="1"/>
    <cellStyle name="Comma [0] 1192" xfId="4548" hidden="1"/>
    <cellStyle name="Comma [0] 1192" xfId="33942" hidden="1"/>
    <cellStyle name="Comma [0] 11920" xfId="27924" hidden="1"/>
    <cellStyle name="Comma [0] 11920" xfId="57317" hidden="1"/>
    <cellStyle name="Comma [0] 11921" xfId="28013" hidden="1"/>
    <cellStyle name="Comma [0] 11921" xfId="57406" hidden="1"/>
    <cellStyle name="Comma [0] 11922" xfId="27927" hidden="1"/>
    <cellStyle name="Comma [0] 11922" xfId="57320" hidden="1"/>
    <cellStyle name="Comma [0] 11923" xfId="27887" hidden="1"/>
    <cellStyle name="Comma [0] 11923" xfId="57280" hidden="1"/>
    <cellStyle name="Comma [0] 11924" xfId="28018" hidden="1"/>
    <cellStyle name="Comma [0] 11924" xfId="57411" hidden="1"/>
    <cellStyle name="Comma [0] 11925" xfId="28020" hidden="1"/>
    <cellStyle name="Comma [0] 11925" xfId="57413" hidden="1"/>
    <cellStyle name="Comma [0] 11926" xfId="27979" hidden="1"/>
    <cellStyle name="Comma [0] 11926" xfId="57372" hidden="1"/>
    <cellStyle name="Comma [0] 11927" xfId="27985" hidden="1"/>
    <cellStyle name="Comma [0] 11927" xfId="57378" hidden="1"/>
    <cellStyle name="Comma [0] 11928" xfId="27886" hidden="1"/>
    <cellStyle name="Comma [0] 11928" xfId="57279" hidden="1"/>
    <cellStyle name="Comma [0] 11929" xfId="27967" hidden="1"/>
    <cellStyle name="Comma [0] 11929" xfId="57360" hidden="1"/>
    <cellStyle name="Comma [0] 1193" xfId="4550" hidden="1"/>
    <cellStyle name="Comma [0] 1193" xfId="33944" hidden="1"/>
    <cellStyle name="Comma [0] 11930" xfId="27946" hidden="1"/>
    <cellStyle name="Comma [0] 11930" xfId="57339" hidden="1"/>
    <cellStyle name="Comma [0] 11931" xfId="28024" hidden="1"/>
    <cellStyle name="Comma [0] 11931" xfId="57417" hidden="1"/>
    <cellStyle name="Comma [0] 11932" xfId="27965" hidden="1"/>
    <cellStyle name="Comma [0] 11932" xfId="57358" hidden="1"/>
    <cellStyle name="Comma [0] 11933" xfId="27903" hidden="1"/>
    <cellStyle name="Comma [0] 11933" xfId="57296" hidden="1"/>
    <cellStyle name="Comma [0] 11934" xfId="28031" hidden="1"/>
    <cellStyle name="Comma [0] 11934" xfId="57424" hidden="1"/>
    <cellStyle name="Comma [0] 11935" xfId="28033" hidden="1"/>
    <cellStyle name="Comma [0] 11935" xfId="57426" hidden="1"/>
    <cellStyle name="Comma [0] 11936" xfId="27997" hidden="1"/>
    <cellStyle name="Comma [0] 11936" xfId="57390" hidden="1"/>
    <cellStyle name="Comma [0] 11937" xfId="28002" hidden="1"/>
    <cellStyle name="Comma [0] 11937" xfId="57395" hidden="1"/>
    <cellStyle name="Comma [0] 11938" xfId="27367" hidden="1"/>
    <cellStyle name="Comma [0] 11938" xfId="56760" hidden="1"/>
    <cellStyle name="Comma [0] 11939" xfId="27986" hidden="1"/>
    <cellStyle name="Comma [0] 11939" xfId="57379" hidden="1"/>
    <cellStyle name="Comma [0] 1194" xfId="4518" hidden="1"/>
    <cellStyle name="Comma [0] 1194" xfId="33912" hidden="1"/>
    <cellStyle name="Comma [0] 11940" xfId="27891" hidden="1"/>
    <cellStyle name="Comma [0] 11940" xfId="57284" hidden="1"/>
    <cellStyle name="Comma [0] 11941" xfId="28037" hidden="1"/>
    <cellStyle name="Comma [0] 11941" xfId="57430" hidden="1"/>
    <cellStyle name="Comma [0] 11942" xfId="27984" hidden="1"/>
    <cellStyle name="Comma [0] 11942" xfId="57377" hidden="1"/>
    <cellStyle name="Comma [0] 11943" xfId="27923" hidden="1"/>
    <cellStyle name="Comma [0] 11943" xfId="57316" hidden="1"/>
    <cellStyle name="Comma [0] 11944" xfId="28041" hidden="1"/>
    <cellStyle name="Comma [0] 11944" xfId="57434" hidden="1"/>
    <cellStyle name="Comma [0] 11945" xfId="28043" hidden="1"/>
    <cellStyle name="Comma [0] 11945" xfId="57436" hidden="1"/>
    <cellStyle name="Comma [0] 11946" xfId="28011" hidden="1"/>
    <cellStyle name="Comma [0] 11946" xfId="57404" hidden="1"/>
    <cellStyle name="Comma [0] 11947" xfId="28015" hidden="1"/>
    <cellStyle name="Comma [0] 11947" xfId="57408" hidden="1"/>
    <cellStyle name="Comma [0] 11948" xfId="27905" hidden="1"/>
    <cellStyle name="Comma [0] 11948" xfId="57298" hidden="1"/>
    <cellStyle name="Comma [0] 11949" xfId="28003" hidden="1"/>
    <cellStyle name="Comma [0] 11949" xfId="57396" hidden="1"/>
    <cellStyle name="Comma [0] 1195" xfId="4522" hidden="1"/>
    <cellStyle name="Comma [0] 1195" xfId="33916" hidden="1"/>
    <cellStyle name="Comma [0] 11950" xfId="27895" hidden="1"/>
    <cellStyle name="Comma [0] 11950" xfId="57288" hidden="1"/>
    <cellStyle name="Comma [0] 11951" xfId="28047" hidden="1"/>
    <cellStyle name="Comma [0] 11951" xfId="57440" hidden="1"/>
    <cellStyle name="Comma [0] 11952" xfId="28001" hidden="1"/>
    <cellStyle name="Comma [0] 11952" xfId="57394" hidden="1"/>
    <cellStyle name="Comma [0] 11953" xfId="27970" hidden="1"/>
    <cellStyle name="Comma [0] 11953" xfId="57363" hidden="1"/>
    <cellStyle name="Comma [0] 11954" xfId="28051" hidden="1"/>
    <cellStyle name="Comma [0] 11954" xfId="57444" hidden="1"/>
    <cellStyle name="Comma [0] 11955" xfId="28053" hidden="1"/>
    <cellStyle name="Comma [0] 11955" xfId="57446" hidden="1"/>
    <cellStyle name="Comma [0] 11956" xfId="28039" hidden="1"/>
    <cellStyle name="Comma [0] 11956" xfId="57432" hidden="1"/>
    <cellStyle name="Comma [0] 11957" xfId="28026" hidden="1"/>
    <cellStyle name="Comma [0] 11957" xfId="57419" hidden="1"/>
    <cellStyle name="Comma [0] 11958" xfId="28050" hidden="1"/>
    <cellStyle name="Comma [0] 11958" xfId="57443" hidden="1"/>
    <cellStyle name="Comma [0] 11959" xfId="28016" hidden="1"/>
    <cellStyle name="Comma [0] 11959" xfId="57409" hidden="1"/>
    <cellStyle name="Comma [0] 1196" xfId="4412" hidden="1"/>
    <cellStyle name="Comma [0] 1196" xfId="33806" hidden="1"/>
    <cellStyle name="Comma [0] 11960" xfId="27988" hidden="1"/>
    <cellStyle name="Comma [0] 11960" xfId="57381" hidden="1"/>
    <cellStyle name="Comma [0] 11961" xfId="28055" hidden="1"/>
    <cellStyle name="Comma [0] 11961" xfId="57448" hidden="1"/>
    <cellStyle name="Comma [0] 11962" xfId="28012" hidden="1"/>
    <cellStyle name="Comma [0] 11962" xfId="57405" hidden="1"/>
    <cellStyle name="Comma [0] 11963" xfId="28046" hidden="1"/>
    <cellStyle name="Comma [0] 11963" xfId="57439" hidden="1"/>
    <cellStyle name="Comma [0] 11964" xfId="28059" hidden="1"/>
    <cellStyle name="Comma [0] 11964" xfId="57452" hidden="1"/>
    <cellStyle name="Comma [0] 11965" xfId="28061" hidden="1"/>
    <cellStyle name="Comma [0] 11965" xfId="57454" hidden="1"/>
    <cellStyle name="Comma [0] 11966" xfId="27929" hidden="1"/>
    <cellStyle name="Comma [0] 11966" xfId="57322" hidden="1"/>
    <cellStyle name="Comma [0] 11967" xfId="28049" hidden="1"/>
    <cellStyle name="Comma [0] 11967" xfId="57442" hidden="1"/>
    <cellStyle name="Comma [0] 11968" xfId="27989" hidden="1"/>
    <cellStyle name="Comma [0] 11968" xfId="57382" hidden="1"/>
    <cellStyle name="Comma [0] 11969" xfId="28023" hidden="1"/>
    <cellStyle name="Comma [0] 11969" xfId="57416" hidden="1"/>
    <cellStyle name="Comma [0] 1197" xfId="4510" hidden="1"/>
    <cellStyle name="Comma [0] 1197" xfId="33904" hidden="1"/>
    <cellStyle name="Comma [0] 11970" xfId="28036" hidden="1"/>
    <cellStyle name="Comma [0] 11970" xfId="57429" hidden="1"/>
    <cellStyle name="Comma [0] 11971" xfId="28064" hidden="1"/>
    <cellStyle name="Comma [0] 11971" xfId="57457" hidden="1"/>
    <cellStyle name="Comma [0] 11972" xfId="28027" hidden="1"/>
    <cellStyle name="Comma [0] 11972" xfId="57420" hidden="1"/>
    <cellStyle name="Comma [0] 11973" xfId="27987" hidden="1"/>
    <cellStyle name="Comma [0] 11973" xfId="57380" hidden="1"/>
    <cellStyle name="Comma [0] 11974" xfId="28066" hidden="1"/>
    <cellStyle name="Comma [0] 11974" xfId="57459" hidden="1"/>
    <cellStyle name="Comma [0] 11975" xfId="28068" hidden="1"/>
    <cellStyle name="Comma [0] 11975" xfId="57461" hidden="1"/>
    <cellStyle name="Comma [0] 11976" xfId="27421" hidden="1"/>
    <cellStyle name="Comma [0] 11976" xfId="56814" hidden="1"/>
    <cellStyle name="Comma [0] 11977" xfId="27377" hidden="1"/>
    <cellStyle name="Comma [0] 11977" xfId="56770" hidden="1"/>
    <cellStyle name="Comma [0] 11978" xfId="28074" hidden="1"/>
    <cellStyle name="Comma [0] 11978" xfId="57467" hidden="1"/>
    <cellStyle name="Comma [0] 11979" xfId="28080" hidden="1"/>
    <cellStyle name="Comma [0] 11979" xfId="57473" hidden="1"/>
    <cellStyle name="Comma [0] 1198" xfId="4402" hidden="1"/>
    <cellStyle name="Comma [0] 1198" xfId="33796" hidden="1"/>
    <cellStyle name="Comma [0] 11980" xfId="28082" hidden="1"/>
    <cellStyle name="Comma [0] 11980" xfId="57475" hidden="1"/>
    <cellStyle name="Comma [0] 11981" xfId="28073" hidden="1"/>
    <cellStyle name="Comma [0] 11981" xfId="57466" hidden="1"/>
    <cellStyle name="Comma [0] 11982" xfId="28078" hidden="1"/>
    <cellStyle name="Comma [0] 11982" xfId="57471" hidden="1"/>
    <cellStyle name="Comma [0] 11983" xfId="28084" hidden="1"/>
    <cellStyle name="Comma [0] 11983" xfId="57477" hidden="1"/>
    <cellStyle name="Comma [0] 11984" xfId="28086" hidden="1"/>
    <cellStyle name="Comma [0] 11984" xfId="57479" hidden="1"/>
    <cellStyle name="Comma [0] 11985" xfId="27378" hidden="1"/>
    <cellStyle name="Comma [0] 11985" xfId="56771" hidden="1"/>
    <cellStyle name="Comma [0] 11986" xfId="27356" hidden="1"/>
    <cellStyle name="Comma [0] 11986" xfId="56749" hidden="1"/>
    <cellStyle name="Comma [0] 11987" xfId="28097" hidden="1"/>
    <cellStyle name="Comma [0] 11987" xfId="57490" hidden="1"/>
    <cellStyle name="Comma [0] 11988" xfId="28106" hidden="1"/>
    <cellStyle name="Comma [0] 11988" xfId="57499" hidden="1"/>
    <cellStyle name="Comma [0] 11989" xfId="28117" hidden="1"/>
    <cellStyle name="Comma [0] 11989" xfId="57510" hidden="1"/>
    <cellStyle name="Comma [0] 1199" xfId="4554" hidden="1"/>
    <cellStyle name="Comma [0] 1199" xfId="33948" hidden="1"/>
    <cellStyle name="Comma [0] 11990" xfId="28123" hidden="1"/>
    <cellStyle name="Comma [0] 11990" xfId="57516" hidden="1"/>
    <cellStyle name="Comma [0] 11991" xfId="28105" hidden="1"/>
    <cellStyle name="Comma [0] 11991" xfId="57498" hidden="1"/>
    <cellStyle name="Comma [0] 11992" xfId="28115" hidden="1"/>
    <cellStyle name="Comma [0] 11992" xfId="57508" hidden="1"/>
    <cellStyle name="Comma [0] 11993" xfId="28135" hidden="1"/>
    <cellStyle name="Comma [0] 11993" xfId="57528" hidden="1"/>
    <cellStyle name="Comma [0] 11994" xfId="28137" hidden="1"/>
    <cellStyle name="Comma [0] 11994" xfId="57530" hidden="1"/>
    <cellStyle name="Comma [0] 11995" xfId="28088" hidden="1"/>
    <cellStyle name="Comma [0] 11995" xfId="57481" hidden="1"/>
    <cellStyle name="Comma [0] 11996" xfId="27344" hidden="1"/>
    <cellStyle name="Comma [0] 11996" xfId="56737" hidden="1"/>
    <cellStyle name="Comma [0] 11997" xfId="28091" hidden="1"/>
    <cellStyle name="Comma [0] 11997" xfId="57484" hidden="1"/>
    <cellStyle name="Comma [0] 11998" xfId="27355" hidden="1"/>
    <cellStyle name="Comma [0] 11998" xfId="56748" hidden="1"/>
    <cellStyle name="Comma [0] 11999" xfId="27354" hidden="1"/>
    <cellStyle name="Comma [0] 11999" xfId="56747" hidden="1"/>
    <cellStyle name="Comma [0] 12" xfId="2220" hidden="1"/>
    <cellStyle name="Comma [0] 12" xfId="31614" hidden="1"/>
    <cellStyle name="Comma [0] 120" xfId="2440" hidden="1"/>
    <cellStyle name="Comma [0] 120" xfId="31834" hidden="1"/>
    <cellStyle name="Comma [0] 1200" xfId="4508" hidden="1"/>
    <cellStyle name="Comma [0] 1200" xfId="33902" hidden="1"/>
    <cellStyle name="Comma [0] 12000" xfId="28142" hidden="1"/>
    <cellStyle name="Comma [0] 12000" xfId="57535" hidden="1"/>
    <cellStyle name="Comma [0] 12001" xfId="27430" hidden="1"/>
    <cellStyle name="Comma [0] 12001" xfId="56823" hidden="1"/>
    <cellStyle name="Comma [0] 12002" xfId="27631" hidden="1"/>
    <cellStyle name="Comma [0] 12002" xfId="57024" hidden="1"/>
    <cellStyle name="Comma [0] 12003" xfId="28154" hidden="1"/>
    <cellStyle name="Comma [0] 12003" xfId="57547" hidden="1"/>
    <cellStyle name="Comma [0] 12004" xfId="28156" hidden="1"/>
    <cellStyle name="Comma [0] 12004" xfId="57549" hidden="1"/>
    <cellStyle name="Comma [0] 12005" xfId="28145" hidden="1"/>
    <cellStyle name="Comma [0] 12005" xfId="57538" hidden="1"/>
    <cellStyle name="Comma [0] 12006" xfId="28153" hidden="1"/>
    <cellStyle name="Comma [0] 12006" xfId="57546" hidden="1"/>
    <cellStyle name="Comma [0] 12007" xfId="27640" hidden="1"/>
    <cellStyle name="Comma [0] 12007" xfId="57033" hidden="1"/>
    <cellStyle name="Comma [0] 12008" xfId="28139" hidden="1"/>
    <cellStyle name="Comma [0] 12008" xfId="57532" hidden="1"/>
    <cellStyle name="Comma [0] 12009" xfId="28172" hidden="1"/>
    <cellStyle name="Comma [0] 12009" xfId="57565" hidden="1"/>
    <cellStyle name="Comma [0] 1201" xfId="4477" hidden="1"/>
    <cellStyle name="Comma [0] 1201" xfId="33871" hidden="1"/>
    <cellStyle name="Comma [0] 12010" xfId="28180" hidden="1"/>
    <cellStyle name="Comma [0] 12010" xfId="57573" hidden="1"/>
    <cellStyle name="Comma [0] 12011" xfId="28089" hidden="1"/>
    <cellStyle name="Comma [0] 12011" xfId="57482" hidden="1"/>
    <cellStyle name="Comma [0] 12012" xfId="28168" hidden="1"/>
    <cellStyle name="Comma [0] 12012" xfId="57561" hidden="1"/>
    <cellStyle name="Comma [0] 12013" xfId="28189" hidden="1"/>
    <cellStyle name="Comma [0] 12013" xfId="57582" hidden="1"/>
    <cellStyle name="Comma [0] 12014" xfId="28191" hidden="1"/>
    <cellStyle name="Comma [0] 12014" xfId="57584" hidden="1"/>
    <cellStyle name="Comma [0] 12015" xfId="28150" hidden="1"/>
    <cellStyle name="Comma [0] 12015" xfId="57543" hidden="1"/>
    <cellStyle name="Comma [0] 12016" xfId="28095" hidden="1"/>
    <cellStyle name="Comma [0] 12016" xfId="57488" hidden="1"/>
    <cellStyle name="Comma [0] 12017" xfId="28148" hidden="1"/>
    <cellStyle name="Comma [0] 12017" xfId="57541" hidden="1"/>
    <cellStyle name="Comma [0] 12018" xfId="28132" hidden="1"/>
    <cellStyle name="Comma [0] 12018" xfId="57525" hidden="1"/>
    <cellStyle name="Comma [0] 12019" xfId="28128" hidden="1"/>
    <cellStyle name="Comma [0] 12019" xfId="57521" hidden="1"/>
    <cellStyle name="Comma [0] 1202" xfId="4558" hidden="1"/>
    <cellStyle name="Comma [0] 1202" xfId="33952" hidden="1"/>
    <cellStyle name="Comma [0] 12020" xfId="28199" hidden="1"/>
    <cellStyle name="Comma [0] 12020" xfId="57592" hidden="1"/>
    <cellStyle name="Comma [0] 12021" xfId="28071" hidden="1"/>
    <cellStyle name="Comma [0] 12021" xfId="57464" hidden="1"/>
    <cellStyle name="Comma [0] 12022" xfId="27379" hidden="1"/>
    <cellStyle name="Comma [0] 12022" xfId="56772" hidden="1"/>
    <cellStyle name="Comma [0] 12023" xfId="28207" hidden="1"/>
    <cellStyle name="Comma [0] 12023" xfId="57600" hidden="1"/>
    <cellStyle name="Comma [0] 12024" xfId="28209" hidden="1"/>
    <cellStyle name="Comma [0] 12024" xfId="57602" hidden="1"/>
    <cellStyle name="Comma [0] 12025" xfId="28158" hidden="1"/>
    <cellStyle name="Comma [0] 12025" xfId="57551" hidden="1"/>
    <cellStyle name="Comma [0] 12026" xfId="28134" hidden="1"/>
    <cellStyle name="Comma [0] 12026" xfId="57527" hidden="1"/>
    <cellStyle name="Comma [0] 12027" xfId="28169" hidden="1"/>
    <cellStyle name="Comma [0] 12027" xfId="57562" hidden="1"/>
    <cellStyle name="Comma [0] 12028" xfId="28101" hidden="1"/>
    <cellStyle name="Comma [0] 12028" xfId="57494" hidden="1"/>
    <cellStyle name="Comma [0] 12029" xfId="28171" hidden="1"/>
    <cellStyle name="Comma [0] 12029" xfId="57564" hidden="1"/>
    <cellStyle name="Comma [0] 1203" xfId="4560" hidden="1"/>
    <cellStyle name="Comma [0] 1203" xfId="33954" hidden="1"/>
    <cellStyle name="Comma [0] 12030" xfId="28216" hidden="1"/>
    <cellStyle name="Comma [0] 12030" xfId="57609" hidden="1"/>
    <cellStyle name="Comma [0] 12031" xfId="28159" hidden="1"/>
    <cellStyle name="Comma [0] 12031" xfId="57552" hidden="1"/>
    <cellStyle name="Comma [0] 12032" xfId="28116" hidden="1"/>
    <cellStyle name="Comma [0] 12032" xfId="57509" hidden="1"/>
    <cellStyle name="Comma [0] 12033" xfId="28222" hidden="1"/>
    <cellStyle name="Comma [0] 12033" xfId="57615" hidden="1"/>
    <cellStyle name="Comma [0] 12034" xfId="28224" hidden="1"/>
    <cellStyle name="Comma [0] 12034" xfId="57617" hidden="1"/>
    <cellStyle name="Comma [0] 12035" xfId="28177" hidden="1"/>
    <cellStyle name="Comma [0] 12035" xfId="57570" hidden="1"/>
    <cellStyle name="Comma [0] 12036" xfId="28183" hidden="1"/>
    <cellStyle name="Comma [0] 12036" xfId="57576" hidden="1"/>
    <cellStyle name="Comma [0] 12037" xfId="28070" hidden="1"/>
    <cellStyle name="Comma [0] 12037" xfId="57463" hidden="1"/>
    <cellStyle name="Comma [0] 12038" xfId="28133" hidden="1"/>
    <cellStyle name="Comma [0] 12038" xfId="57526" hidden="1"/>
    <cellStyle name="Comma [0] 12039" xfId="28141" hidden="1"/>
    <cellStyle name="Comma [0] 12039" xfId="57534" hidden="1"/>
    <cellStyle name="Comma [0] 1204" xfId="4546" hidden="1"/>
    <cellStyle name="Comma [0] 1204" xfId="33940" hidden="1"/>
    <cellStyle name="Comma [0] 12040" xfId="28230" hidden="1"/>
    <cellStyle name="Comma [0] 12040" xfId="57623" hidden="1"/>
    <cellStyle name="Comma [0] 12041" xfId="28144" hidden="1"/>
    <cellStyle name="Comma [0] 12041" xfId="57537" hidden="1"/>
    <cellStyle name="Comma [0] 12042" xfId="28104" hidden="1"/>
    <cellStyle name="Comma [0] 12042" xfId="57497" hidden="1"/>
    <cellStyle name="Comma [0] 12043" xfId="28235" hidden="1"/>
    <cellStyle name="Comma [0] 12043" xfId="57628" hidden="1"/>
    <cellStyle name="Comma [0] 12044" xfId="28237" hidden="1"/>
    <cellStyle name="Comma [0] 12044" xfId="57630" hidden="1"/>
    <cellStyle name="Comma [0] 12045" xfId="28196" hidden="1"/>
    <cellStyle name="Comma [0] 12045" xfId="57589" hidden="1"/>
    <cellStyle name="Comma [0] 12046" xfId="28202" hidden="1"/>
    <cellStyle name="Comma [0] 12046" xfId="57595" hidden="1"/>
    <cellStyle name="Comma [0] 12047" xfId="28103" hidden="1"/>
    <cellStyle name="Comma [0] 12047" xfId="57496" hidden="1"/>
    <cellStyle name="Comma [0] 12048" xfId="28184" hidden="1"/>
    <cellStyle name="Comma [0] 12048" xfId="57577" hidden="1"/>
    <cellStyle name="Comma [0] 12049" xfId="28163" hidden="1"/>
    <cellStyle name="Comma [0] 12049" xfId="57556" hidden="1"/>
    <cellStyle name="Comma [0] 1205" xfId="4533" hidden="1"/>
    <cellStyle name="Comma [0] 1205" xfId="33927" hidden="1"/>
    <cellStyle name="Comma [0] 12050" xfId="28241" hidden="1"/>
    <cellStyle name="Comma [0] 12050" xfId="57634" hidden="1"/>
    <cellStyle name="Comma [0] 12051" xfId="28182" hidden="1"/>
    <cellStyle name="Comma [0] 12051" xfId="57575" hidden="1"/>
    <cellStyle name="Comma [0] 12052" xfId="28120" hidden="1"/>
    <cellStyle name="Comma [0] 12052" xfId="57513" hidden="1"/>
    <cellStyle name="Comma [0] 12053" xfId="28248" hidden="1"/>
    <cellStyle name="Comma [0] 12053" xfId="57641" hidden="1"/>
    <cellStyle name="Comma [0] 12054" xfId="28250" hidden="1"/>
    <cellStyle name="Comma [0] 12054" xfId="57643" hidden="1"/>
    <cellStyle name="Comma [0] 12055" xfId="28214" hidden="1"/>
    <cellStyle name="Comma [0] 12055" xfId="57607" hidden="1"/>
    <cellStyle name="Comma [0] 12056" xfId="28219" hidden="1"/>
    <cellStyle name="Comma [0] 12056" xfId="57612" hidden="1"/>
    <cellStyle name="Comma [0] 12057" xfId="27649" hidden="1"/>
    <cellStyle name="Comma [0] 12057" xfId="57042" hidden="1"/>
    <cellStyle name="Comma [0] 12058" xfId="28203" hidden="1"/>
    <cellStyle name="Comma [0] 12058" xfId="57596" hidden="1"/>
    <cellStyle name="Comma [0] 12059" xfId="28108" hidden="1"/>
    <cellStyle name="Comma [0] 12059" xfId="57501" hidden="1"/>
    <cellStyle name="Comma [0] 1206" xfId="4557" hidden="1"/>
    <cellStyle name="Comma [0] 1206" xfId="33951" hidden="1"/>
    <cellStyle name="Comma [0] 12060" xfId="28254" hidden="1"/>
    <cellStyle name="Comma [0] 12060" xfId="57647" hidden="1"/>
    <cellStyle name="Comma [0] 12061" xfId="28201" hidden="1"/>
    <cellStyle name="Comma [0] 12061" xfId="57594" hidden="1"/>
    <cellStyle name="Comma [0] 12062" xfId="28140" hidden="1"/>
    <cellStyle name="Comma [0] 12062" xfId="57533" hidden="1"/>
    <cellStyle name="Comma [0] 12063" xfId="28258" hidden="1"/>
    <cellStyle name="Comma [0] 12063" xfId="57651" hidden="1"/>
    <cellStyle name="Comma [0] 12064" xfId="28260" hidden="1"/>
    <cellStyle name="Comma [0] 12064" xfId="57653" hidden="1"/>
    <cellStyle name="Comma [0] 12065" xfId="28228" hidden="1"/>
    <cellStyle name="Comma [0] 12065" xfId="57621" hidden="1"/>
    <cellStyle name="Comma [0] 12066" xfId="28232" hidden="1"/>
    <cellStyle name="Comma [0] 12066" xfId="57625" hidden="1"/>
    <cellStyle name="Comma [0] 12067" xfId="28122" hidden="1"/>
    <cellStyle name="Comma [0] 12067" xfId="57515" hidden="1"/>
    <cellStyle name="Comma [0] 12068" xfId="28220" hidden="1"/>
    <cellStyle name="Comma [0] 12068" xfId="57613" hidden="1"/>
    <cellStyle name="Comma [0] 12069" xfId="28112" hidden="1"/>
    <cellStyle name="Comma [0] 12069" xfId="57505" hidden="1"/>
    <cellStyle name="Comma [0] 1207" xfId="4523" hidden="1"/>
    <cellStyle name="Comma [0] 1207" xfId="33917" hidden="1"/>
    <cellStyle name="Comma [0] 12070" xfId="28264" hidden="1"/>
    <cellStyle name="Comma [0] 12070" xfId="57657" hidden="1"/>
    <cellStyle name="Comma [0] 12071" xfId="28218" hidden="1"/>
    <cellStyle name="Comma [0] 12071" xfId="57611" hidden="1"/>
    <cellStyle name="Comma [0] 12072" xfId="28187" hidden="1"/>
    <cellStyle name="Comma [0] 12072" xfId="57580" hidden="1"/>
    <cellStyle name="Comma [0] 12073" xfId="28268" hidden="1"/>
    <cellStyle name="Comma [0] 12073" xfId="57661" hidden="1"/>
    <cellStyle name="Comma [0] 12074" xfId="28270" hidden="1"/>
    <cellStyle name="Comma [0] 12074" xfId="57663" hidden="1"/>
    <cellStyle name="Comma [0] 12075" xfId="28256" hidden="1"/>
    <cellStyle name="Comma [0] 12075" xfId="57649" hidden="1"/>
    <cellStyle name="Comma [0] 12076" xfId="28243" hidden="1"/>
    <cellStyle name="Comma [0] 12076" xfId="57636" hidden="1"/>
    <cellStyle name="Comma [0] 12077" xfId="28267" hidden="1"/>
    <cellStyle name="Comma [0] 12077" xfId="57660" hidden="1"/>
    <cellStyle name="Comma [0] 12078" xfId="28233" hidden="1"/>
    <cellStyle name="Comma [0] 12078" xfId="57626" hidden="1"/>
    <cellStyle name="Comma [0] 12079" xfId="28205" hidden="1"/>
    <cellStyle name="Comma [0] 12079" xfId="57598" hidden="1"/>
    <cellStyle name="Comma [0] 1208" xfId="4495" hidden="1"/>
    <cellStyle name="Comma [0] 1208" xfId="33889" hidden="1"/>
    <cellStyle name="Comma [0] 12080" xfId="28272" hidden="1"/>
    <cellStyle name="Comma [0] 12080" xfId="57665" hidden="1"/>
    <cellStyle name="Comma [0] 12081" xfId="28229" hidden="1"/>
    <cellStyle name="Comma [0] 12081" xfId="57622" hidden="1"/>
    <cellStyle name="Comma [0] 12082" xfId="28263" hidden="1"/>
    <cellStyle name="Comma [0] 12082" xfId="57656" hidden="1"/>
    <cellStyle name="Comma [0] 12083" xfId="28276" hidden="1"/>
    <cellStyle name="Comma [0] 12083" xfId="57669" hidden="1"/>
    <cellStyle name="Comma [0] 12084" xfId="28278" hidden="1"/>
    <cellStyle name="Comma [0] 12084" xfId="57671" hidden="1"/>
    <cellStyle name="Comma [0] 12085" xfId="28146" hidden="1"/>
    <cellStyle name="Comma [0] 12085" xfId="57539" hidden="1"/>
    <cellStyle name="Comma [0] 12086" xfId="28266" hidden="1"/>
    <cellStyle name="Comma [0] 12086" xfId="57659" hidden="1"/>
    <cellStyle name="Comma [0] 12087" xfId="28206" hidden="1"/>
    <cellStyle name="Comma [0] 12087" xfId="57599" hidden="1"/>
    <cellStyle name="Comma [0] 12088" xfId="28240" hidden="1"/>
    <cellStyle name="Comma [0] 12088" xfId="57633" hidden="1"/>
    <cellStyle name="Comma [0] 12089" xfId="28253" hidden="1"/>
    <cellStyle name="Comma [0] 12089" xfId="57646" hidden="1"/>
    <cellStyle name="Comma [0] 1209" xfId="4562" hidden="1"/>
    <cellStyle name="Comma [0] 1209" xfId="33956" hidden="1"/>
    <cellStyle name="Comma [0] 12090" xfId="28281" hidden="1"/>
    <cellStyle name="Comma [0] 12090" xfId="57674" hidden="1"/>
    <cellStyle name="Comma [0] 12091" xfId="28244" hidden="1"/>
    <cellStyle name="Comma [0] 12091" xfId="57637" hidden="1"/>
    <cellStyle name="Comma [0] 12092" xfId="28204" hidden="1"/>
    <cellStyle name="Comma [0] 12092" xfId="57597" hidden="1"/>
    <cellStyle name="Comma [0] 12093" xfId="28283" hidden="1"/>
    <cellStyle name="Comma [0] 12093" xfId="57676" hidden="1"/>
    <cellStyle name="Comma [0] 12094" xfId="28285" hidden="1"/>
    <cellStyle name="Comma [0] 12094" xfId="57678" hidden="1"/>
    <cellStyle name="Comma [0] 12095" xfId="25903" hidden="1"/>
    <cellStyle name="Comma [0] 12095" xfId="55296" hidden="1"/>
    <cellStyle name="Comma [0] 12096" xfId="25919" hidden="1"/>
    <cellStyle name="Comma [0] 12096" xfId="55312" hidden="1"/>
    <cellStyle name="Comma [0] 12097" xfId="25923" hidden="1"/>
    <cellStyle name="Comma [0] 12097" xfId="55316" hidden="1"/>
    <cellStyle name="Comma [0] 12098" xfId="28290" hidden="1"/>
    <cellStyle name="Comma [0] 12098" xfId="57683" hidden="1"/>
    <cellStyle name="Comma [0] 12099" xfId="28292" hidden="1"/>
    <cellStyle name="Comma [0] 12099" xfId="57685" hidden="1"/>
    <cellStyle name="Comma [0] 121" xfId="2408" hidden="1"/>
    <cellStyle name="Comma [0] 121" xfId="31802" hidden="1"/>
    <cellStyle name="Comma [0] 1210" xfId="4519" hidden="1"/>
    <cellStyle name="Comma [0] 1210" xfId="33913" hidden="1"/>
    <cellStyle name="Comma [0] 12100" xfId="25918" hidden="1"/>
    <cellStyle name="Comma [0] 12100" xfId="55311" hidden="1"/>
    <cellStyle name="Comma [0] 12101" xfId="28288" hidden="1"/>
    <cellStyle name="Comma [0] 12101" xfId="57681" hidden="1"/>
    <cellStyle name="Comma [0] 12102" xfId="28294" hidden="1"/>
    <cellStyle name="Comma [0] 12102" xfId="57687" hidden="1"/>
    <cellStyle name="Comma [0] 12103" xfId="28296" hidden="1"/>
    <cellStyle name="Comma [0] 12103" xfId="57689" hidden="1"/>
    <cellStyle name="Comma [0] 12104" xfId="25911" hidden="1"/>
    <cellStyle name="Comma [0] 12104" xfId="55304" hidden="1"/>
    <cellStyle name="Comma [0] 12105" xfId="27333" hidden="1"/>
    <cellStyle name="Comma [0] 12105" xfId="56726" hidden="1"/>
    <cellStyle name="Comma [0] 12106" xfId="28307" hidden="1"/>
    <cellStyle name="Comma [0] 12106" xfId="57700" hidden="1"/>
    <cellStyle name="Comma [0] 12107" xfId="28316" hidden="1"/>
    <cellStyle name="Comma [0] 12107" xfId="57709" hidden="1"/>
    <cellStyle name="Comma [0] 12108" xfId="28327" hidden="1"/>
    <cellStyle name="Comma [0] 12108" xfId="57720" hidden="1"/>
    <cellStyle name="Comma [0] 12109" xfId="28333" hidden="1"/>
    <cellStyle name="Comma [0] 12109" xfId="57726" hidden="1"/>
    <cellStyle name="Comma [0] 1211" xfId="4553" hidden="1"/>
    <cellStyle name="Comma [0] 1211" xfId="33947" hidden="1"/>
    <cellStyle name="Comma [0] 12110" xfId="28315" hidden="1"/>
    <cellStyle name="Comma [0] 12110" xfId="57708" hidden="1"/>
    <cellStyle name="Comma [0] 12111" xfId="28325" hidden="1"/>
    <cellStyle name="Comma [0] 12111" xfId="57718" hidden="1"/>
    <cellStyle name="Comma [0] 12112" xfId="28345" hidden="1"/>
    <cellStyle name="Comma [0] 12112" xfId="57738" hidden="1"/>
    <cellStyle name="Comma [0] 12113" xfId="28347" hidden="1"/>
    <cellStyle name="Comma [0] 12113" xfId="57740" hidden="1"/>
    <cellStyle name="Comma [0] 12114" xfId="28298" hidden="1"/>
    <cellStyle name="Comma [0] 12114" xfId="57691" hidden="1"/>
    <cellStyle name="Comma [0] 12115" xfId="25954" hidden="1"/>
    <cellStyle name="Comma [0] 12115" xfId="55347" hidden="1"/>
    <cellStyle name="Comma [0] 12116" xfId="28301" hidden="1"/>
    <cellStyle name="Comma [0] 12116" xfId="57694" hidden="1"/>
    <cellStyle name="Comma [0] 12117" xfId="25908" hidden="1"/>
    <cellStyle name="Comma [0] 12117" xfId="55301" hidden="1"/>
    <cellStyle name="Comma [0] 12118" xfId="25910" hidden="1"/>
    <cellStyle name="Comma [0] 12118" xfId="55303" hidden="1"/>
    <cellStyle name="Comma [0] 12119" xfId="28352" hidden="1"/>
    <cellStyle name="Comma [0] 12119" xfId="57745" hidden="1"/>
    <cellStyle name="Comma [0] 1212" xfId="4566" hidden="1"/>
    <cellStyle name="Comma [0] 1212" xfId="33960" hidden="1"/>
    <cellStyle name="Comma [0] 12120" xfId="27334" hidden="1"/>
    <cellStyle name="Comma [0] 12120" xfId="56727" hidden="1"/>
    <cellStyle name="Comma [0] 12121" xfId="26168" hidden="1"/>
    <cellStyle name="Comma [0] 12121" xfId="55561" hidden="1"/>
    <cellStyle name="Comma [0] 12122" xfId="28364" hidden="1"/>
    <cellStyle name="Comma [0] 12122" xfId="57757" hidden="1"/>
    <cellStyle name="Comma [0] 12123" xfId="28366" hidden="1"/>
    <cellStyle name="Comma [0] 12123" xfId="57759" hidden="1"/>
    <cellStyle name="Comma [0] 12124" xfId="28355" hidden="1"/>
    <cellStyle name="Comma [0] 12124" xfId="57748" hidden="1"/>
    <cellStyle name="Comma [0] 12125" xfId="28363" hidden="1"/>
    <cellStyle name="Comma [0] 12125" xfId="57756" hidden="1"/>
    <cellStyle name="Comma [0] 12126" xfId="25907" hidden="1"/>
    <cellStyle name="Comma [0] 12126" xfId="55300" hidden="1"/>
    <cellStyle name="Comma [0] 12127" xfId="28349" hidden="1"/>
    <cellStyle name="Comma [0] 12127" xfId="57742" hidden="1"/>
    <cellStyle name="Comma [0] 12128" xfId="28382" hidden="1"/>
    <cellStyle name="Comma [0] 12128" xfId="57775" hidden="1"/>
    <cellStyle name="Comma [0] 12129" xfId="28390" hidden="1"/>
    <cellStyle name="Comma [0] 12129" xfId="57783" hidden="1"/>
    <cellStyle name="Comma [0] 1213" xfId="4568" hidden="1"/>
    <cellStyle name="Comma [0] 1213" xfId="33962" hidden="1"/>
    <cellStyle name="Comma [0] 12130" xfId="28299" hidden="1"/>
    <cellStyle name="Comma [0] 12130" xfId="57692" hidden="1"/>
    <cellStyle name="Comma [0] 12131" xfId="28378" hidden="1"/>
    <cellStyle name="Comma [0] 12131" xfId="57771" hidden="1"/>
    <cellStyle name="Comma [0] 12132" xfId="28399" hidden="1"/>
    <cellStyle name="Comma [0] 12132" xfId="57792" hidden="1"/>
    <cellStyle name="Comma [0] 12133" xfId="28401" hidden="1"/>
    <cellStyle name="Comma [0] 12133" xfId="57794" hidden="1"/>
    <cellStyle name="Comma [0] 12134" xfId="28360" hidden="1"/>
    <cellStyle name="Comma [0] 12134" xfId="57753" hidden="1"/>
    <cellStyle name="Comma [0] 12135" xfId="28305" hidden="1"/>
    <cellStyle name="Comma [0] 12135" xfId="57698" hidden="1"/>
    <cellStyle name="Comma [0] 12136" xfId="28358" hidden="1"/>
    <cellStyle name="Comma [0] 12136" xfId="57751" hidden="1"/>
    <cellStyle name="Comma [0] 12137" xfId="28342" hidden="1"/>
    <cellStyle name="Comma [0] 12137" xfId="57735" hidden="1"/>
    <cellStyle name="Comma [0] 12138" xfId="28338" hidden="1"/>
    <cellStyle name="Comma [0] 12138" xfId="57731" hidden="1"/>
    <cellStyle name="Comma [0] 12139" xfId="28409" hidden="1"/>
    <cellStyle name="Comma [0] 12139" xfId="57802" hidden="1"/>
    <cellStyle name="Comma [0] 1214" xfId="4436" hidden="1"/>
    <cellStyle name="Comma [0] 1214" xfId="33830" hidden="1"/>
    <cellStyle name="Comma [0] 12140" xfId="25915" hidden="1"/>
    <cellStyle name="Comma [0] 12140" xfId="55308" hidden="1"/>
    <cellStyle name="Comma [0] 12141" xfId="25921" hidden="1"/>
    <cellStyle name="Comma [0] 12141" xfId="55314" hidden="1"/>
    <cellStyle name="Comma [0] 12142" xfId="28417" hidden="1"/>
    <cellStyle name="Comma [0] 12142" xfId="57810" hidden="1"/>
    <cellStyle name="Comma [0] 12143" xfId="28419" hidden="1"/>
    <cellStyle name="Comma [0] 12143" xfId="57812" hidden="1"/>
    <cellStyle name="Comma [0] 12144" xfId="28368" hidden="1"/>
    <cellStyle name="Comma [0] 12144" xfId="57761" hidden="1"/>
    <cellStyle name="Comma [0] 12145" xfId="28344" hidden="1"/>
    <cellStyle name="Comma [0] 12145" xfId="57737" hidden="1"/>
    <cellStyle name="Comma [0] 12146" xfId="28379" hidden="1"/>
    <cellStyle name="Comma [0] 12146" xfId="57772" hidden="1"/>
    <cellStyle name="Comma [0] 12147" xfId="28311" hidden="1"/>
    <cellStyle name="Comma [0] 12147" xfId="57704" hidden="1"/>
    <cellStyle name="Comma [0] 12148" xfId="28381" hidden="1"/>
    <cellStyle name="Comma [0] 12148" xfId="57774" hidden="1"/>
    <cellStyle name="Comma [0] 12149" xfId="28426" hidden="1"/>
    <cellStyle name="Comma [0] 12149" xfId="57819" hidden="1"/>
    <cellStyle name="Comma [0] 1215" xfId="4556" hidden="1"/>
    <cellStyle name="Comma [0] 1215" xfId="33950" hidden="1"/>
    <cellStyle name="Comma [0] 12150" xfId="28369" hidden="1"/>
    <cellStyle name="Comma [0] 12150" xfId="57762" hidden="1"/>
    <cellStyle name="Comma [0] 12151" xfId="28326" hidden="1"/>
    <cellStyle name="Comma [0] 12151" xfId="57719" hidden="1"/>
    <cellStyle name="Comma [0] 12152" xfId="28432" hidden="1"/>
    <cellStyle name="Comma [0] 12152" xfId="57825" hidden="1"/>
    <cellStyle name="Comma [0] 12153" xfId="28434" hidden="1"/>
    <cellStyle name="Comma [0] 12153" xfId="57827" hidden="1"/>
    <cellStyle name="Comma [0] 12154" xfId="28387" hidden="1"/>
    <cellStyle name="Comma [0] 12154" xfId="57780" hidden="1"/>
    <cellStyle name="Comma [0] 12155" xfId="28393" hidden="1"/>
    <cellStyle name="Comma [0] 12155" xfId="57786" hidden="1"/>
    <cellStyle name="Comma [0] 12156" xfId="25913" hidden="1"/>
    <cellStyle name="Comma [0] 12156" xfId="55306" hidden="1"/>
    <cellStyle name="Comma [0] 12157" xfId="28343" hidden="1"/>
    <cellStyle name="Comma [0] 12157" xfId="57736" hidden="1"/>
    <cellStyle name="Comma [0] 12158" xfId="28351" hidden="1"/>
    <cellStyle name="Comma [0] 12158" xfId="57744" hidden="1"/>
    <cellStyle name="Comma [0] 12159" xfId="28440" hidden="1"/>
    <cellStyle name="Comma [0] 12159" xfId="57833" hidden="1"/>
    <cellStyle name="Comma [0] 1216" xfId="4496" hidden="1"/>
    <cellStyle name="Comma [0] 1216" xfId="33890" hidden="1"/>
    <cellStyle name="Comma [0] 12160" xfId="28354" hidden="1"/>
    <cellStyle name="Comma [0] 12160" xfId="57747" hidden="1"/>
    <cellStyle name="Comma [0] 12161" xfId="28314" hidden="1"/>
    <cellStyle name="Comma [0] 12161" xfId="57707" hidden="1"/>
    <cellStyle name="Comma [0] 12162" xfId="28445" hidden="1"/>
    <cellStyle name="Comma [0] 12162" xfId="57838" hidden="1"/>
    <cellStyle name="Comma [0] 12163" xfId="28447" hidden="1"/>
    <cellStyle name="Comma [0] 12163" xfId="57840" hidden="1"/>
    <cellStyle name="Comma [0] 12164" xfId="28406" hidden="1"/>
    <cellStyle name="Comma [0] 12164" xfId="57799" hidden="1"/>
    <cellStyle name="Comma [0] 12165" xfId="28412" hidden="1"/>
    <cellStyle name="Comma [0] 12165" xfId="57805" hidden="1"/>
    <cellStyle name="Comma [0] 12166" xfId="28313" hidden="1"/>
    <cellStyle name="Comma [0] 12166" xfId="57706" hidden="1"/>
    <cellStyle name="Comma [0] 12167" xfId="28394" hidden="1"/>
    <cellStyle name="Comma [0] 12167" xfId="57787" hidden="1"/>
    <cellStyle name="Comma [0] 12168" xfId="28373" hidden="1"/>
    <cellStyle name="Comma [0] 12168" xfId="57766" hidden="1"/>
    <cellStyle name="Comma [0] 12169" xfId="28451" hidden="1"/>
    <cellStyle name="Comma [0] 12169" xfId="57844" hidden="1"/>
    <cellStyle name="Comma [0] 1217" xfId="4530" hidden="1"/>
    <cellStyle name="Comma [0] 1217" xfId="33924" hidden="1"/>
    <cellStyle name="Comma [0] 12170" xfId="28392" hidden="1"/>
    <cellStyle name="Comma [0] 12170" xfId="57785" hidden="1"/>
    <cellStyle name="Comma [0] 12171" xfId="28330" hidden="1"/>
    <cellStyle name="Comma [0] 12171" xfId="57723" hidden="1"/>
    <cellStyle name="Comma [0] 12172" xfId="28458" hidden="1"/>
    <cellStyle name="Comma [0] 12172" xfId="57851" hidden="1"/>
    <cellStyle name="Comma [0] 12173" xfId="28460" hidden="1"/>
    <cellStyle name="Comma [0] 12173" xfId="57853" hidden="1"/>
    <cellStyle name="Comma [0] 12174" xfId="28424" hidden="1"/>
    <cellStyle name="Comma [0] 12174" xfId="57817" hidden="1"/>
    <cellStyle name="Comma [0] 12175" xfId="28429" hidden="1"/>
    <cellStyle name="Comma [0] 12175" xfId="57822" hidden="1"/>
    <cellStyle name="Comma [0] 12176" xfId="25905" hidden="1"/>
    <cellStyle name="Comma [0] 12176" xfId="55298" hidden="1"/>
    <cellStyle name="Comma [0] 12177" xfId="28413" hidden="1"/>
    <cellStyle name="Comma [0] 12177" xfId="57806" hidden="1"/>
    <cellStyle name="Comma [0] 12178" xfId="28318" hidden="1"/>
    <cellStyle name="Comma [0] 12178" xfId="57711" hidden="1"/>
    <cellStyle name="Comma [0] 12179" xfId="28464" hidden="1"/>
    <cellStyle name="Comma [0] 12179" xfId="57857" hidden="1"/>
    <cellStyle name="Comma [0] 1218" xfId="4543" hidden="1"/>
    <cellStyle name="Comma [0] 1218" xfId="33937" hidden="1"/>
    <cellStyle name="Comma [0] 12180" xfId="28411" hidden="1"/>
    <cellStyle name="Comma [0] 12180" xfId="57804" hidden="1"/>
    <cellStyle name="Comma [0] 12181" xfId="28350" hidden="1"/>
    <cellStyle name="Comma [0] 12181" xfId="57743" hidden="1"/>
    <cellStyle name="Comma [0] 12182" xfId="28468" hidden="1"/>
    <cellStyle name="Comma [0] 12182" xfId="57861" hidden="1"/>
    <cellStyle name="Comma [0] 12183" xfId="28470" hidden="1"/>
    <cellStyle name="Comma [0] 12183" xfId="57863" hidden="1"/>
    <cellStyle name="Comma [0] 12184" xfId="28438" hidden="1"/>
    <cellStyle name="Comma [0] 12184" xfId="57831" hidden="1"/>
    <cellStyle name="Comma [0] 12185" xfId="28442" hidden="1"/>
    <cellStyle name="Comma [0] 12185" xfId="57835" hidden="1"/>
    <cellStyle name="Comma [0] 12186" xfId="28332" hidden="1"/>
    <cellStyle name="Comma [0] 12186" xfId="57725" hidden="1"/>
    <cellStyle name="Comma [0] 12187" xfId="28430" hidden="1"/>
    <cellStyle name="Comma [0] 12187" xfId="57823" hidden="1"/>
    <cellStyle name="Comma [0] 12188" xfId="28322" hidden="1"/>
    <cellStyle name="Comma [0] 12188" xfId="57715" hidden="1"/>
    <cellStyle name="Comma [0] 12189" xfId="28474" hidden="1"/>
    <cellStyle name="Comma [0] 12189" xfId="57867" hidden="1"/>
    <cellStyle name="Comma [0] 1219" xfId="4571" hidden="1"/>
    <cellStyle name="Comma [0] 1219" xfId="33965" hidden="1"/>
    <cellStyle name="Comma [0] 12190" xfId="28428" hidden="1"/>
    <cellStyle name="Comma [0] 12190" xfId="57821" hidden="1"/>
    <cellStyle name="Comma [0] 12191" xfId="28397" hidden="1"/>
    <cellStyle name="Comma [0] 12191" xfId="57790" hidden="1"/>
    <cellStyle name="Comma [0] 12192" xfId="28478" hidden="1"/>
    <cellStyle name="Comma [0] 12192" xfId="57871" hidden="1"/>
    <cellStyle name="Comma [0] 12193" xfId="28480" hidden="1"/>
    <cellStyle name="Comma [0] 12193" xfId="57873" hidden="1"/>
    <cellStyle name="Comma [0] 12194" xfId="28466" hidden="1"/>
    <cellStyle name="Comma [0] 12194" xfId="57859" hidden="1"/>
    <cellStyle name="Comma [0] 12195" xfId="28453" hidden="1"/>
    <cellStyle name="Comma [0] 12195" xfId="57846" hidden="1"/>
    <cellStyle name="Comma [0] 12196" xfId="28477" hidden="1"/>
    <cellStyle name="Comma [0] 12196" xfId="57870" hidden="1"/>
    <cellStyle name="Comma [0] 12197" xfId="28443" hidden="1"/>
    <cellStyle name="Comma [0] 12197" xfId="57836" hidden="1"/>
    <cellStyle name="Comma [0] 12198" xfId="28415" hidden="1"/>
    <cellStyle name="Comma [0] 12198" xfId="57808" hidden="1"/>
    <cellStyle name="Comma [0] 12199" xfId="28482" hidden="1"/>
    <cellStyle name="Comma [0] 12199" xfId="57875" hidden="1"/>
    <cellStyle name="Comma [0] 122" xfId="2412" hidden="1"/>
    <cellStyle name="Comma [0] 122" xfId="31806" hidden="1"/>
    <cellStyle name="Comma [0] 1220" xfId="4534" hidden="1"/>
    <cellStyle name="Comma [0] 1220" xfId="33928" hidden="1"/>
    <cellStyle name="Comma [0] 12200" xfId="28439" hidden="1"/>
    <cellStyle name="Comma [0] 12200" xfId="57832" hidden="1"/>
    <cellStyle name="Comma [0] 12201" xfId="28473" hidden="1"/>
    <cellStyle name="Comma [0] 12201" xfId="57866" hidden="1"/>
    <cellStyle name="Comma [0] 12202" xfId="28486" hidden="1"/>
    <cellStyle name="Comma [0] 12202" xfId="57879" hidden="1"/>
    <cellStyle name="Comma [0] 12203" xfId="28488" hidden="1"/>
    <cellStyle name="Comma [0] 12203" xfId="57881" hidden="1"/>
    <cellStyle name="Comma [0] 12204" xfId="28356" hidden="1"/>
    <cellStyle name="Comma [0] 12204" xfId="57749" hidden="1"/>
    <cellStyle name="Comma [0] 12205" xfId="28476" hidden="1"/>
    <cellStyle name="Comma [0] 12205" xfId="57869" hidden="1"/>
    <cellStyle name="Comma [0] 12206" xfId="28416" hidden="1"/>
    <cellStyle name="Comma [0] 12206" xfId="57809" hidden="1"/>
    <cellStyle name="Comma [0] 12207" xfId="28450" hidden="1"/>
    <cellStyle name="Comma [0] 12207" xfId="57843" hidden="1"/>
    <cellStyle name="Comma [0] 12208" xfId="28463" hidden="1"/>
    <cellStyle name="Comma [0] 12208" xfId="57856" hidden="1"/>
    <cellStyle name="Comma [0] 12209" xfId="28491" hidden="1"/>
    <cellStyle name="Comma [0] 12209" xfId="57884" hidden="1"/>
    <cellStyle name="Comma [0] 1221" xfId="4494" hidden="1"/>
    <cellStyle name="Comma [0] 1221" xfId="33888" hidden="1"/>
    <cellStyle name="Comma [0] 12210" xfId="28454" hidden="1"/>
    <cellStyle name="Comma [0] 12210" xfId="57847" hidden="1"/>
    <cellStyle name="Comma [0] 12211" xfId="28414" hidden="1"/>
    <cellStyle name="Comma [0] 12211" xfId="57807" hidden="1"/>
    <cellStyle name="Comma [0] 12212" xfId="28493" hidden="1"/>
    <cellStyle name="Comma [0] 12212" xfId="57886" hidden="1"/>
    <cellStyle name="Comma [0] 12213" xfId="28495" hidden="1"/>
    <cellStyle name="Comma [0] 12213" xfId="57888" hidden="1"/>
    <cellStyle name="Comma [0] 12214" xfId="28552" hidden="1"/>
    <cellStyle name="Comma [0] 12214" xfId="57945" hidden="1"/>
    <cellStyle name="Comma [0] 12215" xfId="28571" hidden="1"/>
    <cellStyle name="Comma [0] 12215" xfId="57964" hidden="1"/>
    <cellStyle name="Comma [0] 12216" xfId="28578" hidden="1"/>
    <cellStyle name="Comma [0] 12216" xfId="57971" hidden="1"/>
    <cellStyle name="Comma [0] 12217" xfId="28585" hidden="1"/>
    <cellStyle name="Comma [0] 12217" xfId="57978" hidden="1"/>
    <cellStyle name="Comma [0] 12218" xfId="28590" hidden="1"/>
    <cellStyle name="Comma [0] 12218" xfId="57983" hidden="1"/>
    <cellStyle name="Comma [0] 12219" xfId="28577" hidden="1"/>
    <cellStyle name="Comma [0] 12219" xfId="57970" hidden="1"/>
    <cellStyle name="Comma [0] 1222" xfId="4574" hidden="1"/>
    <cellStyle name="Comma [0] 1222" xfId="33968" hidden="1"/>
    <cellStyle name="Comma [0] 12220" xfId="28582" hidden="1"/>
    <cellStyle name="Comma [0] 12220" xfId="57975" hidden="1"/>
    <cellStyle name="Comma [0] 12221" xfId="28594" hidden="1"/>
    <cellStyle name="Comma [0] 12221" xfId="57987" hidden="1"/>
    <cellStyle name="Comma [0] 12222" xfId="28596" hidden="1"/>
    <cellStyle name="Comma [0] 12222" xfId="57989" hidden="1"/>
    <cellStyle name="Comma [0] 12223" xfId="28567" hidden="1"/>
    <cellStyle name="Comma [0] 12223" xfId="57960" hidden="1"/>
    <cellStyle name="Comma [0] 12224" xfId="28556" hidden="1"/>
    <cellStyle name="Comma [0] 12224" xfId="57949" hidden="1"/>
    <cellStyle name="Comma [0] 12225" xfId="28607" hidden="1"/>
    <cellStyle name="Comma [0] 12225" xfId="58000" hidden="1"/>
    <cellStyle name="Comma [0] 12226" xfId="28616" hidden="1"/>
    <cellStyle name="Comma [0] 12226" xfId="58009" hidden="1"/>
    <cellStyle name="Comma [0] 12227" xfId="28627" hidden="1"/>
    <cellStyle name="Comma [0] 12227" xfId="58020" hidden="1"/>
    <cellStyle name="Comma [0] 12228" xfId="28633" hidden="1"/>
    <cellStyle name="Comma [0] 12228" xfId="58026" hidden="1"/>
    <cellStyle name="Comma [0] 12229" xfId="28615" hidden="1"/>
    <cellStyle name="Comma [0] 12229" xfId="58008" hidden="1"/>
    <cellStyle name="Comma [0] 1223" xfId="4576" hidden="1"/>
    <cellStyle name="Comma [0] 1223" xfId="33970" hidden="1"/>
    <cellStyle name="Comma [0] 12230" xfId="28625" hidden="1"/>
    <cellStyle name="Comma [0] 12230" xfId="58018" hidden="1"/>
    <cellStyle name="Comma [0] 12231" xfId="28645" hidden="1"/>
    <cellStyle name="Comma [0] 12231" xfId="58038" hidden="1"/>
    <cellStyle name="Comma [0] 12232" xfId="28647" hidden="1"/>
    <cellStyle name="Comma [0] 12232" xfId="58040" hidden="1"/>
    <cellStyle name="Comma [0] 12233" xfId="28598" hidden="1"/>
    <cellStyle name="Comma [0] 12233" xfId="57991" hidden="1"/>
    <cellStyle name="Comma [0] 12234" xfId="28559" hidden="1"/>
    <cellStyle name="Comma [0] 12234" xfId="57952" hidden="1"/>
    <cellStyle name="Comma [0] 12235" xfId="28601" hidden="1"/>
    <cellStyle name="Comma [0] 12235" xfId="57994" hidden="1"/>
    <cellStyle name="Comma [0] 12236" xfId="28564" hidden="1"/>
    <cellStyle name="Comma [0] 12236" xfId="57957" hidden="1"/>
    <cellStyle name="Comma [0] 12237" xfId="28566" hidden="1"/>
    <cellStyle name="Comma [0] 12237" xfId="57959" hidden="1"/>
    <cellStyle name="Comma [0] 12238" xfId="28652" hidden="1"/>
    <cellStyle name="Comma [0] 12238" xfId="58045" hidden="1"/>
    <cellStyle name="Comma [0] 12239" xfId="28555" hidden="1"/>
    <cellStyle name="Comma [0] 12239" xfId="57948" hidden="1"/>
    <cellStyle name="Comma [0] 1224" xfId="4295" hidden="1"/>
    <cellStyle name="Comma [0] 1224" xfId="33689" hidden="1"/>
    <cellStyle name="Comma [0] 12240" xfId="28563" hidden="1"/>
    <cellStyle name="Comma [0] 12240" xfId="57956" hidden="1"/>
    <cellStyle name="Comma [0] 12241" xfId="28664" hidden="1"/>
    <cellStyle name="Comma [0] 12241" xfId="58057" hidden="1"/>
    <cellStyle name="Comma [0] 12242" xfId="28666" hidden="1"/>
    <cellStyle name="Comma [0] 12242" xfId="58059" hidden="1"/>
    <cellStyle name="Comma [0] 12243" xfId="28655" hidden="1"/>
    <cellStyle name="Comma [0] 12243" xfId="58048" hidden="1"/>
    <cellStyle name="Comma [0] 12244" xfId="28663" hidden="1"/>
    <cellStyle name="Comma [0] 12244" xfId="58056" hidden="1"/>
    <cellStyle name="Comma [0] 12245" xfId="28561" hidden="1"/>
    <cellStyle name="Comma [0] 12245" xfId="57954" hidden="1"/>
    <cellStyle name="Comma [0] 12246" xfId="28649" hidden="1"/>
    <cellStyle name="Comma [0] 12246" xfId="58042" hidden="1"/>
    <cellStyle name="Comma [0] 12247" xfId="28682" hidden="1"/>
    <cellStyle name="Comma [0] 12247" xfId="58075" hidden="1"/>
    <cellStyle name="Comma [0] 12248" xfId="28690" hidden="1"/>
    <cellStyle name="Comma [0] 12248" xfId="58083" hidden="1"/>
    <cellStyle name="Comma [0] 12249" xfId="28599" hidden="1"/>
    <cellStyle name="Comma [0] 12249" xfId="57992" hidden="1"/>
    <cellStyle name="Comma [0] 1225" xfId="4277" hidden="1"/>
    <cellStyle name="Comma [0] 1225" xfId="33671" hidden="1"/>
    <cellStyle name="Comma [0] 12250" xfId="28678" hidden="1"/>
    <cellStyle name="Comma [0] 12250" xfId="58071" hidden="1"/>
    <cellStyle name="Comma [0] 12251" xfId="28699" hidden="1"/>
    <cellStyle name="Comma [0] 12251" xfId="58092" hidden="1"/>
    <cellStyle name="Comma [0] 12252" xfId="28701" hidden="1"/>
    <cellStyle name="Comma [0] 12252" xfId="58094" hidden="1"/>
    <cellStyle name="Comma [0] 12253" xfId="28660" hidden="1"/>
    <cellStyle name="Comma [0] 12253" xfId="58053" hidden="1"/>
    <cellStyle name="Comma [0] 12254" xfId="28605" hidden="1"/>
    <cellStyle name="Comma [0] 12254" xfId="57998" hidden="1"/>
    <cellStyle name="Comma [0] 12255" xfId="28658" hidden="1"/>
    <cellStyle name="Comma [0] 12255" xfId="58051" hidden="1"/>
    <cellStyle name="Comma [0] 12256" xfId="28642" hidden="1"/>
    <cellStyle name="Comma [0] 12256" xfId="58035" hidden="1"/>
    <cellStyle name="Comma [0] 12257" xfId="28638" hidden="1"/>
    <cellStyle name="Comma [0] 12257" xfId="58031" hidden="1"/>
    <cellStyle name="Comma [0] 12258" xfId="28709" hidden="1"/>
    <cellStyle name="Comma [0] 12258" xfId="58102" hidden="1"/>
    <cellStyle name="Comma [0] 12259" xfId="28575" hidden="1"/>
    <cellStyle name="Comma [0] 12259" xfId="57968" hidden="1"/>
    <cellStyle name="Comma [0] 1226" xfId="4580" hidden="1"/>
    <cellStyle name="Comma [0] 1226" xfId="33974" hidden="1"/>
    <cellStyle name="Comma [0] 12260" xfId="28568" hidden="1"/>
    <cellStyle name="Comma [0] 12260" xfId="57961" hidden="1"/>
    <cellStyle name="Comma [0] 12261" xfId="28717" hidden="1"/>
    <cellStyle name="Comma [0] 12261" xfId="58110" hidden="1"/>
    <cellStyle name="Comma [0] 12262" xfId="28719" hidden="1"/>
    <cellStyle name="Comma [0] 12262" xfId="58112" hidden="1"/>
    <cellStyle name="Comma [0] 12263" xfId="28668" hidden="1"/>
    <cellStyle name="Comma [0] 12263" xfId="58061" hidden="1"/>
    <cellStyle name="Comma [0] 12264" xfId="28644" hidden="1"/>
    <cellStyle name="Comma [0] 12264" xfId="58037" hidden="1"/>
    <cellStyle name="Comma [0] 12265" xfId="28679" hidden="1"/>
    <cellStyle name="Comma [0] 12265" xfId="58072" hidden="1"/>
    <cellStyle name="Comma [0] 12266" xfId="28611" hidden="1"/>
    <cellStyle name="Comma [0] 12266" xfId="58004" hidden="1"/>
    <cellStyle name="Comma [0] 12267" xfId="28681" hidden="1"/>
    <cellStyle name="Comma [0] 12267" xfId="58074" hidden="1"/>
    <cellStyle name="Comma [0] 12268" xfId="28726" hidden="1"/>
    <cellStyle name="Comma [0] 12268" xfId="58119" hidden="1"/>
    <cellStyle name="Comma [0] 12269" xfId="28669" hidden="1"/>
    <cellStyle name="Comma [0] 12269" xfId="58062" hidden="1"/>
    <cellStyle name="Comma [0] 1227" xfId="4587" hidden="1"/>
    <cellStyle name="Comma [0] 1227" xfId="33981" hidden="1"/>
    <cellStyle name="Comma [0] 12270" xfId="28626" hidden="1"/>
    <cellStyle name="Comma [0] 12270" xfId="58019" hidden="1"/>
    <cellStyle name="Comma [0] 12271" xfId="28732" hidden="1"/>
    <cellStyle name="Comma [0] 12271" xfId="58125" hidden="1"/>
    <cellStyle name="Comma [0] 12272" xfId="28734" hidden="1"/>
    <cellStyle name="Comma [0] 12272" xfId="58127" hidden="1"/>
    <cellStyle name="Comma [0] 12273" xfId="28687" hidden="1"/>
    <cellStyle name="Comma [0] 12273" xfId="58080" hidden="1"/>
    <cellStyle name="Comma [0] 12274" xfId="28693" hidden="1"/>
    <cellStyle name="Comma [0] 12274" xfId="58086" hidden="1"/>
    <cellStyle name="Comma [0] 12275" xfId="28574" hidden="1"/>
    <cellStyle name="Comma [0] 12275" xfId="57967" hidden="1"/>
    <cellStyle name="Comma [0] 12276" xfId="28643" hidden="1"/>
    <cellStyle name="Comma [0] 12276" xfId="58036" hidden="1"/>
    <cellStyle name="Comma [0] 12277" xfId="28651" hidden="1"/>
    <cellStyle name="Comma [0] 12277" xfId="58044" hidden="1"/>
    <cellStyle name="Comma [0] 12278" xfId="28740" hidden="1"/>
    <cellStyle name="Comma [0] 12278" xfId="58133" hidden="1"/>
    <cellStyle name="Comma [0] 12279" xfId="28654" hidden="1"/>
    <cellStyle name="Comma [0] 12279" xfId="58047" hidden="1"/>
    <cellStyle name="Comma [0] 1228" xfId="4589" hidden="1"/>
    <cellStyle name="Comma [0] 1228" xfId="33983" hidden="1"/>
    <cellStyle name="Comma [0] 12280" xfId="28614" hidden="1"/>
    <cellStyle name="Comma [0] 12280" xfId="58007" hidden="1"/>
    <cellStyle name="Comma [0] 12281" xfId="28745" hidden="1"/>
    <cellStyle name="Comma [0] 12281" xfId="58138" hidden="1"/>
    <cellStyle name="Comma [0] 12282" xfId="28747" hidden="1"/>
    <cellStyle name="Comma [0] 12282" xfId="58140" hidden="1"/>
    <cellStyle name="Comma [0] 12283" xfId="28706" hidden="1"/>
    <cellStyle name="Comma [0] 12283" xfId="58099" hidden="1"/>
    <cellStyle name="Comma [0] 12284" xfId="28712" hidden="1"/>
    <cellStyle name="Comma [0] 12284" xfId="58105" hidden="1"/>
    <cellStyle name="Comma [0] 12285" xfId="28613" hidden="1"/>
    <cellStyle name="Comma [0] 12285" xfId="58006" hidden="1"/>
    <cellStyle name="Comma [0] 12286" xfId="28694" hidden="1"/>
    <cellStyle name="Comma [0] 12286" xfId="58087" hidden="1"/>
    <cellStyle name="Comma [0] 12287" xfId="28673" hidden="1"/>
    <cellStyle name="Comma [0] 12287" xfId="58066" hidden="1"/>
    <cellStyle name="Comma [0] 12288" xfId="28751" hidden="1"/>
    <cellStyle name="Comma [0] 12288" xfId="58144" hidden="1"/>
    <cellStyle name="Comma [0] 12289" xfId="28692" hidden="1"/>
    <cellStyle name="Comma [0] 12289" xfId="58085" hidden="1"/>
    <cellStyle name="Comma [0] 1229" xfId="4579" hidden="1"/>
    <cellStyle name="Comma [0] 1229" xfId="33973" hidden="1"/>
    <cellStyle name="Comma [0] 12290" xfId="28630" hidden="1"/>
    <cellStyle name="Comma [0] 12290" xfId="58023" hidden="1"/>
    <cellStyle name="Comma [0] 12291" xfId="28758" hidden="1"/>
    <cellStyle name="Comma [0] 12291" xfId="58151" hidden="1"/>
    <cellStyle name="Comma [0] 12292" xfId="28760" hidden="1"/>
    <cellStyle name="Comma [0] 12292" xfId="58153" hidden="1"/>
    <cellStyle name="Comma [0] 12293" xfId="28724" hidden="1"/>
    <cellStyle name="Comma [0] 12293" xfId="58117" hidden="1"/>
    <cellStyle name="Comma [0] 12294" xfId="28729" hidden="1"/>
    <cellStyle name="Comma [0] 12294" xfId="58122" hidden="1"/>
    <cellStyle name="Comma [0] 12295" xfId="28558" hidden="1"/>
    <cellStyle name="Comma [0] 12295" xfId="57951" hidden="1"/>
    <cellStyle name="Comma [0] 12296" xfId="28713" hidden="1"/>
    <cellStyle name="Comma [0] 12296" xfId="58106" hidden="1"/>
    <cellStyle name="Comma [0] 12297" xfId="28618" hidden="1"/>
    <cellStyle name="Comma [0] 12297" xfId="58011" hidden="1"/>
    <cellStyle name="Comma [0] 12298" xfId="28764" hidden="1"/>
    <cellStyle name="Comma [0] 12298" xfId="58157" hidden="1"/>
    <cellStyle name="Comma [0] 12299" xfId="28711" hidden="1"/>
    <cellStyle name="Comma [0] 12299" xfId="58104" hidden="1"/>
    <cellStyle name="Comma [0] 123" xfId="2302" hidden="1"/>
    <cellStyle name="Comma [0] 123" xfId="31696" hidden="1"/>
    <cellStyle name="Comma [0] 1230" xfId="4585" hidden="1"/>
    <cellStyle name="Comma [0] 1230" xfId="33979" hidden="1"/>
    <cellStyle name="Comma [0] 12300" xfId="28650" hidden="1"/>
    <cellStyle name="Comma [0] 12300" xfId="58043" hidden="1"/>
    <cellStyle name="Comma [0] 12301" xfId="28768" hidden="1"/>
    <cellStyle name="Comma [0] 12301" xfId="58161" hidden="1"/>
    <cellStyle name="Comma [0] 12302" xfId="28770" hidden="1"/>
    <cellStyle name="Comma [0] 12302" xfId="58163" hidden="1"/>
    <cellStyle name="Comma [0] 12303" xfId="28738" hidden="1"/>
    <cellStyle name="Comma [0] 12303" xfId="58131" hidden="1"/>
    <cellStyle name="Comma [0] 12304" xfId="28742" hidden="1"/>
    <cellStyle name="Comma [0] 12304" xfId="58135" hidden="1"/>
    <cellStyle name="Comma [0] 12305" xfId="28632" hidden="1"/>
    <cellStyle name="Comma [0] 12305" xfId="58025" hidden="1"/>
    <cellStyle name="Comma [0] 12306" xfId="28730" hidden="1"/>
    <cellStyle name="Comma [0] 12306" xfId="58123" hidden="1"/>
    <cellStyle name="Comma [0] 12307" xfId="28622" hidden="1"/>
    <cellStyle name="Comma [0] 12307" xfId="58015" hidden="1"/>
    <cellStyle name="Comma [0] 12308" xfId="28774" hidden="1"/>
    <cellStyle name="Comma [0] 12308" xfId="58167" hidden="1"/>
    <cellStyle name="Comma [0] 12309" xfId="28728" hidden="1"/>
    <cellStyle name="Comma [0] 12309" xfId="58121" hidden="1"/>
    <cellStyle name="Comma [0] 1231" xfId="4592" hidden="1"/>
    <cellStyle name="Comma [0] 1231" xfId="33986" hidden="1"/>
    <cellStyle name="Comma [0] 12310" xfId="28697" hidden="1"/>
    <cellStyle name="Comma [0] 12310" xfId="58090" hidden="1"/>
    <cellStyle name="Comma [0] 12311" xfId="28778" hidden="1"/>
    <cellStyle name="Comma [0] 12311" xfId="58171" hidden="1"/>
    <cellStyle name="Comma [0] 12312" xfId="28780" hidden="1"/>
    <cellStyle name="Comma [0] 12312" xfId="58173" hidden="1"/>
    <cellStyle name="Comma [0] 12313" xfId="28766" hidden="1"/>
    <cellStyle name="Comma [0] 12313" xfId="58159" hidden="1"/>
    <cellStyle name="Comma [0] 12314" xfId="28753" hidden="1"/>
    <cellStyle name="Comma [0] 12314" xfId="58146" hidden="1"/>
    <cellStyle name="Comma [0] 12315" xfId="28777" hidden="1"/>
    <cellStyle name="Comma [0] 12315" xfId="58170" hidden="1"/>
    <cellStyle name="Comma [0] 12316" xfId="28743" hidden="1"/>
    <cellStyle name="Comma [0] 12316" xfId="58136" hidden="1"/>
    <cellStyle name="Comma [0] 12317" xfId="28715" hidden="1"/>
    <cellStyle name="Comma [0] 12317" xfId="58108" hidden="1"/>
    <cellStyle name="Comma [0] 12318" xfId="28782" hidden="1"/>
    <cellStyle name="Comma [0] 12318" xfId="58175" hidden="1"/>
    <cellStyle name="Comma [0] 12319" xfId="28739" hidden="1"/>
    <cellStyle name="Comma [0] 12319" xfId="58132" hidden="1"/>
    <cellStyle name="Comma [0] 1232" xfId="4594" hidden="1"/>
    <cellStyle name="Comma [0] 1232" xfId="33988" hidden="1"/>
    <cellStyle name="Comma [0] 12320" xfId="28773" hidden="1"/>
    <cellStyle name="Comma [0] 12320" xfId="58166" hidden="1"/>
    <cellStyle name="Comma [0] 12321" xfId="28786" hidden="1"/>
    <cellStyle name="Comma [0] 12321" xfId="58179" hidden="1"/>
    <cellStyle name="Comma [0] 12322" xfId="28788" hidden="1"/>
    <cellStyle name="Comma [0] 12322" xfId="58181" hidden="1"/>
    <cellStyle name="Comma [0] 12323" xfId="28656" hidden="1"/>
    <cellStyle name="Comma [0] 12323" xfId="58049" hidden="1"/>
    <cellStyle name="Comma [0] 12324" xfId="28776" hidden="1"/>
    <cellStyle name="Comma [0] 12324" xfId="58169" hidden="1"/>
    <cellStyle name="Comma [0] 12325" xfId="28716" hidden="1"/>
    <cellStyle name="Comma [0] 12325" xfId="58109" hidden="1"/>
    <cellStyle name="Comma [0] 12326" xfId="28750" hidden="1"/>
    <cellStyle name="Comma [0] 12326" xfId="58143" hidden="1"/>
    <cellStyle name="Comma [0] 12327" xfId="28763" hidden="1"/>
    <cellStyle name="Comma [0] 12327" xfId="58156" hidden="1"/>
    <cellStyle name="Comma [0] 12328" xfId="28791" hidden="1"/>
    <cellStyle name="Comma [0] 12328" xfId="58184" hidden="1"/>
    <cellStyle name="Comma [0] 12329" xfId="28754" hidden="1"/>
    <cellStyle name="Comma [0] 12329" xfId="58147" hidden="1"/>
    <cellStyle name="Comma [0] 1233" xfId="4369" hidden="1"/>
    <cellStyle name="Comma [0] 1233" xfId="33763" hidden="1"/>
    <cellStyle name="Comma [0] 12330" xfId="28714" hidden="1"/>
    <cellStyle name="Comma [0] 12330" xfId="58107" hidden="1"/>
    <cellStyle name="Comma [0] 12331" xfId="28794" hidden="1"/>
    <cellStyle name="Comma [0] 12331" xfId="58187" hidden="1"/>
    <cellStyle name="Comma [0] 12332" xfId="28796" hidden="1"/>
    <cellStyle name="Comma [0] 12332" xfId="58189" hidden="1"/>
    <cellStyle name="Comma [0] 12333" xfId="28515" hidden="1"/>
    <cellStyle name="Comma [0] 12333" xfId="57908" hidden="1"/>
    <cellStyle name="Comma [0] 12334" xfId="28497" hidden="1"/>
    <cellStyle name="Comma [0] 12334" xfId="57890" hidden="1"/>
    <cellStyle name="Comma [0] 12335" xfId="28800" hidden="1"/>
    <cellStyle name="Comma [0] 12335" xfId="58193" hidden="1"/>
    <cellStyle name="Comma [0] 12336" xfId="28807" hidden="1"/>
    <cellStyle name="Comma [0] 12336" xfId="58200" hidden="1"/>
    <cellStyle name="Comma [0] 12337" xfId="28809" hidden="1"/>
    <cellStyle name="Comma [0] 12337" xfId="58202" hidden="1"/>
    <cellStyle name="Comma [0] 12338" xfId="28799" hidden="1"/>
    <cellStyle name="Comma [0] 12338" xfId="58192" hidden="1"/>
    <cellStyle name="Comma [0] 12339" xfId="28805" hidden="1"/>
    <cellStyle name="Comma [0] 12339" xfId="58198" hidden="1"/>
    <cellStyle name="Comma [0] 1234" xfId="4325" hidden="1"/>
    <cellStyle name="Comma [0] 1234" xfId="33719" hidden="1"/>
    <cellStyle name="Comma [0] 12340" xfId="28812" hidden="1"/>
    <cellStyle name="Comma [0] 12340" xfId="58205" hidden="1"/>
    <cellStyle name="Comma [0] 12341" xfId="28814" hidden="1"/>
    <cellStyle name="Comma [0] 12341" xfId="58207" hidden="1"/>
    <cellStyle name="Comma [0] 12342" xfId="28589" hidden="1"/>
    <cellStyle name="Comma [0] 12342" xfId="57982" hidden="1"/>
    <cellStyle name="Comma [0] 12343" xfId="28545" hidden="1"/>
    <cellStyle name="Comma [0] 12343" xfId="57938" hidden="1"/>
    <cellStyle name="Comma [0] 12344" xfId="28825" hidden="1"/>
    <cellStyle name="Comma [0] 12344" xfId="58218" hidden="1"/>
    <cellStyle name="Comma [0] 12345" xfId="28834" hidden="1"/>
    <cellStyle name="Comma [0] 12345" xfId="58227" hidden="1"/>
    <cellStyle name="Comma [0] 12346" xfId="28845" hidden="1"/>
    <cellStyle name="Comma [0] 12346" xfId="58238" hidden="1"/>
    <cellStyle name="Comma [0] 12347" xfId="28851" hidden="1"/>
    <cellStyle name="Comma [0] 12347" xfId="58244" hidden="1"/>
    <cellStyle name="Comma [0] 12348" xfId="28833" hidden="1"/>
    <cellStyle name="Comma [0] 12348" xfId="58226" hidden="1"/>
    <cellStyle name="Comma [0] 12349" xfId="28843" hidden="1"/>
    <cellStyle name="Comma [0] 12349" xfId="58236" hidden="1"/>
    <cellStyle name="Comma [0] 1235" xfId="4605" hidden="1"/>
    <cellStyle name="Comma [0] 1235" xfId="33999" hidden="1"/>
    <cellStyle name="Comma [0] 12350" xfId="28863" hidden="1"/>
    <cellStyle name="Comma [0] 12350" xfId="58256" hidden="1"/>
    <cellStyle name="Comma [0] 12351" xfId="28865" hidden="1"/>
    <cellStyle name="Comma [0] 12351" xfId="58258" hidden="1"/>
    <cellStyle name="Comma [0] 12352" xfId="28816" hidden="1"/>
    <cellStyle name="Comma [0] 12352" xfId="58209" hidden="1"/>
    <cellStyle name="Comma [0] 12353" xfId="28510" hidden="1"/>
    <cellStyle name="Comma [0] 12353" xfId="57903" hidden="1"/>
    <cellStyle name="Comma [0] 12354" xfId="28819" hidden="1"/>
    <cellStyle name="Comma [0] 12354" xfId="58212" hidden="1"/>
    <cellStyle name="Comma [0] 12355" xfId="28544" hidden="1"/>
    <cellStyle name="Comma [0] 12355" xfId="57937" hidden="1"/>
    <cellStyle name="Comma [0] 12356" xfId="28543" hidden="1"/>
    <cellStyle name="Comma [0] 12356" xfId="57936" hidden="1"/>
    <cellStyle name="Comma [0] 12357" xfId="28870" hidden="1"/>
    <cellStyle name="Comma [0] 12357" xfId="58263" hidden="1"/>
    <cellStyle name="Comma [0] 12358" xfId="28512" hidden="1"/>
    <cellStyle name="Comma [0] 12358" xfId="57905" hidden="1"/>
    <cellStyle name="Comma [0] 12359" xfId="28546" hidden="1"/>
    <cellStyle name="Comma [0] 12359" xfId="57939" hidden="1"/>
    <cellStyle name="Comma [0] 1236" xfId="4614" hidden="1"/>
    <cellStyle name="Comma [0] 1236" xfId="34008" hidden="1"/>
    <cellStyle name="Comma [0] 12360" xfId="28882" hidden="1"/>
    <cellStyle name="Comma [0] 12360" xfId="58275" hidden="1"/>
    <cellStyle name="Comma [0] 12361" xfId="28884" hidden="1"/>
    <cellStyle name="Comma [0] 12361" xfId="58277" hidden="1"/>
    <cellStyle name="Comma [0] 12362" xfId="28873" hidden="1"/>
    <cellStyle name="Comma [0] 12362" xfId="58266" hidden="1"/>
    <cellStyle name="Comma [0] 12363" xfId="28881" hidden="1"/>
    <cellStyle name="Comma [0] 12363" xfId="58274" hidden="1"/>
    <cellStyle name="Comma [0] 12364" xfId="28508" hidden="1"/>
    <cellStyle name="Comma [0] 12364" xfId="57901" hidden="1"/>
    <cellStyle name="Comma [0] 12365" xfId="28867" hidden="1"/>
    <cellStyle name="Comma [0] 12365" xfId="58260" hidden="1"/>
    <cellStyle name="Comma [0] 12366" xfId="28900" hidden="1"/>
    <cellStyle name="Comma [0] 12366" xfId="58293" hidden="1"/>
    <cellStyle name="Comma [0] 12367" xfId="28908" hidden="1"/>
    <cellStyle name="Comma [0] 12367" xfId="58301" hidden="1"/>
    <cellStyle name="Comma [0] 12368" xfId="28817" hidden="1"/>
    <cellStyle name="Comma [0] 12368" xfId="58210" hidden="1"/>
    <cellStyle name="Comma [0] 12369" xfId="28896" hidden="1"/>
    <cellStyle name="Comma [0] 12369" xfId="58289" hidden="1"/>
    <cellStyle name="Comma [0] 1237" xfId="4625" hidden="1"/>
    <cellStyle name="Comma [0] 1237" xfId="34019" hidden="1"/>
    <cellStyle name="Comma [0] 12370" xfId="28917" hidden="1"/>
    <cellStyle name="Comma [0] 12370" xfId="58310" hidden="1"/>
    <cellStyle name="Comma [0] 12371" xfId="28919" hidden="1"/>
    <cellStyle name="Comma [0] 12371" xfId="58312" hidden="1"/>
    <cellStyle name="Comma [0] 12372" xfId="28878" hidden="1"/>
    <cellStyle name="Comma [0] 12372" xfId="58271" hidden="1"/>
    <cellStyle name="Comma [0] 12373" xfId="28823" hidden="1"/>
    <cellStyle name="Comma [0] 12373" xfId="58216" hidden="1"/>
    <cellStyle name="Comma [0] 12374" xfId="28876" hidden="1"/>
    <cellStyle name="Comma [0] 12374" xfId="58269" hidden="1"/>
    <cellStyle name="Comma [0] 12375" xfId="28860" hidden="1"/>
    <cellStyle name="Comma [0] 12375" xfId="58253" hidden="1"/>
    <cellStyle name="Comma [0] 12376" xfId="28856" hidden="1"/>
    <cellStyle name="Comma [0] 12376" xfId="58249" hidden="1"/>
    <cellStyle name="Comma [0] 12377" xfId="28927" hidden="1"/>
    <cellStyle name="Comma [0] 12377" xfId="58320" hidden="1"/>
    <cellStyle name="Comma [0] 12378" xfId="28500" hidden="1"/>
    <cellStyle name="Comma [0] 12378" xfId="57893" hidden="1"/>
    <cellStyle name="Comma [0] 12379" xfId="28588" hidden="1"/>
    <cellStyle name="Comma [0] 12379" xfId="57981" hidden="1"/>
    <cellStyle name="Comma [0] 1238" xfId="4631" hidden="1"/>
    <cellStyle name="Comma [0] 1238" xfId="34025" hidden="1"/>
    <cellStyle name="Comma [0] 12380" xfId="28935" hidden="1"/>
    <cellStyle name="Comma [0] 12380" xfId="58328" hidden="1"/>
    <cellStyle name="Comma [0] 12381" xfId="28937" hidden="1"/>
    <cellStyle name="Comma [0] 12381" xfId="58330" hidden="1"/>
    <cellStyle name="Comma [0] 12382" xfId="28886" hidden="1"/>
    <cellStyle name="Comma [0] 12382" xfId="58279" hidden="1"/>
    <cellStyle name="Comma [0] 12383" xfId="28862" hidden="1"/>
    <cellStyle name="Comma [0] 12383" xfId="58255" hidden="1"/>
    <cellStyle name="Comma [0] 12384" xfId="28897" hidden="1"/>
    <cellStyle name="Comma [0] 12384" xfId="58290" hidden="1"/>
    <cellStyle name="Comma [0] 12385" xfId="28829" hidden="1"/>
    <cellStyle name="Comma [0] 12385" xfId="58222" hidden="1"/>
    <cellStyle name="Comma [0] 12386" xfId="28899" hidden="1"/>
    <cellStyle name="Comma [0] 12386" xfId="58292" hidden="1"/>
    <cellStyle name="Comma [0] 12387" xfId="28944" hidden="1"/>
    <cellStyle name="Comma [0] 12387" xfId="58337" hidden="1"/>
    <cellStyle name="Comma [0] 12388" xfId="28887" hidden="1"/>
    <cellStyle name="Comma [0] 12388" xfId="58280" hidden="1"/>
    <cellStyle name="Comma [0] 12389" xfId="28844" hidden="1"/>
    <cellStyle name="Comma [0] 12389" xfId="58237" hidden="1"/>
    <cellStyle name="Comma [0] 1239" xfId="4613" hidden="1"/>
    <cellStyle name="Comma [0] 1239" xfId="34007" hidden="1"/>
    <cellStyle name="Comma [0] 12390" xfId="28950" hidden="1"/>
    <cellStyle name="Comma [0] 12390" xfId="58343" hidden="1"/>
    <cellStyle name="Comma [0] 12391" xfId="28952" hidden="1"/>
    <cellStyle name="Comma [0] 12391" xfId="58345" hidden="1"/>
    <cellStyle name="Comma [0] 12392" xfId="28905" hidden="1"/>
    <cellStyle name="Comma [0] 12392" xfId="58298" hidden="1"/>
    <cellStyle name="Comma [0] 12393" xfId="28911" hidden="1"/>
    <cellStyle name="Comma [0] 12393" xfId="58304" hidden="1"/>
    <cellStyle name="Comma [0] 12394" xfId="28537" hidden="1"/>
    <cellStyle name="Comma [0] 12394" xfId="57930" hidden="1"/>
    <cellStyle name="Comma [0] 12395" xfId="28861" hidden="1"/>
    <cellStyle name="Comma [0] 12395" xfId="58254" hidden="1"/>
    <cellStyle name="Comma [0] 12396" xfId="28869" hidden="1"/>
    <cellStyle name="Comma [0] 12396" xfId="58262" hidden="1"/>
    <cellStyle name="Comma [0] 12397" xfId="28958" hidden="1"/>
    <cellStyle name="Comma [0] 12397" xfId="58351" hidden="1"/>
    <cellStyle name="Comma [0] 12398" xfId="28872" hidden="1"/>
    <cellStyle name="Comma [0] 12398" xfId="58265" hidden="1"/>
    <cellStyle name="Comma [0] 12399" xfId="28832" hidden="1"/>
    <cellStyle name="Comma [0] 12399" xfId="58225" hidden="1"/>
    <cellStyle name="Comma [0] 124" xfId="2400" hidden="1"/>
    <cellStyle name="Comma [0] 124" xfId="31794" hidden="1"/>
    <cellStyle name="Comma [0] 1240" xfId="4623" hidden="1"/>
    <cellStyle name="Comma [0] 1240" xfId="34017" hidden="1"/>
    <cellStyle name="Comma [0] 12400" xfId="28963" hidden="1"/>
    <cellStyle name="Comma [0] 12400" xfId="58356" hidden="1"/>
    <cellStyle name="Comma [0] 12401" xfId="28965" hidden="1"/>
    <cellStyle name="Comma [0] 12401" xfId="58358" hidden="1"/>
    <cellStyle name="Comma [0] 12402" xfId="28924" hidden="1"/>
    <cellStyle name="Comma [0] 12402" xfId="58317" hidden="1"/>
    <cellStyle name="Comma [0] 12403" xfId="28930" hidden="1"/>
    <cellStyle name="Comma [0] 12403" xfId="58323" hidden="1"/>
    <cellStyle name="Comma [0] 12404" xfId="28831" hidden="1"/>
    <cellStyle name="Comma [0] 12404" xfId="58224" hidden="1"/>
    <cellStyle name="Comma [0] 12405" xfId="28912" hidden="1"/>
    <cellStyle name="Comma [0] 12405" xfId="58305" hidden="1"/>
    <cellStyle name="Comma [0] 12406" xfId="28891" hidden="1"/>
    <cellStyle name="Comma [0] 12406" xfId="58284" hidden="1"/>
    <cellStyle name="Comma [0] 12407" xfId="28969" hidden="1"/>
    <cellStyle name="Comma [0] 12407" xfId="58362" hidden="1"/>
    <cellStyle name="Comma [0] 12408" xfId="28910" hidden="1"/>
    <cellStyle name="Comma [0] 12408" xfId="58303" hidden="1"/>
    <cellStyle name="Comma [0] 12409" xfId="28848" hidden="1"/>
    <cellStyle name="Comma [0] 12409" xfId="58241" hidden="1"/>
    <cellStyle name="Comma [0] 1241" xfId="4643" hidden="1"/>
    <cellStyle name="Comma [0] 1241" xfId="34037" hidden="1"/>
    <cellStyle name="Comma [0] 12410" xfId="28976" hidden="1"/>
    <cellStyle name="Comma [0] 12410" xfId="58369" hidden="1"/>
    <cellStyle name="Comma [0] 12411" xfId="28978" hidden="1"/>
    <cellStyle name="Comma [0] 12411" xfId="58371" hidden="1"/>
    <cellStyle name="Comma [0] 12412" xfId="28942" hidden="1"/>
    <cellStyle name="Comma [0] 12412" xfId="58335" hidden="1"/>
    <cellStyle name="Comma [0] 12413" xfId="28947" hidden="1"/>
    <cellStyle name="Comma [0] 12413" xfId="58340" hidden="1"/>
    <cellStyle name="Comma [0] 12414" xfId="28511" hidden="1"/>
    <cellStyle name="Comma [0] 12414" xfId="57904" hidden="1"/>
    <cellStyle name="Comma [0] 12415" xfId="28931" hidden="1"/>
    <cellStyle name="Comma [0] 12415" xfId="58324" hidden="1"/>
    <cellStyle name="Comma [0] 12416" xfId="28836" hidden="1"/>
    <cellStyle name="Comma [0] 12416" xfId="58229" hidden="1"/>
    <cellStyle name="Comma [0] 12417" xfId="28982" hidden="1"/>
    <cellStyle name="Comma [0] 12417" xfId="58375" hidden="1"/>
    <cellStyle name="Comma [0] 12418" xfId="28929" hidden="1"/>
    <cellStyle name="Comma [0] 12418" xfId="58322" hidden="1"/>
    <cellStyle name="Comma [0] 12419" xfId="28868" hidden="1"/>
    <cellStyle name="Comma [0] 12419" xfId="58261" hidden="1"/>
    <cellStyle name="Comma [0] 1242" xfId="4645" hidden="1"/>
    <cellStyle name="Comma [0] 1242" xfId="34039" hidden="1"/>
    <cellStyle name="Comma [0] 12420" xfId="28986" hidden="1"/>
    <cellStyle name="Comma [0] 12420" xfId="58379" hidden="1"/>
    <cellStyle name="Comma [0] 12421" xfId="28988" hidden="1"/>
    <cellStyle name="Comma [0] 12421" xfId="58381" hidden="1"/>
    <cellStyle name="Comma [0] 12422" xfId="28956" hidden="1"/>
    <cellStyle name="Comma [0] 12422" xfId="58349" hidden="1"/>
    <cellStyle name="Comma [0] 12423" xfId="28960" hidden="1"/>
    <cellStyle name="Comma [0] 12423" xfId="58353" hidden="1"/>
    <cellStyle name="Comma [0] 12424" xfId="28850" hidden="1"/>
    <cellStyle name="Comma [0] 12424" xfId="58243" hidden="1"/>
    <cellStyle name="Comma [0] 12425" xfId="28948" hidden="1"/>
    <cellStyle name="Comma [0] 12425" xfId="58341" hidden="1"/>
    <cellStyle name="Comma [0] 12426" xfId="28840" hidden="1"/>
    <cellStyle name="Comma [0] 12426" xfId="58233" hidden="1"/>
    <cellStyle name="Comma [0] 12427" xfId="28992" hidden="1"/>
    <cellStyle name="Comma [0] 12427" xfId="58385" hidden="1"/>
    <cellStyle name="Comma [0] 12428" xfId="28946" hidden="1"/>
    <cellStyle name="Comma [0] 12428" xfId="58339" hidden="1"/>
    <cellStyle name="Comma [0] 12429" xfId="28915" hidden="1"/>
    <cellStyle name="Comma [0] 12429" xfId="58308" hidden="1"/>
    <cellStyle name="Comma [0] 1243" xfId="4596" hidden="1"/>
    <cellStyle name="Comma [0] 1243" xfId="33990" hidden="1"/>
    <cellStyle name="Comma [0] 12430" xfId="28996" hidden="1"/>
    <cellStyle name="Comma [0] 12430" xfId="58389" hidden="1"/>
    <cellStyle name="Comma [0] 12431" xfId="28998" hidden="1"/>
    <cellStyle name="Comma [0] 12431" xfId="58391" hidden="1"/>
    <cellStyle name="Comma [0] 12432" xfId="28984" hidden="1"/>
    <cellStyle name="Comma [0] 12432" xfId="58377" hidden="1"/>
    <cellStyle name="Comma [0] 12433" xfId="28971" hidden="1"/>
    <cellStyle name="Comma [0] 12433" xfId="58364" hidden="1"/>
    <cellStyle name="Comma [0] 12434" xfId="28995" hidden="1"/>
    <cellStyle name="Comma [0] 12434" xfId="58388" hidden="1"/>
    <cellStyle name="Comma [0] 12435" xfId="28961" hidden="1"/>
    <cellStyle name="Comma [0] 12435" xfId="58354" hidden="1"/>
    <cellStyle name="Comma [0] 12436" xfId="28933" hidden="1"/>
    <cellStyle name="Comma [0] 12436" xfId="58326" hidden="1"/>
    <cellStyle name="Comma [0] 12437" xfId="29000" hidden="1"/>
    <cellStyle name="Comma [0] 12437" xfId="58393" hidden="1"/>
    <cellStyle name="Comma [0] 12438" xfId="28957" hidden="1"/>
    <cellStyle name="Comma [0] 12438" xfId="58350" hidden="1"/>
    <cellStyle name="Comma [0] 12439" xfId="28991" hidden="1"/>
    <cellStyle name="Comma [0] 12439" xfId="58384" hidden="1"/>
    <cellStyle name="Comma [0] 1244" xfId="4290" hidden="1"/>
    <cellStyle name="Comma [0] 1244" xfId="33684" hidden="1"/>
    <cellStyle name="Comma [0] 12440" xfId="29004" hidden="1"/>
    <cellStyle name="Comma [0] 12440" xfId="58397" hidden="1"/>
    <cellStyle name="Comma [0] 12441" xfId="29006" hidden="1"/>
    <cellStyle name="Comma [0] 12441" xfId="58399" hidden="1"/>
    <cellStyle name="Comma [0] 12442" xfId="28874" hidden="1"/>
    <cellStyle name="Comma [0] 12442" xfId="58267" hidden="1"/>
    <cellStyle name="Comma [0] 12443" xfId="28994" hidden="1"/>
    <cellStyle name="Comma [0] 12443" xfId="58387" hidden="1"/>
    <cellStyle name="Comma [0] 12444" xfId="28934" hidden="1"/>
    <cellStyle name="Comma [0] 12444" xfId="58327" hidden="1"/>
    <cellStyle name="Comma [0] 12445" xfId="28968" hidden="1"/>
    <cellStyle name="Comma [0] 12445" xfId="58361" hidden="1"/>
    <cellStyle name="Comma [0] 12446" xfId="28981" hidden="1"/>
    <cellStyle name="Comma [0] 12446" xfId="58374" hidden="1"/>
    <cellStyle name="Comma [0] 12447" xfId="29009" hidden="1"/>
    <cellStyle name="Comma [0] 12447" xfId="58402" hidden="1"/>
    <cellStyle name="Comma [0] 12448" xfId="28972" hidden="1"/>
    <cellStyle name="Comma [0] 12448" xfId="58365" hidden="1"/>
    <cellStyle name="Comma [0] 12449" xfId="28932" hidden="1"/>
    <cellStyle name="Comma [0] 12449" xfId="58325" hidden="1"/>
    <cellStyle name="Comma [0] 1245" xfId="4599" hidden="1"/>
    <cellStyle name="Comma [0] 1245" xfId="33993" hidden="1"/>
    <cellStyle name="Comma [0] 12450" xfId="29011" hidden="1"/>
    <cellStyle name="Comma [0] 12450" xfId="58404" hidden="1"/>
    <cellStyle name="Comma [0] 12451" xfId="29013" hidden="1"/>
    <cellStyle name="Comma [0] 12451" xfId="58406" hidden="1"/>
    <cellStyle name="Comma [0] 12452" xfId="28525" hidden="1"/>
    <cellStyle name="Comma [0] 12452" xfId="57918" hidden="1"/>
    <cellStyle name="Comma [0] 12453" xfId="28522" hidden="1"/>
    <cellStyle name="Comma [0] 12453" xfId="57915" hidden="1"/>
    <cellStyle name="Comma [0] 12454" xfId="29019" hidden="1"/>
    <cellStyle name="Comma [0] 12454" xfId="58412" hidden="1"/>
    <cellStyle name="Comma [0] 12455" xfId="29025" hidden="1"/>
    <cellStyle name="Comma [0] 12455" xfId="58418" hidden="1"/>
    <cellStyle name="Comma [0] 12456" xfId="29027" hidden="1"/>
    <cellStyle name="Comma [0] 12456" xfId="58420" hidden="1"/>
    <cellStyle name="Comma [0] 12457" xfId="29018" hidden="1"/>
    <cellStyle name="Comma [0] 12457" xfId="58411" hidden="1"/>
    <cellStyle name="Comma [0] 12458" xfId="29023" hidden="1"/>
    <cellStyle name="Comma [0] 12458" xfId="58416" hidden="1"/>
    <cellStyle name="Comma [0] 12459" xfId="29029" hidden="1"/>
    <cellStyle name="Comma [0] 12459" xfId="58422" hidden="1"/>
    <cellStyle name="Comma [0] 1246" xfId="4324" hidden="1"/>
    <cellStyle name="Comma [0] 1246" xfId="33718" hidden="1"/>
    <cellStyle name="Comma [0] 12460" xfId="29031" hidden="1"/>
    <cellStyle name="Comma [0] 12460" xfId="58424" hidden="1"/>
    <cellStyle name="Comma [0] 12461" xfId="28548" hidden="1"/>
    <cellStyle name="Comma [0] 12461" xfId="57941" hidden="1"/>
    <cellStyle name="Comma [0] 12462" xfId="28550" hidden="1"/>
    <cellStyle name="Comma [0] 12462" xfId="57943" hidden="1"/>
    <cellStyle name="Comma [0] 12463" xfId="29042" hidden="1"/>
    <cellStyle name="Comma [0] 12463" xfId="58435" hidden="1"/>
    <cellStyle name="Comma [0] 12464" xfId="29051" hidden="1"/>
    <cellStyle name="Comma [0] 12464" xfId="58444" hidden="1"/>
    <cellStyle name="Comma [0] 12465" xfId="29062" hidden="1"/>
    <cellStyle name="Comma [0] 12465" xfId="58455" hidden="1"/>
    <cellStyle name="Comma [0] 12466" xfId="29068" hidden="1"/>
    <cellStyle name="Comma [0] 12466" xfId="58461" hidden="1"/>
    <cellStyle name="Comma [0] 12467" xfId="29050" hidden="1"/>
    <cellStyle name="Comma [0] 12467" xfId="58443" hidden="1"/>
    <cellStyle name="Comma [0] 12468" xfId="29060" hidden="1"/>
    <cellStyle name="Comma [0] 12468" xfId="58453" hidden="1"/>
    <cellStyle name="Comma [0] 12469" xfId="29080" hidden="1"/>
    <cellStyle name="Comma [0] 12469" xfId="58473" hidden="1"/>
    <cellStyle name="Comma [0] 1247" xfId="4323" hidden="1"/>
    <cellStyle name="Comma [0] 1247" xfId="33717" hidden="1"/>
    <cellStyle name="Comma [0] 12470" xfId="29082" hidden="1"/>
    <cellStyle name="Comma [0] 12470" xfId="58475" hidden="1"/>
    <cellStyle name="Comma [0] 12471" xfId="29033" hidden="1"/>
    <cellStyle name="Comma [0] 12471" xfId="58426" hidden="1"/>
    <cellStyle name="Comma [0] 12472" xfId="28530" hidden="1"/>
    <cellStyle name="Comma [0] 12472" xfId="57923" hidden="1"/>
    <cellStyle name="Comma [0] 12473" xfId="29036" hidden="1"/>
    <cellStyle name="Comma [0] 12473" xfId="58429" hidden="1"/>
    <cellStyle name="Comma [0] 12474" xfId="28535" hidden="1"/>
    <cellStyle name="Comma [0] 12474" xfId="57928" hidden="1"/>
    <cellStyle name="Comma [0] 12475" xfId="28519" hidden="1"/>
    <cellStyle name="Comma [0] 12475" xfId="57912" hidden="1"/>
    <cellStyle name="Comma [0] 12476" xfId="29087" hidden="1"/>
    <cellStyle name="Comma [0] 12476" xfId="58480" hidden="1"/>
    <cellStyle name="Comma [0] 12477" xfId="28528" hidden="1"/>
    <cellStyle name="Comma [0] 12477" xfId="57921" hidden="1"/>
    <cellStyle name="Comma [0] 12478" xfId="28549" hidden="1"/>
    <cellStyle name="Comma [0] 12478" xfId="57942" hidden="1"/>
    <cellStyle name="Comma [0] 12479" xfId="29099" hidden="1"/>
    <cellStyle name="Comma [0] 12479" xfId="58492" hidden="1"/>
    <cellStyle name="Comma [0] 1248" xfId="4650" hidden="1"/>
    <cellStyle name="Comma [0] 1248" xfId="34044" hidden="1"/>
    <cellStyle name="Comma [0] 12480" xfId="29101" hidden="1"/>
    <cellStyle name="Comma [0] 12480" xfId="58494" hidden="1"/>
    <cellStyle name="Comma [0] 12481" xfId="29090" hidden="1"/>
    <cellStyle name="Comma [0] 12481" xfId="58483" hidden="1"/>
    <cellStyle name="Comma [0] 12482" xfId="29098" hidden="1"/>
    <cellStyle name="Comma [0] 12482" xfId="58491" hidden="1"/>
    <cellStyle name="Comma [0] 12483" xfId="28532" hidden="1"/>
    <cellStyle name="Comma [0] 12483" xfId="57925" hidden="1"/>
    <cellStyle name="Comma [0] 12484" xfId="29084" hidden="1"/>
    <cellStyle name="Comma [0] 12484" xfId="58477" hidden="1"/>
    <cellStyle name="Comma [0] 12485" xfId="29117" hidden="1"/>
    <cellStyle name="Comma [0] 12485" xfId="58510" hidden="1"/>
    <cellStyle name="Comma [0] 12486" xfId="29125" hidden="1"/>
    <cellStyle name="Comma [0] 12486" xfId="58518" hidden="1"/>
    <cellStyle name="Comma [0] 12487" xfId="29034" hidden="1"/>
    <cellStyle name="Comma [0] 12487" xfId="58427" hidden="1"/>
    <cellStyle name="Comma [0] 12488" xfId="29113" hidden="1"/>
    <cellStyle name="Comma [0] 12488" xfId="58506" hidden="1"/>
    <cellStyle name="Comma [0] 12489" xfId="29134" hidden="1"/>
    <cellStyle name="Comma [0] 12489" xfId="58527" hidden="1"/>
    <cellStyle name="Comma [0] 1249" xfId="4292" hidden="1"/>
    <cellStyle name="Comma [0] 1249" xfId="33686" hidden="1"/>
    <cellStyle name="Comma [0] 12490" xfId="29136" hidden="1"/>
    <cellStyle name="Comma [0] 12490" xfId="58529" hidden="1"/>
    <cellStyle name="Comma [0] 12491" xfId="29095" hidden="1"/>
    <cellStyle name="Comma [0] 12491" xfId="58488" hidden="1"/>
    <cellStyle name="Comma [0] 12492" xfId="29040" hidden="1"/>
    <cellStyle name="Comma [0] 12492" xfId="58433" hidden="1"/>
    <cellStyle name="Comma [0] 12493" xfId="29093" hidden="1"/>
    <cellStyle name="Comma [0] 12493" xfId="58486" hidden="1"/>
    <cellStyle name="Comma [0] 12494" xfId="29077" hidden="1"/>
    <cellStyle name="Comma [0] 12494" xfId="58470" hidden="1"/>
    <cellStyle name="Comma [0] 12495" xfId="29073" hidden="1"/>
    <cellStyle name="Comma [0] 12495" xfId="58466" hidden="1"/>
    <cellStyle name="Comma [0] 12496" xfId="29144" hidden="1"/>
    <cellStyle name="Comma [0] 12496" xfId="58537" hidden="1"/>
    <cellStyle name="Comma [0] 12497" xfId="29016" hidden="1"/>
    <cellStyle name="Comma [0] 12497" xfId="58409" hidden="1"/>
    <cellStyle name="Comma [0] 12498" xfId="28498" hidden="1"/>
    <cellStyle name="Comma [0] 12498" xfId="57891" hidden="1"/>
    <cellStyle name="Comma [0] 12499" xfId="29152" hidden="1"/>
    <cellStyle name="Comma [0] 12499" xfId="58545" hidden="1"/>
    <cellStyle name="Comma [0] 125" xfId="2292" hidden="1"/>
    <cellStyle name="Comma [0] 125" xfId="31686" hidden="1"/>
    <cellStyle name="Comma [0] 1250" xfId="4326" hidden="1"/>
    <cellStyle name="Comma [0] 1250" xfId="33720" hidden="1"/>
    <cellStyle name="Comma [0] 12500" xfId="29154" hidden="1"/>
    <cellStyle name="Comma [0] 12500" xfId="58547" hidden="1"/>
    <cellStyle name="Comma [0] 12501" xfId="29103" hidden="1"/>
    <cellStyle name="Comma [0] 12501" xfId="58496" hidden="1"/>
    <cellStyle name="Comma [0] 12502" xfId="29079" hidden="1"/>
    <cellStyle name="Comma [0] 12502" xfId="58472" hidden="1"/>
    <cellStyle name="Comma [0] 12503" xfId="29114" hidden="1"/>
    <cellStyle name="Comma [0] 12503" xfId="58507" hidden="1"/>
    <cellStyle name="Comma [0] 12504" xfId="29046" hidden="1"/>
    <cellStyle name="Comma [0] 12504" xfId="58439" hidden="1"/>
    <cellStyle name="Comma [0] 12505" xfId="29116" hidden="1"/>
    <cellStyle name="Comma [0] 12505" xfId="58509" hidden="1"/>
    <cellStyle name="Comma [0] 12506" xfId="29161" hidden="1"/>
    <cellStyle name="Comma [0] 12506" xfId="58554" hidden="1"/>
    <cellStyle name="Comma [0] 12507" xfId="29104" hidden="1"/>
    <cellStyle name="Comma [0] 12507" xfId="58497" hidden="1"/>
    <cellStyle name="Comma [0] 12508" xfId="29061" hidden="1"/>
    <cellStyle name="Comma [0] 12508" xfId="58454" hidden="1"/>
    <cellStyle name="Comma [0] 12509" xfId="29167" hidden="1"/>
    <cellStyle name="Comma [0] 12509" xfId="58560" hidden="1"/>
    <cellStyle name="Comma [0] 1251" xfId="4662" hidden="1"/>
    <cellStyle name="Comma [0] 1251" xfId="34056" hidden="1"/>
    <cellStyle name="Comma [0] 12510" xfId="29169" hidden="1"/>
    <cellStyle name="Comma [0] 12510" xfId="58562" hidden="1"/>
    <cellStyle name="Comma [0] 12511" xfId="29122" hidden="1"/>
    <cellStyle name="Comma [0] 12511" xfId="58515" hidden="1"/>
    <cellStyle name="Comma [0] 12512" xfId="29128" hidden="1"/>
    <cellStyle name="Comma [0] 12512" xfId="58521" hidden="1"/>
    <cellStyle name="Comma [0] 12513" xfId="29015" hidden="1"/>
    <cellStyle name="Comma [0] 12513" xfId="58408" hidden="1"/>
    <cellStyle name="Comma [0] 12514" xfId="29078" hidden="1"/>
    <cellStyle name="Comma [0] 12514" xfId="58471" hidden="1"/>
    <cellStyle name="Comma [0] 12515" xfId="29086" hidden="1"/>
    <cellStyle name="Comma [0] 12515" xfId="58479" hidden="1"/>
    <cellStyle name="Comma [0] 12516" xfId="29175" hidden="1"/>
    <cellStyle name="Comma [0] 12516" xfId="58568" hidden="1"/>
    <cellStyle name="Comma [0] 12517" xfId="29089" hidden="1"/>
    <cellStyle name="Comma [0] 12517" xfId="58482" hidden="1"/>
    <cellStyle name="Comma [0] 12518" xfId="29049" hidden="1"/>
    <cellStyle name="Comma [0] 12518" xfId="58442" hidden="1"/>
    <cellStyle name="Comma [0] 12519" xfId="29180" hidden="1"/>
    <cellStyle name="Comma [0] 12519" xfId="58573" hidden="1"/>
    <cellStyle name="Comma [0] 1252" xfId="4664" hidden="1"/>
    <cellStyle name="Comma [0] 1252" xfId="34058" hidden="1"/>
    <cellStyle name="Comma [0] 12520" xfId="29182" hidden="1"/>
    <cellStyle name="Comma [0] 12520" xfId="58575" hidden="1"/>
    <cellStyle name="Comma [0] 12521" xfId="29141" hidden="1"/>
    <cellStyle name="Comma [0] 12521" xfId="58534" hidden="1"/>
    <cellStyle name="Comma [0] 12522" xfId="29147" hidden="1"/>
    <cellStyle name="Comma [0] 12522" xfId="58540" hidden="1"/>
    <cellStyle name="Comma [0] 12523" xfId="29048" hidden="1"/>
    <cellStyle name="Comma [0] 12523" xfId="58441" hidden="1"/>
    <cellStyle name="Comma [0] 12524" xfId="29129" hidden="1"/>
    <cellStyle name="Comma [0] 12524" xfId="58522" hidden="1"/>
    <cellStyle name="Comma [0] 12525" xfId="29108" hidden="1"/>
    <cellStyle name="Comma [0] 12525" xfId="58501" hidden="1"/>
    <cellStyle name="Comma [0] 12526" xfId="29186" hidden="1"/>
    <cellStyle name="Comma [0] 12526" xfId="58579" hidden="1"/>
    <cellStyle name="Comma [0] 12527" xfId="29127" hidden="1"/>
    <cellStyle name="Comma [0] 12527" xfId="58520" hidden="1"/>
    <cellStyle name="Comma [0] 12528" xfId="29065" hidden="1"/>
    <cellStyle name="Comma [0] 12528" xfId="58458" hidden="1"/>
    <cellStyle name="Comma [0] 12529" xfId="29193" hidden="1"/>
    <cellStyle name="Comma [0] 12529" xfId="58586" hidden="1"/>
    <cellStyle name="Comma [0] 1253" xfId="4653" hidden="1"/>
    <cellStyle name="Comma [0] 1253" xfId="34047" hidden="1"/>
    <cellStyle name="Comma [0] 12530" xfId="29195" hidden="1"/>
    <cellStyle name="Comma [0] 12530" xfId="58588" hidden="1"/>
    <cellStyle name="Comma [0] 12531" xfId="29159" hidden="1"/>
    <cellStyle name="Comma [0] 12531" xfId="58552" hidden="1"/>
    <cellStyle name="Comma [0] 12532" xfId="29164" hidden="1"/>
    <cellStyle name="Comma [0] 12532" xfId="58557" hidden="1"/>
    <cellStyle name="Comma [0] 12533" xfId="28529" hidden="1"/>
    <cellStyle name="Comma [0] 12533" xfId="57922" hidden="1"/>
    <cellStyle name="Comma [0] 12534" xfId="29148" hidden="1"/>
    <cellStyle name="Comma [0] 12534" xfId="58541" hidden="1"/>
    <cellStyle name="Comma [0] 12535" xfId="29053" hidden="1"/>
    <cellStyle name="Comma [0] 12535" xfId="58446" hidden="1"/>
    <cellStyle name="Comma [0] 12536" xfId="29199" hidden="1"/>
    <cellStyle name="Comma [0] 12536" xfId="58592" hidden="1"/>
    <cellStyle name="Comma [0] 12537" xfId="29146" hidden="1"/>
    <cellStyle name="Comma [0] 12537" xfId="58539" hidden="1"/>
    <cellStyle name="Comma [0] 12538" xfId="29085" hidden="1"/>
    <cellStyle name="Comma [0] 12538" xfId="58478" hidden="1"/>
    <cellStyle name="Comma [0] 12539" xfId="29203" hidden="1"/>
    <cellStyle name="Comma [0] 12539" xfId="58596" hidden="1"/>
    <cellStyle name="Comma [0] 1254" xfId="4661" hidden="1"/>
    <cellStyle name="Comma [0] 1254" xfId="34055" hidden="1"/>
    <cellStyle name="Comma [0] 12540" xfId="29205" hidden="1"/>
    <cellStyle name="Comma [0] 12540" xfId="58598" hidden="1"/>
    <cellStyle name="Comma [0] 12541" xfId="29173" hidden="1"/>
    <cellStyle name="Comma [0] 12541" xfId="58566" hidden="1"/>
    <cellStyle name="Comma [0] 12542" xfId="29177" hidden="1"/>
    <cellStyle name="Comma [0] 12542" xfId="58570" hidden="1"/>
    <cellStyle name="Comma [0] 12543" xfId="29067" hidden="1"/>
    <cellStyle name="Comma [0] 12543" xfId="58460" hidden="1"/>
    <cellStyle name="Comma [0] 12544" xfId="29165" hidden="1"/>
    <cellStyle name="Comma [0] 12544" xfId="58558" hidden="1"/>
    <cellStyle name="Comma [0] 12545" xfId="29057" hidden="1"/>
    <cellStyle name="Comma [0] 12545" xfId="58450" hidden="1"/>
    <cellStyle name="Comma [0] 12546" xfId="29209" hidden="1"/>
    <cellStyle name="Comma [0] 12546" xfId="58602" hidden="1"/>
    <cellStyle name="Comma [0] 12547" xfId="29163" hidden="1"/>
    <cellStyle name="Comma [0] 12547" xfId="58556" hidden="1"/>
    <cellStyle name="Comma [0] 12548" xfId="29132" hidden="1"/>
    <cellStyle name="Comma [0] 12548" xfId="58525" hidden="1"/>
    <cellStyle name="Comma [0] 12549" xfId="29213" hidden="1"/>
    <cellStyle name="Comma [0] 12549" xfId="58606" hidden="1"/>
    <cellStyle name="Comma [0] 1255" xfId="4288" hidden="1"/>
    <cellStyle name="Comma [0] 1255" xfId="33682" hidden="1"/>
    <cellStyle name="Comma [0] 12550" xfId="29215" hidden="1"/>
    <cellStyle name="Comma [0] 12550" xfId="58608" hidden="1"/>
    <cellStyle name="Comma [0] 12551" xfId="29201" hidden="1"/>
    <cellStyle name="Comma [0] 12551" xfId="58594" hidden="1"/>
    <cellStyle name="Comma [0] 12552" xfId="29188" hidden="1"/>
    <cellStyle name="Comma [0] 12552" xfId="58581" hidden="1"/>
    <cellStyle name="Comma [0] 12553" xfId="29212" hidden="1"/>
    <cellStyle name="Comma [0] 12553" xfId="58605" hidden="1"/>
    <cellStyle name="Comma [0] 12554" xfId="29178" hidden="1"/>
    <cellStyle name="Comma [0] 12554" xfId="58571" hidden="1"/>
    <cellStyle name="Comma [0] 12555" xfId="29150" hidden="1"/>
    <cellStyle name="Comma [0] 12555" xfId="58543" hidden="1"/>
    <cellStyle name="Comma [0] 12556" xfId="29217" hidden="1"/>
    <cellStyle name="Comma [0] 12556" xfId="58610" hidden="1"/>
    <cellStyle name="Comma [0] 12557" xfId="29174" hidden="1"/>
    <cellStyle name="Comma [0] 12557" xfId="58567" hidden="1"/>
    <cellStyle name="Comma [0] 12558" xfId="29208" hidden="1"/>
    <cellStyle name="Comma [0] 12558" xfId="58601" hidden="1"/>
    <cellStyle name="Comma [0] 12559" xfId="29221" hidden="1"/>
    <cellStyle name="Comma [0] 12559" xfId="58614" hidden="1"/>
    <cellStyle name="Comma [0] 1256" xfId="4647" hidden="1"/>
    <cellStyle name="Comma [0] 1256" xfId="34041" hidden="1"/>
    <cellStyle name="Comma [0] 12560" xfId="29223" hidden="1"/>
    <cellStyle name="Comma [0] 12560" xfId="58616" hidden="1"/>
    <cellStyle name="Comma [0] 12561" xfId="29091" hidden="1"/>
    <cellStyle name="Comma [0] 12561" xfId="58484" hidden="1"/>
    <cellStyle name="Comma [0] 12562" xfId="29211" hidden="1"/>
    <cellStyle name="Comma [0] 12562" xfId="58604" hidden="1"/>
    <cellStyle name="Comma [0] 12563" xfId="29151" hidden="1"/>
    <cellStyle name="Comma [0] 12563" xfId="58544" hidden="1"/>
    <cellStyle name="Comma [0] 12564" xfId="29185" hidden="1"/>
    <cellStyle name="Comma [0] 12564" xfId="58578" hidden="1"/>
    <cellStyle name="Comma [0] 12565" xfId="29198" hidden="1"/>
    <cellStyle name="Comma [0] 12565" xfId="58591" hidden="1"/>
    <cellStyle name="Comma [0] 12566" xfId="29226" hidden="1"/>
    <cellStyle name="Comma [0] 12566" xfId="58619" hidden="1"/>
    <cellStyle name="Comma [0] 12567" xfId="29189" hidden="1"/>
    <cellStyle name="Comma [0] 12567" xfId="58582" hidden="1"/>
    <cellStyle name="Comma [0] 12568" xfId="29149" hidden="1"/>
    <cellStyle name="Comma [0] 12568" xfId="58542" hidden="1"/>
    <cellStyle name="Comma [0] 12569" xfId="29228" hidden="1"/>
    <cellStyle name="Comma [0] 12569" xfId="58621" hidden="1"/>
    <cellStyle name="Comma [0] 1257" xfId="4680" hidden="1"/>
    <cellStyle name="Comma [0] 1257" xfId="34074" hidden="1"/>
    <cellStyle name="Comma [0] 12570" xfId="29230" hidden="1"/>
    <cellStyle name="Comma [0] 12570" xfId="58623" hidden="1"/>
    <cellStyle name="Comma [0] 12571" xfId="28583" hidden="1"/>
    <cellStyle name="Comma [0] 12571" xfId="57976" hidden="1"/>
    <cellStyle name="Comma [0] 12572" xfId="28539" hidden="1"/>
    <cellStyle name="Comma [0] 12572" xfId="57932" hidden="1"/>
    <cellStyle name="Comma [0] 12573" xfId="29236" hidden="1"/>
    <cellStyle name="Comma [0] 12573" xfId="58629" hidden="1"/>
    <cellStyle name="Comma [0] 12574" xfId="29242" hidden="1"/>
    <cellStyle name="Comma [0] 12574" xfId="58635" hidden="1"/>
    <cellStyle name="Comma [0] 12575" xfId="29244" hidden="1"/>
    <cellStyle name="Comma [0] 12575" xfId="58637" hidden="1"/>
    <cellStyle name="Comma [0] 12576" xfId="29235" hidden="1"/>
    <cellStyle name="Comma [0] 12576" xfId="58628" hidden="1"/>
    <cellStyle name="Comma [0] 12577" xfId="29240" hidden="1"/>
    <cellStyle name="Comma [0] 12577" xfId="58633" hidden="1"/>
    <cellStyle name="Comma [0] 12578" xfId="29246" hidden="1"/>
    <cellStyle name="Comma [0] 12578" xfId="58639" hidden="1"/>
    <cellStyle name="Comma [0] 12579" xfId="29248" hidden="1"/>
    <cellStyle name="Comma [0] 12579" xfId="58641" hidden="1"/>
    <cellStyle name="Comma [0] 1258" xfId="4688" hidden="1"/>
    <cellStyle name="Comma [0] 1258" xfId="34082" hidden="1"/>
    <cellStyle name="Comma [0] 12580" xfId="28540" hidden="1"/>
    <cellStyle name="Comma [0] 12580" xfId="57933" hidden="1"/>
    <cellStyle name="Comma [0] 12581" xfId="28518" hidden="1"/>
    <cellStyle name="Comma [0] 12581" xfId="57911" hidden="1"/>
    <cellStyle name="Comma [0] 12582" xfId="29259" hidden="1"/>
    <cellStyle name="Comma [0] 12582" xfId="58652" hidden="1"/>
    <cellStyle name="Comma [0] 12583" xfId="29268" hidden="1"/>
    <cellStyle name="Comma [0] 12583" xfId="58661" hidden="1"/>
    <cellStyle name="Comma [0] 12584" xfId="29279" hidden="1"/>
    <cellStyle name="Comma [0] 12584" xfId="58672" hidden="1"/>
    <cellStyle name="Comma [0] 12585" xfId="29285" hidden="1"/>
    <cellStyle name="Comma [0] 12585" xfId="58678" hidden="1"/>
    <cellStyle name="Comma [0] 12586" xfId="29267" hidden="1"/>
    <cellStyle name="Comma [0] 12586" xfId="58660" hidden="1"/>
    <cellStyle name="Comma [0] 12587" xfId="29277" hidden="1"/>
    <cellStyle name="Comma [0] 12587" xfId="58670" hidden="1"/>
    <cellStyle name="Comma [0] 12588" xfId="29297" hidden="1"/>
    <cellStyle name="Comma [0] 12588" xfId="58690" hidden="1"/>
    <cellStyle name="Comma [0] 12589" xfId="29299" hidden="1"/>
    <cellStyle name="Comma [0] 12589" xfId="58692" hidden="1"/>
    <cellStyle name="Comma [0] 1259" xfId="4597" hidden="1"/>
    <cellStyle name="Comma [0] 1259" xfId="33991" hidden="1"/>
    <cellStyle name="Comma [0] 12590" xfId="29250" hidden="1"/>
    <cellStyle name="Comma [0] 12590" xfId="58643" hidden="1"/>
    <cellStyle name="Comma [0] 12591" xfId="28506" hidden="1"/>
    <cellStyle name="Comma [0] 12591" xfId="57899" hidden="1"/>
    <cellStyle name="Comma [0] 12592" xfId="29253" hidden="1"/>
    <cellStyle name="Comma [0] 12592" xfId="58646" hidden="1"/>
    <cellStyle name="Comma [0] 12593" xfId="28517" hidden="1"/>
    <cellStyle name="Comma [0] 12593" xfId="57910" hidden="1"/>
    <cellStyle name="Comma [0] 12594" xfId="28516" hidden="1"/>
    <cellStyle name="Comma [0] 12594" xfId="57909" hidden="1"/>
    <cellStyle name="Comma [0] 12595" xfId="29304" hidden="1"/>
    <cellStyle name="Comma [0] 12595" xfId="58697" hidden="1"/>
    <cellStyle name="Comma [0] 12596" xfId="28592" hidden="1"/>
    <cellStyle name="Comma [0] 12596" xfId="57985" hidden="1"/>
    <cellStyle name="Comma [0] 12597" xfId="28793" hidden="1"/>
    <cellStyle name="Comma [0] 12597" xfId="58186" hidden="1"/>
    <cellStyle name="Comma [0] 12598" xfId="29316" hidden="1"/>
    <cellStyle name="Comma [0] 12598" xfId="58709" hidden="1"/>
    <cellStyle name="Comma [0] 12599" xfId="29318" hidden="1"/>
    <cellStyle name="Comma [0] 12599" xfId="58711" hidden="1"/>
    <cellStyle name="Comma [0] 126" xfId="2444" hidden="1"/>
    <cellStyle name="Comma [0] 126" xfId="31838" hidden="1"/>
    <cellStyle name="Comma [0] 1260" xfId="4676" hidden="1"/>
    <cellStyle name="Comma [0] 1260" xfId="34070" hidden="1"/>
    <cellStyle name="Comma [0] 12600" xfId="29307" hidden="1"/>
    <cellStyle name="Comma [0] 12600" xfId="58700" hidden="1"/>
    <cellStyle name="Comma [0] 12601" xfId="29315" hidden="1"/>
    <cellStyle name="Comma [0] 12601" xfId="58708" hidden="1"/>
    <cellStyle name="Comma [0] 12602" xfId="28802" hidden="1"/>
    <cellStyle name="Comma [0] 12602" xfId="58195" hidden="1"/>
    <cellStyle name="Comma [0] 12603" xfId="29301" hidden="1"/>
    <cellStyle name="Comma [0] 12603" xfId="58694" hidden="1"/>
    <cellStyle name="Comma [0] 12604" xfId="29334" hidden="1"/>
    <cellStyle name="Comma [0] 12604" xfId="58727" hidden="1"/>
    <cellStyle name="Comma [0] 12605" xfId="29342" hidden="1"/>
    <cellStyle name="Comma [0] 12605" xfId="58735" hidden="1"/>
    <cellStyle name="Comma [0] 12606" xfId="29251" hidden="1"/>
    <cellStyle name="Comma [0] 12606" xfId="58644" hidden="1"/>
    <cellStyle name="Comma [0] 12607" xfId="29330" hidden="1"/>
    <cellStyle name="Comma [0] 12607" xfId="58723" hidden="1"/>
    <cellStyle name="Comma [0] 12608" xfId="29351" hidden="1"/>
    <cellStyle name="Comma [0] 12608" xfId="58744" hidden="1"/>
    <cellStyle name="Comma [0] 12609" xfId="29353" hidden="1"/>
    <cellStyle name="Comma [0] 12609" xfId="58746" hidden="1"/>
    <cellStyle name="Comma [0] 1261" xfId="4697" hidden="1"/>
    <cellStyle name="Comma [0] 1261" xfId="34091" hidden="1"/>
    <cellStyle name="Comma [0] 12610" xfId="29312" hidden="1"/>
    <cellStyle name="Comma [0] 12610" xfId="58705" hidden="1"/>
    <cellStyle name="Comma [0] 12611" xfId="29257" hidden="1"/>
    <cellStyle name="Comma [0] 12611" xfId="58650" hidden="1"/>
    <cellStyle name="Comma [0] 12612" xfId="29310" hidden="1"/>
    <cellStyle name="Comma [0] 12612" xfId="58703" hidden="1"/>
    <cellStyle name="Comma [0] 12613" xfId="29294" hidden="1"/>
    <cellStyle name="Comma [0] 12613" xfId="58687" hidden="1"/>
    <cellStyle name="Comma [0] 12614" xfId="29290" hidden="1"/>
    <cellStyle name="Comma [0] 12614" xfId="58683" hidden="1"/>
    <cellStyle name="Comma [0] 12615" xfId="29361" hidden="1"/>
    <cellStyle name="Comma [0] 12615" xfId="58754" hidden="1"/>
    <cellStyle name="Comma [0] 12616" xfId="29233" hidden="1"/>
    <cellStyle name="Comma [0] 12616" xfId="58626" hidden="1"/>
    <cellStyle name="Comma [0] 12617" xfId="28541" hidden="1"/>
    <cellStyle name="Comma [0] 12617" xfId="57934" hidden="1"/>
    <cellStyle name="Comma [0] 12618" xfId="29369" hidden="1"/>
    <cellStyle name="Comma [0] 12618" xfId="58762" hidden="1"/>
    <cellStyle name="Comma [0] 12619" xfId="29371" hidden="1"/>
    <cellStyle name="Comma [0] 12619" xfId="58764" hidden="1"/>
    <cellStyle name="Comma [0] 1262" xfId="4699" hidden="1"/>
    <cellStyle name="Comma [0] 1262" xfId="34093" hidden="1"/>
    <cellStyle name="Comma [0] 12620" xfId="29320" hidden="1"/>
    <cellStyle name="Comma [0] 12620" xfId="58713" hidden="1"/>
    <cellStyle name="Comma [0] 12621" xfId="29296" hidden="1"/>
    <cellStyle name="Comma [0] 12621" xfId="58689" hidden="1"/>
    <cellStyle name="Comma [0] 12622" xfId="29331" hidden="1"/>
    <cellStyle name="Comma [0] 12622" xfId="58724" hidden="1"/>
    <cellStyle name="Comma [0] 12623" xfId="29263" hidden="1"/>
    <cellStyle name="Comma [0] 12623" xfId="58656" hidden="1"/>
    <cellStyle name="Comma [0] 12624" xfId="29333" hidden="1"/>
    <cellStyle name="Comma [0] 12624" xfId="58726" hidden="1"/>
    <cellStyle name="Comma [0] 12625" xfId="29378" hidden="1"/>
    <cellStyle name="Comma [0] 12625" xfId="58771" hidden="1"/>
    <cellStyle name="Comma [0] 12626" xfId="29321" hidden="1"/>
    <cellStyle name="Comma [0] 12626" xfId="58714" hidden="1"/>
    <cellStyle name="Comma [0] 12627" xfId="29278" hidden="1"/>
    <cellStyle name="Comma [0] 12627" xfId="58671" hidden="1"/>
    <cellStyle name="Comma [0] 12628" xfId="29384" hidden="1"/>
    <cellStyle name="Comma [0] 12628" xfId="58777" hidden="1"/>
    <cellStyle name="Comma [0] 12629" xfId="29386" hidden="1"/>
    <cellStyle name="Comma [0] 12629" xfId="58779" hidden="1"/>
    <cellStyle name="Comma [0] 1263" xfId="4658" hidden="1"/>
    <cellStyle name="Comma [0] 1263" xfId="34052" hidden="1"/>
    <cellStyle name="Comma [0] 12630" xfId="29339" hidden="1"/>
    <cellStyle name="Comma [0] 12630" xfId="58732" hidden="1"/>
    <cellStyle name="Comma [0] 12631" xfId="29345" hidden="1"/>
    <cellStyle name="Comma [0] 12631" xfId="58738" hidden="1"/>
    <cellStyle name="Comma [0] 12632" xfId="29232" hidden="1"/>
    <cellStyle name="Comma [0] 12632" xfId="58625" hidden="1"/>
    <cellStyle name="Comma [0] 12633" xfId="29295" hidden="1"/>
    <cellStyle name="Comma [0] 12633" xfId="58688" hidden="1"/>
    <cellStyle name="Comma [0] 12634" xfId="29303" hidden="1"/>
    <cellStyle name="Comma [0] 12634" xfId="58696" hidden="1"/>
    <cellStyle name="Comma [0] 12635" xfId="29392" hidden="1"/>
    <cellStyle name="Comma [0] 12635" xfId="58785" hidden="1"/>
    <cellStyle name="Comma [0] 12636" xfId="29306" hidden="1"/>
    <cellStyle name="Comma [0] 12636" xfId="58699" hidden="1"/>
    <cellStyle name="Comma [0] 12637" xfId="29266" hidden="1"/>
    <cellStyle name="Comma [0] 12637" xfId="58659" hidden="1"/>
    <cellStyle name="Comma [0] 12638" xfId="29397" hidden="1"/>
    <cellStyle name="Comma [0] 12638" xfId="58790" hidden="1"/>
    <cellStyle name="Comma [0] 12639" xfId="29399" hidden="1"/>
    <cellStyle name="Comma [0] 12639" xfId="58792" hidden="1"/>
    <cellStyle name="Comma [0] 1264" xfId="4603" hidden="1"/>
    <cellStyle name="Comma [0] 1264" xfId="33997" hidden="1"/>
    <cellStyle name="Comma [0] 12640" xfId="29358" hidden="1"/>
    <cellStyle name="Comma [0] 12640" xfId="58751" hidden="1"/>
    <cellStyle name="Comma [0] 12641" xfId="29364" hidden="1"/>
    <cellStyle name="Comma [0] 12641" xfId="58757" hidden="1"/>
    <cellStyle name="Comma [0] 12642" xfId="29265" hidden="1"/>
    <cellStyle name="Comma [0] 12642" xfId="58658" hidden="1"/>
    <cellStyle name="Comma [0] 12643" xfId="29346" hidden="1"/>
    <cellStyle name="Comma [0] 12643" xfId="58739" hidden="1"/>
    <cellStyle name="Comma [0] 12644" xfId="29325" hidden="1"/>
    <cellStyle name="Comma [0] 12644" xfId="58718" hidden="1"/>
    <cellStyle name="Comma [0] 12645" xfId="29403" hidden="1"/>
    <cellStyle name="Comma [0] 12645" xfId="58796" hidden="1"/>
    <cellStyle name="Comma [0] 12646" xfId="29344" hidden="1"/>
    <cellStyle name="Comma [0] 12646" xfId="58737" hidden="1"/>
    <cellStyle name="Comma [0] 12647" xfId="29282" hidden="1"/>
    <cellStyle name="Comma [0] 12647" xfId="58675" hidden="1"/>
    <cellStyle name="Comma [0] 12648" xfId="29410" hidden="1"/>
    <cellStyle name="Comma [0] 12648" xfId="58803" hidden="1"/>
    <cellStyle name="Comma [0] 12649" xfId="29412" hidden="1"/>
    <cellStyle name="Comma [0] 12649" xfId="58805" hidden="1"/>
    <cellStyle name="Comma [0] 1265" xfId="4656" hidden="1"/>
    <cellStyle name="Comma [0] 1265" xfId="34050" hidden="1"/>
    <cellStyle name="Comma [0] 12650" xfId="29376" hidden="1"/>
    <cellStyle name="Comma [0] 12650" xfId="58769" hidden="1"/>
    <cellStyle name="Comma [0] 12651" xfId="29381" hidden="1"/>
    <cellStyle name="Comma [0] 12651" xfId="58774" hidden="1"/>
    <cellStyle name="Comma [0] 12652" xfId="28811" hidden="1"/>
    <cellStyle name="Comma [0] 12652" xfId="58204" hidden="1"/>
    <cellStyle name="Comma [0] 12653" xfId="29365" hidden="1"/>
    <cellStyle name="Comma [0] 12653" xfId="58758" hidden="1"/>
    <cellStyle name="Comma [0] 12654" xfId="29270" hidden="1"/>
    <cellStyle name="Comma [0] 12654" xfId="58663" hidden="1"/>
    <cellStyle name="Comma [0] 12655" xfId="29416" hidden="1"/>
    <cellStyle name="Comma [0] 12655" xfId="58809" hidden="1"/>
    <cellStyle name="Comma [0] 12656" xfId="29363" hidden="1"/>
    <cellStyle name="Comma [0] 12656" xfId="58756" hidden="1"/>
    <cellStyle name="Comma [0] 12657" xfId="29302" hidden="1"/>
    <cellStyle name="Comma [0] 12657" xfId="58695" hidden="1"/>
    <cellStyle name="Comma [0] 12658" xfId="29420" hidden="1"/>
    <cellStyle name="Comma [0] 12658" xfId="58813" hidden="1"/>
    <cellStyle name="Comma [0] 12659" xfId="29422" hidden="1"/>
    <cellStyle name="Comma [0] 12659" xfId="58815" hidden="1"/>
    <cellStyle name="Comma [0] 1266" xfId="4640" hidden="1"/>
    <cellStyle name="Comma [0] 1266" xfId="34034" hidden="1"/>
    <cellStyle name="Comma [0] 12660" xfId="29390" hidden="1"/>
    <cellStyle name="Comma [0] 12660" xfId="58783" hidden="1"/>
    <cellStyle name="Comma [0] 12661" xfId="29394" hidden="1"/>
    <cellStyle name="Comma [0] 12661" xfId="58787" hidden="1"/>
    <cellStyle name="Comma [0] 12662" xfId="29284" hidden="1"/>
    <cellStyle name="Comma [0] 12662" xfId="58677" hidden="1"/>
    <cellStyle name="Comma [0] 12663" xfId="29382" hidden="1"/>
    <cellStyle name="Comma [0] 12663" xfId="58775" hidden="1"/>
    <cellStyle name="Comma [0] 12664" xfId="29274" hidden="1"/>
    <cellStyle name="Comma [0] 12664" xfId="58667" hidden="1"/>
    <cellStyle name="Comma [0] 12665" xfId="29426" hidden="1"/>
    <cellStyle name="Comma [0] 12665" xfId="58819" hidden="1"/>
    <cellStyle name="Comma [0] 12666" xfId="29380" hidden="1"/>
    <cellStyle name="Comma [0] 12666" xfId="58773" hidden="1"/>
    <cellStyle name="Comma [0] 12667" xfId="29349" hidden="1"/>
    <cellStyle name="Comma [0] 12667" xfId="58742" hidden="1"/>
    <cellStyle name="Comma [0] 12668" xfId="29430" hidden="1"/>
    <cellStyle name="Comma [0] 12668" xfId="58823" hidden="1"/>
    <cellStyle name="Comma [0] 12669" xfId="29432" hidden="1"/>
    <cellStyle name="Comma [0] 12669" xfId="58825" hidden="1"/>
    <cellStyle name="Comma [0] 1267" xfId="4636" hidden="1"/>
    <cellStyle name="Comma [0] 1267" xfId="34030" hidden="1"/>
    <cellStyle name="Comma [0] 12670" xfId="29418" hidden="1"/>
    <cellStyle name="Comma [0] 12670" xfId="58811" hidden="1"/>
    <cellStyle name="Comma [0] 12671" xfId="29405" hidden="1"/>
    <cellStyle name="Comma [0] 12671" xfId="58798" hidden="1"/>
    <cellStyle name="Comma [0] 12672" xfId="29429" hidden="1"/>
    <cellStyle name="Comma [0] 12672" xfId="58822" hidden="1"/>
    <cellStyle name="Comma [0] 12673" xfId="29395" hidden="1"/>
    <cellStyle name="Comma [0] 12673" xfId="58788" hidden="1"/>
    <cellStyle name="Comma [0] 12674" xfId="29367" hidden="1"/>
    <cellStyle name="Comma [0] 12674" xfId="58760" hidden="1"/>
    <cellStyle name="Comma [0] 12675" xfId="29434" hidden="1"/>
    <cellStyle name="Comma [0] 12675" xfId="58827" hidden="1"/>
    <cellStyle name="Comma [0] 12676" xfId="29391" hidden="1"/>
    <cellStyle name="Comma [0] 12676" xfId="58784" hidden="1"/>
    <cellStyle name="Comma [0] 12677" xfId="29425" hidden="1"/>
    <cellStyle name="Comma [0] 12677" xfId="58818" hidden="1"/>
    <cellStyle name="Comma [0] 12678" xfId="29438" hidden="1"/>
    <cellStyle name="Comma [0] 12678" xfId="58831" hidden="1"/>
    <cellStyle name="Comma [0] 12679" xfId="29440" hidden="1"/>
    <cellStyle name="Comma [0] 12679" xfId="58833" hidden="1"/>
    <cellStyle name="Comma [0] 1268" xfId="4707" hidden="1"/>
    <cellStyle name="Comma [0] 1268" xfId="34101" hidden="1"/>
    <cellStyle name="Comma [0] 12680" xfId="29308" hidden="1"/>
    <cellStyle name="Comma [0] 12680" xfId="58701" hidden="1"/>
    <cellStyle name="Comma [0] 12681" xfId="29428" hidden="1"/>
    <cellStyle name="Comma [0] 12681" xfId="58821" hidden="1"/>
    <cellStyle name="Comma [0] 12682" xfId="29368" hidden="1"/>
    <cellStyle name="Comma [0] 12682" xfId="58761" hidden="1"/>
    <cellStyle name="Comma [0] 12683" xfId="29402" hidden="1"/>
    <cellStyle name="Comma [0] 12683" xfId="58795" hidden="1"/>
    <cellStyle name="Comma [0] 12684" xfId="29415" hidden="1"/>
    <cellStyle name="Comma [0] 12684" xfId="58808" hidden="1"/>
    <cellStyle name="Comma [0] 12685" xfId="29443" hidden="1"/>
    <cellStyle name="Comma [0] 12685" xfId="58836" hidden="1"/>
    <cellStyle name="Comma [0] 12686" xfId="29406" hidden="1"/>
    <cellStyle name="Comma [0] 12686" xfId="58799" hidden="1"/>
    <cellStyle name="Comma [0] 12687" xfId="29366" hidden="1"/>
    <cellStyle name="Comma [0] 12687" xfId="58759" hidden="1"/>
    <cellStyle name="Comma [0] 12688" xfId="29445" hidden="1"/>
    <cellStyle name="Comma [0] 12688" xfId="58838" hidden="1"/>
    <cellStyle name="Comma [0] 12689" xfId="29447" hidden="1"/>
    <cellStyle name="Comma [0] 12689" xfId="58840" hidden="1"/>
    <cellStyle name="Comma [0] 1269" xfId="4280" hidden="1"/>
    <cellStyle name="Comma [0] 1269" xfId="33674" hidden="1"/>
    <cellStyle name="Comma [0] 12690" xfId="14765" hidden="1"/>
    <cellStyle name="Comma [0] 12690" xfId="44158" hidden="1"/>
    <cellStyle name="Comma [0] 12691" xfId="29449" hidden="1"/>
    <cellStyle name="Comma [0] 12691" xfId="58842" hidden="1"/>
    <cellStyle name="Comma [0] 12692" xfId="29451" hidden="1"/>
    <cellStyle name="Comma [0] 12692" xfId="58844" hidden="1"/>
    <cellStyle name="Comma [0] 12693" xfId="29453" hidden="1"/>
    <cellStyle name="Comma [0] 12693" xfId="58846" hidden="1"/>
    <cellStyle name="Comma [0] 12694" xfId="29455" hidden="1"/>
    <cellStyle name="Comma [0] 12694" xfId="58848" hidden="1"/>
    <cellStyle name="Comma [0] 12695" xfId="29457" hidden="1"/>
    <cellStyle name="Comma [0] 12695" xfId="58850" hidden="1"/>
    <cellStyle name="Comma [0] 127" xfId="2398" hidden="1"/>
    <cellStyle name="Comma [0] 127" xfId="31792" hidden="1"/>
    <cellStyle name="Comma [0] 1270" xfId="4368" hidden="1"/>
    <cellStyle name="Comma [0] 1270" xfId="33762" hidden="1"/>
    <cellStyle name="Comma [0] 1271" xfId="4715" hidden="1"/>
    <cellStyle name="Comma [0] 1271" xfId="34109" hidden="1"/>
    <cellStyle name="Comma [0] 1272" xfId="4717" hidden="1"/>
    <cellStyle name="Comma [0] 1272" xfId="34111" hidden="1"/>
    <cellStyle name="Comma [0] 1273" xfId="4666" hidden="1"/>
    <cellStyle name="Comma [0] 1273" xfId="34060" hidden="1"/>
    <cellStyle name="Comma [0] 1274" xfId="4642" hidden="1"/>
    <cellStyle name="Comma [0] 1274" xfId="34036" hidden="1"/>
    <cellStyle name="Comma [0] 1275" xfId="4677" hidden="1"/>
    <cellStyle name="Comma [0] 1275" xfId="34071" hidden="1"/>
    <cellStyle name="Comma [0] 1276" xfId="4609" hidden="1"/>
    <cellStyle name="Comma [0] 1276" xfId="34003" hidden="1"/>
    <cellStyle name="Comma [0] 1277" xfId="4679" hidden="1"/>
    <cellStyle name="Comma [0] 1277" xfId="34073" hidden="1"/>
    <cellStyle name="Comma [0] 1278" xfId="4724" hidden="1"/>
    <cellStyle name="Comma [0] 1278" xfId="34118" hidden="1"/>
    <cellStyle name="Comma [0] 1279" xfId="4667" hidden="1"/>
    <cellStyle name="Comma [0] 1279" xfId="34061" hidden="1"/>
    <cellStyle name="Comma [0] 128" xfId="2367" hidden="1"/>
    <cellStyle name="Comma [0] 128" xfId="31761" hidden="1"/>
    <cellStyle name="Comma [0] 1280" xfId="4624" hidden="1"/>
    <cellStyle name="Comma [0] 1280" xfId="34018" hidden="1"/>
    <cellStyle name="Comma [0] 1281" xfId="4730" hidden="1"/>
    <cellStyle name="Comma [0] 1281" xfId="34124" hidden="1"/>
    <cellStyle name="Comma [0] 1282" xfId="4732" hidden="1"/>
    <cellStyle name="Comma [0] 1282" xfId="34126" hidden="1"/>
    <cellStyle name="Comma [0] 1283" xfId="4685" hidden="1"/>
    <cellStyle name="Comma [0] 1283" xfId="34079" hidden="1"/>
    <cellStyle name="Comma [0] 1284" xfId="4691" hidden="1"/>
    <cellStyle name="Comma [0] 1284" xfId="34085" hidden="1"/>
    <cellStyle name="Comma [0] 1285" xfId="4317" hidden="1"/>
    <cellStyle name="Comma [0] 1285" xfId="33711" hidden="1"/>
    <cellStyle name="Comma [0] 1286" xfId="4641" hidden="1"/>
    <cellStyle name="Comma [0] 1286" xfId="34035" hidden="1"/>
    <cellStyle name="Comma [0] 1287" xfId="4649" hidden="1"/>
    <cellStyle name="Comma [0] 1287" xfId="34043" hidden="1"/>
    <cellStyle name="Comma [0] 1288" xfId="4738" hidden="1"/>
    <cellStyle name="Comma [0] 1288" xfId="34132" hidden="1"/>
    <cellStyle name="Comma [0] 1289" xfId="4652" hidden="1"/>
    <cellStyle name="Comma [0] 1289" xfId="34046" hidden="1"/>
    <cellStyle name="Comma [0] 129" xfId="2448" hidden="1"/>
    <cellStyle name="Comma [0] 129" xfId="31842" hidden="1"/>
    <cellStyle name="Comma [0] 1290" xfId="4612" hidden="1"/>
    <cellStyle name="Comma [0] 1290" xfId="34006" hidden="1"/>
    <cellStyle name="Comma [0] 1291" xfId="4743" hidden="1"/>
    <cellStyle name="Comma [0] 1291" xfId="34137" hidden="1"/>
    <cellStyle name="Comma [0] 1292" xfId="4745" hidden="1"/>
    <cellStyle name="Comma [0] 1292" xfId="34139" hidden="1"/>
    <cellStyle name="Comma [0] 1293" xfId="4704" hidden="1"/>
    <cellStyle name="Comma [0] 1293" xfId="34098" hidden="1"/>
    <cellStyle name="Comma [0] 1294" xfId="4710" hidden="1"/>
    <cellStyle name="Comma [0] 1294" xfId="34104" hidden="1"/>
    <cellStyle name="Comma [0] 1295" xfId="4611" hidden="1"/>
    <cellStyle name="Comma [0] 1295" xfId="34005" hidden="1"/>
    <cellStyle name="Comma [0] 1296" xfId="4692" hidden="1"/>
    <cellStyle name="Comma [0] 1296" xfId="34086" hidden="1"/>
    <cellStyle name="Comma [0] 1297" xfId="4671" hidden="1"/>
    <cellStyle name="Comma [0] 1297" xfId="34065" hidden="1"/>
    <cellStyle name="Comma [0] 1298" xfId="4749" hidden="1"/>
    <cellStyle name="Comma [0] 1298" xfId="34143" hidden="1"/>
    <cellStyle name="Comma [0] 1299" xfId="4690" hidden="1"/>
    <cellStyle name="Comma [0] 1299" xfId="34084" hidden="1"/>
    <cellStyle name="Comma [0] 13" xfId="2210" hidden="1"/>
    <cellStyle name="Comma [0] 13" xfId="31604" hidden="1"/>
    <cellStyle name="Comma [0] 130" xfId="2450" hidden="1"/>
    <cellStyle name="Comma [0] 130" xfId="31844" hidden="1"/>
    <cellStyle name="Comma [0] 1300" xfId="4628" hidden="1"/>
    <cellStyle name="Comma [0] 1300" xfId="34022" hidden="1"/>
    <cellStyle name="Comma [0] 1301" xfId="4756" hidden="1"/>
    <cellStyle name="Comma [0] 1301" xfId="34150" hidden="1"/>
    <cellStyle name="Comma [0] 1302" xfId="4758" hidden="1"/>
    <cellStyle name="Comma [0] 1302" xfId="34152" hidden="1"/>
    <cellStyle name="Comma [0] 1303" xfId="4722" hidden="1"/>
    <cellStyle name="Comma [0] 1303" xfId="34116" hidden="1"/>
    <cellStyle name="Comma [0] 1304" xfId="4727" hidden="1"/>
    <cellStyle name="Comma [0] 1304" xfId="34121" hidden="1"/>
    <cellStyle name="Comma [0] 1305" xfId="4291" hidden="1"/>
    <cellStyle name="Comma [0] 1305" xfId="33685" hidden="1"/>
    <cellStyle name="Comma [0] 1306" xfId="4711" hidden="1"/>
    <cellStyle name="Comma [0] 1306" xfId="34105" hidden="1"/>
    <cellStyle name="Comma [0] 1307" xfId="4616" hidden="1"/>
    <cellStyle name="Comma [0] 1307" xfId="34010" hidden="1"/>
    <cellStyle name="Comma [0] 1308" xfId="4762" hidden="1"/>
    <cellStyle name="Comma [0] 1308" xfId="34156" hidden="1"/>
    <cellStyle name="Comma [0] 1309" xfId="4709" hidden="1"/>
    <cellStyle name="Comma [0] 1309" xfId="34103" hidden="1"/>
    <cellStyle name="Comma [0] 131" xfId="2436" hidden="1"/>
    <cellStyle name="Comma [0] 131" xfId="31830" hidden="1"/>
    <cellStyle name="Comma [0] 1310" xfId="4648" hidden="1"/>
    <cellStyle name="Comma [0] 1310" xfId="34042" hidden="1"/>
    <cellStyle name="Comma [0] 1311" xfId="4766" hidden="1"/>
    <cellStyle name="Comma [0] 1311" xfId="34160" hidden="1"/>
    <cellStyle name="Comma [0] 1312" xfId="4768" hidden="1"/>
    <cellStyle name="Comma [0] 1312" xfId="34162" hidden="1"/>
    <cellStyle name="Comma [0] 1313" xfId="4736" hidden="1"/>
    <cellStyle name="Comma [0] 1313" xfId="34130" hidden="1"/>
    <cellStyle name="Comma [0] 1314" xfId="4740" hidden="1"/>
    <cellStyle name="Comma [0] 1314" xfId="34134" hidden="1"/>
    <cellStyle name="Comma [0] 1315" xfId="4630" hidden="1"/>
    <cellStyle name="Comma [0] 1315" xfId="34024" hidden="1"/>
    <cellStyle name="Comma [0] 1316" xfId="4728" hidden="1"/>
    <cellStyle name="Comma [0] 1316" xfId="34122" hidden="1"/>
    <cellStyle name="Comma [0] 1317" xfId="4620" hidden="1"/>
    <cellStyle name="Comma [0] 1317" xfId="34014" hidden="1"/>
    <cellStyle name="Comma [0] 1318" xfId="4772" hidden="1"/>
    <cellStyle name="Comma [0] 1318" xfId="34166" hidden="1"/>
    <cellStyle name="Comma [0] 1319" xfId="4726" hidden="1"/>
    <cellStyle name="Comma [0] 1319" xfId="34120" hidden="1"/>
    <cellStyle name="Comma [0] 132" xfId="2423" hidden="1"/>
    <cellStyle name="Comma [0] 132" xfId="31817" hidden="1"/>
    <cellStyle name="Comma [0] 1320" xfId="4695" hidden="1"/>
    <cellStyle name="Comma [0] 1320" xfId="34089" hidden="1"/>
    <cellStyle name="Comma [0] 1321" xfId="4776" hidden="1"/>
    <cellStyle name="Comma [0] 1321" xfId="34170" hidden="1"/>
    <cellStyle name="Comma [0] 1322" xfId="4778" hidden="1"/>
    <cellStyle name="Comma [0] 1322" xfId="34172" hidden="1"/>
    <cellStyle name="Comma [0] 1323" xfId="4764" hidden="1"/>
    <cellStyle name="Comma [0] 1323" xfId="34158" hidden="1"/>
    <cellStyle name="Comma [0] 1324" xfId="4751" hidden="1"/>
    <cellStyle name="Comma [0] 1324" xfId="34145" hidden="1"/>
    <cellStyle name="Comma [0] 1325" xfId="4775" hidden="1"/>
    <cellStyle name="Comma [0] 1325" xfId="34169" hidden="1"/>
    <cellStyle name="Comma [0] 1326" xfId="4741" hidden="1"/>
    <cellStyle name="Comma [0] 1326" xfId="34135" hidden="1"/>
    <cellStyle name="Comma [0] 1327" xfId="4713" hidden="1"/>
    <cellStyle name="Comma [0] 1327" xfId="34107" hidden="1"/>
    <cellStyle name="Comma [0] 1328" xfId="4780" hidden="1"/>
    <cellStyle name="Comma [0] 1328" xfId="34174" hidden="1"/>
    <cellStyle name="Comma [0] 1329" xfId="4737" hidden="1"/>
    <cellStyle name="Comma [0] 1329" xfId="34131" hidden="1"/>
    <cellStyle name="Comma [0] 133" xfId="2447" hidden="1"/>
    <cellStyle name="Comma [0] 133" xfId="31841" hidden="1"/>
    <cellStyle name="Comma [0] 1330" xfId="4771" hidden="1"/>
    <cellStyle name="Comma [0] 1330" xfId="34165" hidden="1"/>
    <cellStyle name="Comma [0] 1331" xfId="4784" hidden="1"/>
    <cellStyle name="Comma [0] 1331" xfId="34178" hidden="1"/>
    <cellStyle name="Comma [0] 1332" xfId="4786" hidden="1"/>
    <cellStyle name="Comma [0] 1332" xfId="34180" hidden="1"/>
    <cellStyle name="Comma [0] 1333" xfId="4654" hidden="1"/>
    <cellStyle name="Comma [0] 1333" xfId="34048" hidden="1"/>
    <cellStyle name="Comma [0] 1334" xfId="4774" hidden="1"/>
    <cellStyle name="Comma [0] 1334" xfId="34168" hidden="1"/>
    <cellStyle name="Comma [0] 1335" xfId="4714" hidden="1"/>
    <cellStyle name="Comma [0] 1335" xfId="34108" hidden="1"/>
    <cellStyle name="Comma [0] 1336" xfId="4748" hidden="1"/>
    <cellStyle name="Comma [0] 1336" xfId="34142" hidden="1"/>
    <cellStyle name="Comma [0] 1337" xfId="4761" hidden="1"/>
    <cellStyle name="Comma [0] 1337" xfId="34155" hidden="1"/>
    <cellStyle name="Comma [0] 1338" xfId="4789" hidden="1"/>
    <cellStyle name="Comma [0] 1338" xfId="34183" hidden="1"/>
    <cellStyle name="Comma [0] 1339" xfId="4752" hidden="1"/>
    <cellStyle name="Comma [0] 1339" xfId="34146" hidden="1"/>
    <cellStyle name="Comma [0] 134" xfId="2413" hidden="1"/>
    <cellStyle name="Comma [0] 134" xfId="31807" hidden="1"/>
    <cellStyle name="Comma [0] 1340" xfId="4712" hidden="1"/>
    <cellStyle name="Comma [0] 1340" xfId="34106" hidden="1"/>
    <cellStyle name="Comma [0] 1341" xfId="4791" hidden="1"/>
    <cellStyle name="Comma [0] 1341" xfId="34185" hidden="1"/>
    <cellStyle name="Comma [0] 1342" xfId="4793" hidden="1"/>
    <cellStyle name="Comma [0] 1342" xfId="34187" hidden="1"/>
    <cellStyle name="Comma [0] 1343" xfId="4305" hidden="1"/>
    <cellStyle name="Comma [0] 1343" xfId="33699" hidden="1"/>
    <cellStyle name="Comma [0] 1344" xfId="4302" hidden="1"/>
    <cellStyle name="Comma [0] 1344" xfId="33696" hidden="1"/>
    <cellStyle name="Comma [0] 1345" xfId="4799" hidden="1"/>
    <cellStyle name="Comma [0] 1345" xfId="34193" hidden="1"/>
    <cellStyle name="Comma [0] 1346" xfId="4805" hidden="1"/>
    <cellStyle name="Comma [0] 1346" xfId="34199" hidden="1"/>
    <cellStyle name="Comma [0] 1347" xfId="4807" hidden="1"/>
    <cellStyle name="Comma [0] 1347" xfId="34201" hidden="1"/>
    <cellStyle name="Comma [0] 1348" xfId="4798" hidden="1"/>
    <cellStyle name="Comma [0] 1348" xfId="34192" hidden="1"/>
    <cellStyle name="Comma [0] 1349" xfId="4803" hidden="1"/>
    <cellStyle name="Comma [0] 1349" xfId="34197" hidden="1"/>
    <cellStyle name="Comma [0] 135" xfId="2385" hidden="1"/>
    <cellStyle name="Comma [0] 135" xfId="31779" hidden="1"/>
    <cellStyle name="Comma [0] 1350" xfId="4809" hidden="1"/>
    <cellStyle name="Comma [0] 1350" xfId="34203" hidden="1"/>
    <cellStyle name="Comma [0] 1351" xfId="4811" hidden="1"/>
    <cellStyle name="Comma [0] 1351" xfId="34205" hidden="1"/>
    <cellStyle name="Comma [0] 1352" xfId="4328" hidden="1"/>
    <cellStyle name="Comma [0] 1352" xfId="33722" hidden="1"/>
    <cellStyle name="Comma [0] 1353" xfId="4330" hidden="1"/>
    <cellStyle name="Comma [0] 1353" xfId="33724" hidden="1"/>
    <cellStyle name="Comma [0] 1354" xfId="4822" hidden="1"/>
    <cellStyle name="Comma [0] 1354" xfId="34216" hidden="1"/>
    <cellStyle name="Comma [0] 1355" xfId="4831" hidden="1"/>
    <cellStyle name="Comma [0] 1355" xfId="34225" hidden="1"/>
    <cellStyle name="Comma [0] 1356" xfId="4842" hidden="1"/>
    <cellStyle name="Comma [0] 1356" xfId="34236" hidden="1"/>
    <cellStyle name="Comma [0] 1357" xfId="4848" hidden="1"/>
    <cellStyle name="Comma [0] 1357" xfId="34242" hidden="1"/>
    <cellStyle name="Comma [0] 1358" xfId="4830" hidden="1"/>
    <cellStyle name="Comma [0] 1358" xfId="34224" hidden="1"/>
    <cellStyle name="Comma [0] 1359" xfId="4840" hidden="1"/>
    <cellStyle name="Comma [0] 1359" xfId="34234" hidden="1"/>
    <cellStyle name="Comma [0] 136" xfId="2452" hidden="1"/>
    <cellStyle name="Comma [0] 136" xfId="31846" hidden="1"/>
    <cellStyle name="Comma [0] 1360" xfId="4860" hidden="1"/>
    <cellStyle name="Comma [0] 1360" xfId="34254" hidden="1"/>
    <cellStyle name="Comma [0] 1361" xfId="4862" hidden="1"/>
    <cellStyle name="Comma [0] 1361" xfId="34256" hidden="1"/>
    <cellStyle name="Comma [0] 1362" xfId="4813" hidden="1"/>
    <cellStyle name="Comma [0] 1362" xfId="34207" hidden="1"/>
    <cellStyle name="Comma [0] 1363" xfId="4310" hidden="1"/>
    <cellStyle name="Comma [0] 1363" xfId="33704" hidden="1"/>
    <cellStyle name="Comma [0] 1364" xfId="4816" hidden="1"/>
    <cellStyle name="Comma [0] 1364" xfId="34210" hidden="1"/>
    <cellStyle name="Comma [0] 1365" xfId="4315" hidden="1"/>
    <cellStyle name="Comma [0] 1365" xfId="33709" hidden="1"/>
    <cellStyle name="Comma [0] 1366" xfId="4299" hidden="1"/>
    <cellStyle name="Comma [0] 1366" xfId="33693" hidden="1"/>
    <cellStyle name="Comma [0] 1367" xfId="4867" hidden="1"/>
    <cellStyle name="Comma [0] 1367" xfId="34261" hidden="1"/>
    <cellStyle name="Comma [0] 1368" xfId="4308" hidden="1"/>
    <cellStyle name="Comma [0] 1368" xfId="33702" hidden="1"/>
    <cellStyle name="Comma [0] 1369" xfId="4329" hidden="1"/>
    <cellStyle name="Comma [0] 1369" xfId="33723" hidden="1"/>
    <cellStyle name="Comma [0] 137" xfId="2409" hidden="1"/>
    <cellStyle name="Comma [0] 137" xfId="31803" hidden="1"/>
    <cellStyle name="Comma [0] 1370" xfId="4879" hidden="1"/>
    <cellStyle name="Comma [0] 1370" xfId="34273" hidden="1"/>
    <cellStyle name="Comma [0] 1371" xfId="4881" hidden="1"/>
    <cellStyle name="Comma [0] 1371" xfId="34275" hidden="1"/>
    <cellStyle name="Comma [0] 1372" xfId="4870" hidden="1"/>
    <cellStyle name="Comma [0] 1372" xfId="34264" hidden="1"/>
    <cellStyle name="Comma [0] 1373" xfId="4878" hidden="1"/>
    <cellStyle name="Comma [0] 1373" xfId="34272" hidden="1"/>
    <cellStyle name="Comma [0] 1374" xfId="4312" hidden="1"/>
    <cellStyle name="Comma [0] 1374" xfId="33706" hidden="1"/>
    <cellStyle name="Comma [0] 1375" xfId="4864" hidden="1"/>
    <cellStyle name="Comma [0] 1375" xfId="34258" hidden="1"/>
    <cellStyle name="Comma [0] 1376" xfId="4897" hidden="1"/>
    <cellStyle name="Comma [0] 1376" xfId="34291" hidden="1"/>
    <cellStyle name="Comma [0] 1377" xfId="4905" hidden="1"/>
    <cellStyle name="Comma [0] 1377" xfId="34299" hidden="1"/>
    <cellStyle name="Comma [0] 1378" xfId="4814" hidden="1"/>
    <cellStyle name="Comma [0] 1378" xfId="34208" hidden="1"/>
    <cellStyle name="Comma [0] 1379" xfId="4893" hidden="1"/>
    <cellStyle name="Comma [0] 1379" xfId="34287" hidden="1"/>
    <cellStyle name="Comma [0] 138" xfId="2443" hidden="1"/>
    <cellStyle name="Comma [0] 138" xfId="31837" hidden="1"/>
    <cellStyle name="Comma [0] 1380" xfId="4914" hidden="1"/>
    <cellStyle name="Comma [0] 1380" xfId="34308" hidden="1"/>
    <cellStyle name="Comma [0] 1381" xfId="4916" hidden="1"/>
    <cellStyle name="Comma [0] 1381" xfId="34310" hidden="1"/>
    <cellStyle name="Comma [0] 1382" xfId="4875" hidden="1"/>
    <cellStyle name="Comma [0] 1382" xfId="34269" hidden="1"/>
    <cellStyle name="Comma [0] 1383" xfId="4820" hidden="1"/>
    <cellStyle name="Comma [0] 1383" xfId="34214" hidden="1"/>
    <cellStyle name="Comma [0] 1384" xfId="4873" hidden="1"/>
    <cellStyle name="Comma [0] 1384" xfId="34267" hidden="1"/>
    <cellStyle name="Comma [0] 1385" xfId="4857" hidden="1"/>
    <cellStyle name="Comma [0] 1385" xfId="34251" hidden="1"/>
    <cellStyle name="Comma [0] 1386" xfId="4853" hidden="1"/>
    <cellStyle name="Comma [0] 1386" xfId="34247" hidden="1"/>
    <cellStyle name="Comma [0] 1387" xfId="4924" hidden="1"/>
    <cellStyle name="Comma [0] 1387" xfId="34318" hidden="1"/>
    <cellStyle name="Comma [0] 1388" xfId="4796" hidden="1"/>
    <cellStyle name="Comma [0] 1388" xfId="34190" hidden="1"/>
    <cellStyle name="Comma [0] 1389" xfId="4278" hidden="1"/>
    <cellStyle name="Comma [0] 1389" xfId="33672" hidden="1"/>
    <cellStyle name="Comma [0] 139" xfId="2456" hidden="1"/>
    <cellStyle name="Comma [0] 139" xfId="31850" hidden="1"/>
    <cellStyle name="Comma [0] 1390" xfId="4932" hidden="1"/>
    <cellStyle name="Comma [0] 1390" xfId="34326" hidden="1"/>
    <cellStyle name="Comma [0] 1391" xfId="4934" hidden="1"/>
    <cellStyle name="Comma [0] 1391" xfId="34328" hidden="1"/>
    <cellStyle name="Comma [0] 1392" xfId="4883" hidden="1"/>
    <cellStyle name="Comma [0] 1392" xfId="34277" hidden="1"/>
    <cellStyle name="Comma [0] 1393" xfId="4859" hidden="1"/>
    <cellStyle name="Comma [0] 1393" xfId="34253" hidden="1"/>
    <cellStyle name="Comma [0] 1394" xfId="4894" hidden="1"/>
    <cellStyle name="Comma [0] 1394" xfId="34288" hidden="1"/>
    <cellStyle name="Comma [0] 1395" xfId="4826" hidden="1"/>
    <cellStyle name="Comma [0] 1395" xfId="34220" hidden="1"/>
    <cellStyle name="Comma [0] 1396" xfId="4896" hidden="1"/>
    <cellStyle name="Comma [0] 1396" xfId="34290" hidden="1"/>
    <cellStyle name="Comma [0] 1397" xfId="4941" hidden="1"/>
    <cellStyle name="Comma [0] 1397" xfId="34335" hidden="1"/>
    <cellStyle name="Comma [0] 1398" xfId="4884" hidden="1"/>
    <cellStyle name="Comma [0] 1398" xfId="34278" hidden="1"/>
    <cellStyle name="Comma [0] 1399" xfId="4841" hidden="1"/>
    <cellStyle name="Comma [0] 1399" xfId="34235" hidden="1"/>
    <cellStyle name="Comma [0] 14" xfId="2229" hidden="1"/>
    <cellStyle name="Comma [0] 14" xfId="31623" hidden="1"/>
    <cellStyle name="Comma [0] 140" xfId="2458" hidden="1"/>
    <cellStyle name="Comma [0] 140" xfId="31852" hidden="1"/>
    <cellStyle name="Comma [0] 1400" xfId="4947" hidden="1"/>
    <cellStyle name="Comma [0] 1400" xfId="34341" hidden="1"/>
    <cellStyle name="Comma [0] 1401" xfId="4949" hidden="1"/>
    <cellStyle name="Comma [0] 1401" xfId="34343" hidden="1"/>
    <cellStyle name="Comma [0] 1402" xfId="4902" hidden="1"/>
    <cellStyle name="Comma [0] 1402" xfId="34296" hidden="1"/>
    <cellStyle name="Comma [0] 1403" xfId="4908" hidden="1"/>
    <cellStyle name="Comma [0] 1403" xfId="34302" hidden="1"/>
    <cellStyle name="Comma [0] 1404" xfId="4795" hidden="1"/>
    <cellStyle name="Comma [0] 1404" xfId="34189" hidden="1"/>
    <cellStyle name="Comma [0] 1405" xfId="4858" hidden="1"/>
    <cellStyle name="Comma [0] 1405" xfId="34252" hidden="1"/>
    <cellStyle name="Comma [0] 1406" xfId="4866" hidden="1"/>
    <cellStyle name="Comma [0] 1406" xfId="34260" hidden="1"/>
    <cellStyle name="Comma [0] 1407" xfId="4955" hidden="1"/>
    <cellStyle name="Comma [0] 1407" xfId="34349" hidden="1"/>
    <cellStyle name="Comma [0] 1408" xfId="4869" hidden="1"/>
    <cellStyle name="Comma [0] 1408" xfId="34263" hidden="1"/>
    <cellStyle name="Comma [0] 1409" xfId="4829" hidden="1"/>
    <cellStyle name="Comma [0] 1409" xfId="34223" hidden="1"/>
    <cellStyle name="Comma [0] 141" xfId="2326" hidden="1"/>
    <cellStyle name="Comma [0] 141" xfId="31720" hidden="1"/>
    <cellStyle name="Comma [0] 1410" xfId="4960" hidden="1"/>
    <cellStyle name="Comma [0] 1410" xfId="34354" hidden="1"/>
    <cellStyle name="Comma [0] 1411" xfId="4962" hidden="1"/>
    <cellStyle name="Comma [0] 1411" xfId="34356" hidden="1"/>
    <cellStyle name="Comma [0] 1412" xfId="4921" hidden="1"/>
    <cellStyle name="Comma [0] 1412" xfId="34315" hidden="1"/>
    <cellStyle name="Comma [0] 1413" xfId="4927" hidden="1"/>
    <cellStyle name="Comma [0] 1413" xfId="34321" hidden="1"/>
    <cellStyle name="Comma [0] 1414" xfId="4828" hidden="1"/>
    <cellStyle name="Comma [0] 1414" xfId="34222" hidden="1"/>
    <cellStyle name="Comma [0] 1415" xfId="4909" hidden="1"/>
    <cellStyle name="Comma [0] 1415" xfId="34303" hidden="1"/>
    <cellStyle name="Comma [0] 1416" xfId="4888" hidden="1"/>
    <cellStyle name="Comma [0] 1416" xfId="34282" hidden="1"/>
    <cellStyle name="Comma [0] 1417" xfId="4966" hidden="1"/>
    <cellStyle name="Comma [0] 1417" xfId="34360" hidden="1"/>
    <cellStyle name="Comma [0] 1418" xfId="4907" hidden="1"/>
    <cellStyle name="Comma [0] 1418" xfId="34301" hidden="1"/>
    <cellStyle name="Comma [0] 1419" xfId="4845" hidden="1"/>
    <cellStyle name="Comma [0] 1419" xfId="34239" hidden="1"/>
    <cellStyle name="Comma [0] 142" xfId="2446" hidden="1"/>
    <cellStyle name="Comma [0] 142" xfId="31840" hidden="1"/>
    <cellStyle name="Comma [0] 1420" xfId="4973" hidden="1"/>
    <cellStyle name="Comma [0] 1420" xfId="34367" hidden="1"/>
    <cellStyle name="Comma [0] 1421" xfId="4975" hidden="1"/>
    <cellStyle name="Comma [0] 1421" xfId="34369" hidden="1"/>
    <cellStyle name="Comma [0] 1422" xfId="4939" hidden="1"/>
    <cellStyle name="Comma [0] 1422" xfId="34333" hidden="1"/>
    <cellStyle name="Comma [0] 1423" xfId="4944" hidden="1"/>
    <cellStyle name="Comma [0] 1423" xfId="34338" hidden="1"/>
    <cellStyle name="Comma [0] 1424" xfId="4309" hidden="1"/>
    <cellStyle name="Comma [0] 1424" xfId="33703" hidden="1"/>
    <cellStyle name="Comma [0] 1425" xfId="4928" hidden="1"/>
    <cellStyle name="Comma [0] 1425" xfId="34322" hidden="1"/>
    <cellStyle name="Comma [0] 1426" xfId="4833" hidden="1"/>
    <cellStyle name="Comma [0] 1426" xfId="34227" hidden="1"/>
    <cellStyle name="Comma [0] 1427" xfId="4979" hidden="1"/>
    <cellStyle name="Comma [0] 1427" xfId="34373" hidden="1"/>
    <cellStyle name="Comma [0] 1428" xfId="4926" hidden="1"/>
    <cellStyle name="Comma [0] 1428" xfId="34320" hidden="1"/>
    <cellStyle name="Comma [0] 1429" xfId="4865" hidden="1"/>
    <cellStyle name="Comma [0] 1429" xfId="34259" hidden="1"/>
    <cellStyle name="Comma [0] 143" xfId="2386" hidden="1"/>
    <cellStyle name="Comma [0] 143" xfId="31780" hidden="1"/>
    <cellStyle name="Comma [0] 1430" xfId="4983" hidden="1"/>
    <cellStyle name="Comma [0] 1430" xfId="34377" hidden="1"/>
    <cellStyle name="Comma [0] 1431" xfId="4985" hidden="1"/>
    <cellStyle name="Comma [0] 1431" xfId="34379" hidden="1"/>
    <cellStyle name="Comma [0] 1432" xfId="4953" hidden="1"/>
    <cellStyle name="Comma [0] 1432" xfId="34347" hidden="1"/>
    <cellStyle name="Comma [0] 1433" xfId="4957" hidden="1"/>
    <cellStyle name="Comma [0] 1433" xfId="34351" hidden="1"/>
    <cellStyle name="Comma [0] 1434" xfId="4847" hidden="1"/>
    <cellStyle name="Comma [0] 1434" xfId="34241" hidden="1"/>
    <cellStyle name="Comma [0] 1435" xfId="4945" hidden="1"/>
    <cellStyle name="Comma [0] 1435" xfId="34339" hidden="1"/>
    <cellStyle name="Comma [0] 1436" xfId="4837" hidden="1"/>
    <cellStyle name="Comma [0] 1436" xfId="34231" hidden="1"/>
    <cellStyle name="Comma [0] 1437" xfId="4989" hidden="1"/>
    <cellStyle name="Comma [0] 1437" xfId="34383" hidden="1"/>
    <cellStyle name="Comma [0] 1438" xfId="4943" hidden="1"/>
    <cellStyle name="Comma [0] 1438" xfId="34337" hidden="1"/>
    <cellStyle name="Comma [0] 1439" xfId="4912" hidden="1"/>
    <cellStyle name="Comma [0] 1439" xfId="34306" hidden="1"/>
    <cellStyle name="Comma [0] 144" xfId="2420" hidden="1"/>
    <cellStyle name="Comma [0] 144" xfId="31814" hidden="1"/>
    <cellStyle name="Comma [0] 1440" xfId="4993" hidden="1"/>
    <cellStyle name="Comma [0] 1440" xfId="34387" hidden="1"/>
    <cellStyle name="Comma [0] 1441" xfId="4995" hidden="1"/>
    <cellStyle name="Comma [0] 1441" xfId="34389" hidden="1"/>
    <cellStyle name="Comma [0] 1442" xfId="4981" hidden="1"/>
    <cellStyle name="Comma [0] 1442" xfId="34375" hidden="1"/>
    <cellStyle name="Comma [0] 1443" xfId="4968" hidden="1"/>
    <cellStyle name="Comma [0] 1443" xfId="34362" hidden="1"/>
    <cellStyle name="Comma [0] 1444" xfId="4992" hidden="1"/>
    <cellStyle name="Comma [0] 1444" xfId="34386" hidden="1"/>
    <cellStyle name="Comma [0] 1445" xfId="4958" hidden="1"/>
    <cellStyle name="Comma [0] 1445" xfId="34352" hidden="1"/>
    <cellStyle name="Comma [0] 1446" xfId="4930" hidden="1"/>
    <cellStyle name="Comma [0] 1446" xfId="34324" hidden="1"/>
    <cellStyle name="Comma [0] 1447" xfId="4997" hidden="1"/>
    <cellStyle name="Comma [0] 1447" xfId="34391" hidden="1"/>
    <cellStyle name="Comma [0] 1448" xfId="4954" hidden="1"/>
    <cellStyle name="Comma [0] 1448" xfId="34348" hidden="1"/>
    <cellStyle name="Comma [0] 1449" xfId="4988" hidden="1"/>
    <cellStyle name="Comma [0] 1449" xfId="34382" hidden="1"/>
    <cellStyle name="Comma [0] 145" xfId="2433" hidden="1"/>
    <cellStyle name="Comma [0] 145" xfId="31827" hidden="1"/>
    <cellStyle name="Comma [0] 1450" xfId="5001" hidden="1"/>
    <cellStyle name="Comma [0] 1450" xfId="34395" hidden="1"/>
    <cellStyle name="Comma [0] 1451" xfId="5003" hidden="1"/>
    <cellStyle name="Comma [0] 1451" xfId="34397" hidden="1"/>
    <cellStyle name="Comma [0] 1452" xfId="4871" hidden="1"/>
    <cellStyle name="Comma [0] 1452" xfId="34265" hidden="1"/>
    <cellStyle name="Comma [0] 1453" xfId="4991" hidden="1"/>
    <cellStyle name="Comma [0] 1453" xfId="34385" hidden="1"/>
    <cellStyle name="Comma [0] 1454" xfId="4931" hidden="1"/>
    <cellStyle name="Comma [0] 1454" xfId="34325" hidden="1"/>
    <cellStyle name="Comma [0] 1455" xfId="4965" hidden="1"/>
    <cellStyle name="Comma [0] 1455" xfId="34359" hidden="1"/>
    <cellStyle name="Comma [0] 1456" xfId="4978" hidden="1"/>
    <cellStyle name="Comma [0] 1456" xfId="34372" hidden="1"/>
    <cellStyle name="Comma [0] 1457" xfId="5006" hidden="1"/>
    <cellStyle name="Comma [0] 1457" xfId="34400" hidden="1"/>
    <cellStyle name="Comma [0] 1458" xfId="4969" hidden="1"/>
    <cellStyle name="Comma [0] 1458" xfId="34363" hidden="1"/>
    <cellStyle name="Comma [0] 1459" xfId="4929" hidden="1"/>
    <cellStyle name="Comma [0] 1459" xfId="34323" hidden="1"/>
    <cellStyle name="Comma [0] 146" xfId="2461" hidden="1"/>
    <cellStyle name="Comma [0] 146" xfId="31855" hidden="1"/>
    <cellStyle name="Comma [0] 1460" xfId="5008" hidden="1"/>
    <cellStyle name="Comma [0] 1460" xfId="34402" hidden="1"/>
    <cellStyle name="Comma [0] 1461" xfId="5010" hidden="1"/>
    <cellStyle name="Comma [0] 1461" xfId="34404" hidden="1"/>
    <cellStyle name="Comma [0] 1462" xfId="4363" hidden="1"/>
    <cellStyle name="Comma [0] 1462" xfId="33757" hidden="1"/>
    <cellStyle name="Comma [0] 1463" xfId="4319" hidden="1"/>
    <cellStyle name="Comma [0] 1463" xfId="33713" hidden="1"/>
    <cellStyle name="Comma [0] 1464" xfId="5016" hidden="1"/>
    <cellStyle name="Comma [0] 1464" xfId="34410" hidden="1"/>
    <cellStyle name="Comma [0] 1465" xfId="5022" hidden="1"/>
    <cellStyle name="Comma [0] 1465" xfId="34416" hidden="1"/>
    <cellStyle name="Comma [0] 1466" xfId="5024" hidden="1"/>
    <cellStyle name="Comma [0] 1466" xfId="34418" hidden="1"/>
    <cellStyle name="Comma [0] 1467" xfId="5015" hidden="1"/>
    <cellStyle name="Comma [0] 1467" xfId="34409" hidden="1"/>
    <cellStyle name="Comma [0] 1468" xfId="5020" hidden="1"/>
    <cellStyle name="Comma [0] 1468" xfId="34414" hidden="1"/>
    <cellStyle name="Comma [0] 1469" xfId="5026" hidden="1"/>
    <cellStyle name="Comma [0] 1469" xfId="34420" hidden="1"/>
    <cellStyle name="Comma [0] 147" xfId="2424" hidden="1"/>
    <cellStyle name="Comma [0] 147" xfId="31818" hidden="1"/>
    <cellStyle name="Comma [0] 1470" xfId="5028" hidden="1"/>
    <cellStyle name="Comma [0] 1470" xfId="34422" hidden="1"/>
    <cellStyle name="Comma [0] 1471" xfId="4320" hidden="1"/>
    <cellStyle name="Comma [0] 1471" xfId="33714" hidden="1"/>
    <cellStyle name="Comma [0] 1472" xfId="4298" hidden="1"/>
    <cellStyle name="Comma [0] 1472" xfId="33692" hidden="1"/>
    <cellStyle name="Comma [0] 1473" xfId="5039" hidden="1"/>
    <cellStyle name="Comma [0] 1473" xfId="34433" hidden="1"/>
    <cellStyle name="Comma [0] 1474" xfId="5048" hidden="1"/>
    <cellStyle name="Comma [0] 1474" xfId="34442" hidden="1"/>
    <cellStyle name="Comma [0] 1475" xfId="5059" hidden="1"/>
    <cellStyle name="Comma [0] 1475" xfId="34453" hidden="1"/>
    <cellStyle name="Comma [0] 1476" xfId="5065" hidden="1"/>
    <cellStyle name="Comma [0] 1476" xfId="34459" hidden="1"/>
    <cellStyle name="Comma [0] 1477" xfId="5047" hidden="1"/>
    <cellStyle name="Comma [0] 1477" xfId="34441" hidden="1"/>
    <cellStyle name="Comma [0] 1478" xfId="5057" hidden="1"/>
    <cellStyle name="Comma [0] 1478" xfId="34451" hidden="1"/>
    <cellStyle name="Comma [0] 1479" xfId="5077" hidden="1"/>
    <cellStyle name="Comma [0] 1479" xfId="34471" hidden="1"/>
    <cellStyle name="Comma [0] 148" xfId="2384" hidden="1"/>
    <cellStyle name="Comma [0] 148" xfId="31778" hidden="1"/>
    <cellStyle name="Comma [0] 1480" xfId="5079" hidden="1"/>
    <cellStyle name="Comma [0] 1480" xfId="34473" hidden="1"/>
    <cellStyle name="Comma [0] 1481" xfId="5030" hidden="1"/>
    <cellStyle name="Comma [0] 1481" xfId="34424" hidden="1"/>
    <cellStyle name="Comma [0] 1482" xfId="4286" hidden="1"/>
    <cellStyle name="Comma [0] 1482" xfId="33680" hidden="1"/>
    <cellStyle name="Comma [0] 1483" xfId="5033" hidden="1"/>
    <cellStyle name="Comma [0] 1483" xfId="34427" hidden="1"/>
    <cellStyle name="Comma [0] 1484" xfId="4297" hidden="1"/>
    <cellStyle name="Comma [0] 1484" xfId="33691" hidden="1"/>
    <cellStyle name="Comma [0] 1485" xfId="4296" hidden="1"/>
    <cellStyle name="Comma [0] 1485" xfId="33690" hidden="1"/>
    <cellStyle name="Comma [0] 1486" xfId="5084" hidden="1"/>
    <cellStyle name="Comma [0] 1486" xfId="34478" hidden="1"/>
    <cellStyle name="Comma [0] 1487" xfId="4372" hidden="1"/>
    <cellStyle name="Comma [0] 1487" xfId="33766" hidden="1"/>
    <cellStyle name="Comma [0] 1488" xfId="4573" hidden="1"/>
    <cellStyle name="Comma [0] 1488" xfId="33967" hidden="1"/>
    <cellStyle name="Comma [0] 1489" xfId="5096" hidden="1"/>
    <cellStyle name="Comma [0] 1489" xfId="34490" hidden="1"/>
    <cellStyle name="Comma [0] 149" xfId="2463" hidden="1"/>
    <cellStyle name="Comma [0] 149" xfId="31857" hidden="1"/>
    <cellStyle name="Comma [0] 1490" xfId="5098" hidden="1"/>
    <cellStyle name="Comma [0] 1490" xfId="34492" hidden="1"/>
    <cellStyle name="Comma [0] 1491" xfId="5087" hidden="1"/>
    <cellStyle name="Comma [0] 1491" xfId="34481" hidden="1"/>
    <cellStyle name="Comma [0] 1492" xfId="5095" hidden="1"/>
    <cellStyle name="Comma [0] 1492" xfId="34489" hidden="1"/>
    <cellStyle name="Comma [0] 1493" xfId="4582" hidden="1"/>
    <cellStyle name="Comma [0] 1493" xfId="33976" hidden="1"/>
    <cellStyle name="Comma [0] 1494" xfId="5081" hidden="1"/>
    <cellStyle name="Comma [0] 1494" xfId="34475" hidden="1"/>
    <cellStyle name="Comma [0] 1495" xfId="5114" hidden="1"/>
    <cellStyle name="Comma [0] 1495" xfId="34508" hidden="1"/>
    <cellStyle name="Comma [0] 1496" xfId="5122" hidden="1"/>
    <cellStyle name="Comma [0] 1496" xfId="34516" hidden="1"/>
    <cellStyle name="Comma [0] 1497" xfId="5031" hidden="1"/>
    <cellStyle name="Comma [0] 1497" xfId="34425" hidden="1"/>
    <cellStyle name="Comma [0] 1498" xfId="5110" hidden="1"/>
    <cellStyle name="Comma [0] 1498" xfId="34504" hidden="1"/>
    <cellStyle name="Comma [0] 1499" xfId="5131" hidden="1"/>
    <cellStyle name="Comma [0] 1499" xfId="34525" hidden="1"/>
    <cellStyle name="Comma [0] 15" xfId="2203" hidden="1"/>
    <cellStyle name="Comma [0] 15" xfId="31597" hidden="1"/>
    <cellStyle name="Comma [0] 150" xfId="2465" hidden="1"/>
    <cellStyle name="Comma [0] 150" xfId="31859" hidden="1"/>
    <cellStyle name="Comma [0] 1500" xfId="5133" hidden="1"/>
    <cellStyle name="Comma [0] 1500" xfId="34527" hidden="1"/>
    <cellStyle name="Comma [0] 1501" xfId="5092" hidden="1"/>
    <cellStyle name="Comma [0] 1501" xfId="34486" hidden="1"/>
    <cellStyle name="Comma [0] 1502" xfId="5037" hidden="1"/>
    <cellStyle name="Comma [0] 1502" xfId="34431" hidden="1"/>
    <cellStyle name="Comma [0] 1503" xfId="5090" hidden="1"/>
    <cellStyle name="Comma [0] 1503" xfId="34484" hidden="1"/>
    <cellStyle name="Comma [0] 1504" xfId="5074" hidden="1"/>
    <cellStyle name="Comma [0] 1504" xfId="34468" hidden="1"/>
    <cellStyle name="Comma [0] 1505" xfId="5070" hidden="1"/>
    <cellStyle name="Comma [0] 1505" xfId="34464" hidden="1"/>
    <cellStyle name="Comma [0] 1506" xfId="5141" hidden="1"/>
    <cellStyle name="Comma [0] 1506" xfId="34535" hidden="1"/>
    <cellStyle name="Comma [0] 1507" xfId="5013" hidden="1"/>
    <cellStyle name="Comma [0] 1507" xfId="34407" hidden="1"/>
    <cellStyle name="Comma [0] 1508" xfId="4321" hidden="1"/>
    <cellStyle name="Comma [0] 1508" xfId="33715" hidden="1"/>
    <cellStyle name="Comma [0] 1509" xfId="5149" hidden="1"/>
    <cellStyle name="Comma [0] 1509" xfId="34543" hidden="1"/>
    <cellStyle name="Comma [0] 151" xfId="2066" hidden="1"/>
    <cellStyle name="Comma [0] 151" xfId="31461" hidden="1"/>
    <cellStyle name="Comma [0] 1510" xfId="5151" hidden="1"/>
    <cellStyle name="Comma [0] 1510" xfId="34545" hidden="1"/>
    <cellStyle name="Comma [0] 1511" xfId="5100" hidden="1"/>
    <cellStyle name="Comma [0] 1511" xfId="34494" hidden="1"/>
    <cellStyle name="Comma [0] 1512" xfId="5076" hidden="1"/>
    <cellStyle name="Comma [0] 1512" xfId="34470" hidden="1"/>
    <cellStyle name="Comma [0] 1513" xfId="5111" hidden="1"/>
    <cellStyle name="Comma [0] 1513" xfId="34505" hidden="1"/>
    <cellStyle name="Comma [0] 1514" xfId="5043" hidden="1"/>
    <cellStyle name="Comma [0] 1514" xfId="34437" hidden="1"/>
    <cellStyle name="Comma [0] 1515" xfId="5113" hidden="1"/>
    <cellStyle name="Comma [0] 1515" xfId="34507" hidden="1"/>
    <cellStyle name="Comma [0] 1516" xfId="5158" hidden="1"/>
    <cellStyle name="Comma [0] 1516" xfId="34552" hidden="1"/>
    <cellStyle name="Comma [0] 1517" xfId="5101" hidden="1"/>
    <cellStyle name="Comma [0] 1517" xfId="34495" hidden="1"/>
    <cellStyle name="Comma [0] 1518" xfId="5058" hidden="1"/>
    <cellStyle name="Comma [0] 1518" xfId="34452" hidden="1"/>
    <cellStyle name="Comma [0] 1519" xfId="5164" hidden="1"/>
    <cellStyle name="Comma [0] 1519" xfId="34558" hidden="1"/>
    <cellStyle name="Comma [0] 152" xfId="2063" hidden="1"/>
    <cellStyle name="Comma [0] 152" xfId="31458" hidden="1"/>
    <cellStyle name="Comma [0] 1520" xfId="5166" hidden="1"/>
    <cellStyle name="Comma [0] 1520" xfId="34560" hidden="1"/>
    <cellStyle name="Comma [0] 1521" xfId="5119" hidden="1"/>
    <cellStyle name="Comma [0] 1521" xfId="34513" hidden="1"/>
    <cellStyle name="Comma [0] 1522" xfId="5125" hidden="1"/>
    <cellStyle name="Comma [0] 1522" xfId="34519" hidden="1"/>
    <cellStyle name="Comma [0] 1523" xfId="5012" hidden="1"/>
    <cellStyle name="Comma [0] 1523" xfId="34406" hidden="1"/>
    <cellStyle name="Comma [0] 1524" xfId="5075" hidden="1"/>
    <cellStyle name="Comma [0] 1524" xfId="34469" hidden="1"/>
    <cellStyle name="Comma [0] 1525" xfId="5083" hidden="1"/>
    <cellStyle name="Comma [0] 1525" xfId="34477" hidden="1"/>
    <cellStyle name="Comma [0] 1526" xfId="5172" hidden="1"/>
    <cellStyle name="Comma [0] 1526" xfId="34566" hidden="1"/>
    <cellStyle name="Comma [0] 1527" xfId="5086" hidden="1"/>
    <cellStyle name="Comma [0] 1527" xfId="34480" hidden="1"/>
    <cellStyle name="Comma [0] 1528" xfId="5046" hidden="1"/>
    <cellStyle name="Comma [0] 1528" xfId="34440" hidden="1"/>
    <cellStyle name="Comma [0] 1529" xfId="5177" hidden="1"/>
    <cellStyle name="Comma [0] 1529" xfId="34571" hidden="1"/>
    <cellStyle name="Comma [0] 153" xfId="2471" hidden="1"/>
    <cellStyle name="Comma [0] 153" xfId="31865" hidden="1"/>
    <cellStyle name="Comma [0] 1530" xfId="5179" hidden="1"/>
    <cellStyle name="Comma [0] 1530" xfId="34573" hidden="1"/>
    <cellStyle name="Comma [0] 1531" xfId="5138" hidden="1"/>
    <cellStyle name="Comma [0] 1531" xfId="34532" hidden="1"/>
    <cellStyle name="Comma [0] 1532" xfId="5144" hidden="1"/>
    <cellStyle name="Comma [0] 1532" xfId="34538" hidden="1"/>
    <cellStyle name="Comma [0] 1533" xfId="5045" hidden="1"/>
    <cellStyle name="Comma [0] 1533" xfId="34439" hidden="1"/>
    <cellStyle name="Comma [0] 1534" xfId="5126" hidden="1"/>
    <cellStyle name="Comma [0] 1534" xfId="34520" hidden="1"/>
    <cellStyle name="Comma [0] 1535" xfId="5105" hidden="1"/>
    <cellStyle name="Comma [0] 1535" xfId="34499" hidden="1"/>
    <cellStyle name="Comma [0] 1536" xfId="5183" hidden="1"/>
    <cellStyle name="Comma [0] 1536" xfId="34577" hidden="1"/>
    <cellStyle name="Comma [0] 1537" xfId="5124" hidden="1"/>
    <cellStyle name="Comma [0] 1537" xfId="34518" hidden="1"/>
    <cellStyle name="Comma [0] 1538" xfId="5062" hidden="1"/>
    <cellStyle name="Comma [0] 1538" xfId="34456" hidden="1"/>
    <cellStyle name="Comma [0] 1539" xfId="5190" hidden="1"/>
    <cellStyle name="Comma [0] 1539" xfId="34584" hidden="1"/>
    <cellStyle name="Comma [0] 154" xfId="2477" hidden="1"/>
    <cellStyle name="Comma [0] 154" xfId="31871" hidden="1"/>
    <cellStyle name="Comma [0] 1540" xfId="5192" hidden="1"/>
    <cellStyle name="Comma [0] 1540" xfId="34586" hidden="1"/>
    <cellStyle name="Comma [0] 1541" xfId="5156" hidden="1"/>
    <cellStyle name="Comma [0] 1541" xfId="34550" hidden="1"/>
    <cellStyle name="Comma [0] 1542" xfId="5161" hidden="1"/>
    <cellStyle name="Comma [0] 1542" xfId="34555" hidden="1"/>
    <cellStyle name="Comma [0] 1543" xfId="4591" hidden="1"/>
    <cellStyle name="Comma [0] 1543" xfId="33985" hidden="1"/>
    <cellStyle name="Comma [0] 1544" xfId="5145" hidden="1"/>
    <cellStyle name="Comma [0] 1544" xfId="34539" hidden="1"/>
    <cellStyle name="Comma [0] 1545" xfId="5050" hidden="1"/>
    <cellStyle name="Comma [0] 1545" xfId="34444" hidden="1"/>
    <cellStyle name="Comma [0] 1546" xfId="5196" hidden="1"/>
    <cellStyle name="Comma [0] 1546" xfId="34590" hidden="1"/>
    <cellStyle name="Comma [0] 1547" xfId="5143" hidden="1"/>
    <cellStyle name="Comma [0] 1547" xfId="34537" hidden="1"/>
    <cellStyle name="Comma [0] 1548" xfId="5082" hidden="1"/>
    <cellStyle name="Comma [0] 1548" xfId="34476" hidden="1"/>
    <cellStyle name="Comma [0] 1549" xfId="5200" hidden="1"/>
    <cellStyle name="Comma [0] 1549" xfId="34594" hidden="1"/>
    <cellStyle name="Comma [0] 155" xfId="2479" hidden="1"/>
    <cellStyle name="Comma [0] 155" xfId="31873" hidden="1"/>
    <cellStyle name="Comma [0] 1550" xfId="5202" hidden="1"/>
    <cellStyle name="Comma [0] 1550" xfId="34596" hidden="1"/>
    <cellStyle name="Comma [0] 1551" xfId="5170" hidden="1"/>
    <cellStyle name="Comma [0] 1551" xfId="34564" hidden="1"/>
    <cellStyle name="Comma [0] 1552" xfId="5174" hidden="1"/>
    <cellStyle name="Comma [0] 1552" xfId="34568" hidden="1"/>
    <cellStyle name="Comma [0] 1553" xfId="5064" hidden="1"/>
    <cellStyle name="Comma [0] 1553" xfId="34458" hidden="1"/>
    <cellStyle name="Comma [0] 1554" xfId="5162" hidden="1"/>
    <cellStyle name="Comma [0] 1554" xfId="34556" hidden="1"/>
    <cellStyle name="Comma [0] 1555" xfId="5054" hidden="1"/>
    <cellStyle name="Comma [0] 1555" xfId="34448" hidden="1"/>
    <cellStyle name="Comma [0] 1556" xfId="5206" hidden="1"/>
    <cellStyle name="Comma [0] 1556" xfId="34600" hidden="1"/>
    <cellStyle name="Comma [0] 1557" xfId="5160" hidden="1"/>
    <cellStyle name="Comma [0] 1557" xfId="34554" hidden="1"/>
    <cellStyle name="Comma [0] 1558" xfId="5129" hidden="1"/>
    <cellStyle name="Comma [0] 1558" xfId="34523" hidden="1"/>
    <cellStyle name="Comma [0] 1559" xfId="5210" hidden="1"/>
    <cellStyle name="Comma [0] 1559" xfId="34604" hidden="1"/>
    <cellStyle name="Comma [0] 156" xfId="2470" hidden="1"/>
    <cellStyle name="Comma [0] 156" xfId="31864" hidden="1"/>
    <cellStyle name="Comma [0] 1560" xfId="5212" hidden="1"/>
    <cellStyle name="Comma [0] 1560" xfId="34606" hidden="1"/>
    <cellStyle name="Comma [0] 1561" xfId="5198" hidden="1"/>
    <cellStyle name="Comma [0] 1561" xfId="34592" hidden="1"/>
    <cellStyle name="Comma [0] 1562" xfId="5185" hidden="1"/>
    <cellStyle name="Comma [0] 1562" xfId="34579" hidden="1"/>
    <cellStyle name="Comma [0] 1563" xfId="5209" hidden="1"/>
    <cellStyle name="Comma [0] 1563" xfId="34603" hidden="1"/>
    <cellStyle name="Comma [0] 1564" xfId="5175" hidden="1"/>
    <cellStyle name="Comma [0] 1564" xfId="34569" hidden="1"/>
    <cellStyle name="Comma [0] 1565" xfId="5147" hidden="1"/>
    <cellStyle name="Comma [0] 1565" xfId="34541" hidden="1"/>
    <cellStyle name="Comma [0] 1566" xfId="5214" hidden="1"/>
    <cellStyle name="Comma [0] 1566" xfId="34608" hidden="1"/>
    <cellStyle name="Comma [0] 1567" xfId="5171" hidden="1"/>
    <cellStyle name="Comma [0] 1567" xfId="34565" hidden="1"/>
    <cellStyle name="Comma [0] 1568" xfId="5205" hidden="1"/>
    <cellStyle name="Comma [0] 1568" xfId="34599" hidden="1"/>
    <cellStyle name="Comma [0] 1569" xfId="5218" hidden="1"/>
    <cellStyle name="Comma [0] 1569" xfId="34612" hidden="1"/>
    <cellStyle name="Comma [0] 157" xfId="2475" hidden="1"/>
    <cellStyle name="Comma [0] 157" xfId="31869" hidden="1"/>
    <cellStyle name="Comma [0] 1570" xfId="5220" hidden="1"/>
    <cellStyle name="Comma [0] 1570" xfId="34614" hidden="1"/>
    <cellStyle name="Comma [0] 1571" xfId="5088" hidden="1"/>
    <cellStyle name="Comma [0] 1571" xfId="34482" hidden="1"/>
    <cellStyle name="Comma [0] 1572" xfId="5208" hidden="1"/>
    <cellStyle name="Comma [0] 1572" xfId="34602" hidden="1"/>
    <cellStyle name="Comma [0] 1573" xfId="5148" hidden="1"/>
    <cellStyle name="Comma [0] 1573" xfId="34542" hidden="1"/>
    <cellStyle name="Comma [0] 1574" xfId="5182" hidden="1"/>
    <cellStyle name="Comma [0] 1574" xfId="34576" hidden="1"/>
    <cellStyle name="Comma [0] 1575" xfId="5195" hidden="1"/>
    <cellStyle name="Comma [0] 1575" xfId="34589" hidden="1"/>
    <cellStyle name="Comma [0] 1576" xfId="5223" hidden="1"/>
    <cellStyle name="Comma [0] 1576" xfId="34617" hidden="1"/>
    <cellStyle name="Comma [0] 1577" xfId="5186" hidden="1"/>
    <cellStyle name="Comma [0] 1577" xfId="34580" hidden="1"/>
    <cellStyle name="Comma [0] 1578" xfId="5146" hidden="1"/>
    <cellStyle name="Comma [0] 1578" xfId="34540" hidden="1"/>
    <cellStyle name="Comma [0] 1579" xfId="5225" hidden="1"/>
    <cellStyle name="Comma [0] 1579" xfId="34619" hidden="1"/>
    <cellStyle name="Comma [0] 158" xfId="2481" hidden="1"/>
    <cellStyle name="Comma [0] 158" xfId="31875" hidden="1"/>
    <cellStyle name="Comma [0] 1580" xfId="5227" hidden="1"/>
    <cellStyle name="Comma [0] 1580" xfId="34621" hidden="1"/>
    <cellStyle name="Comma [0] 1581" xfId="5286" hidden="1"/>
    <cellStyle name="Comma [0] 1581" xfId="34680" hidden="1"/>
    <cellStyle name="Comma [0] 1582" xfId="5310" hidden="1"/>
    <cellStyle name="Comma [0] 1582" xfId="34704" hidden="1"/>
    <cellStyle name="Comma [0] 1583" xfId="5317" hidden="1"/>
    <cellStyle name="Comma [0] 1583" xfId="34711" hidden="1"/>
    <cellStyle name="Comma [0] 1584" xfId="5329" hidden="1"/>
    <cellStyle name="Comma [0] 1584" xfId="34723" hidden="1"/>
    <cellStyle name="Comma [0] 1585" xfId="5332" hidden="1"/>
    <cellStyle name="Comma [0] 1585" xfId="34726" hidden="1"/>
    <cellStyle name="Comma [0] 1586" xfId="5316" hidden="1"/>
    <cellStyle name="Comma [0] 1586" xfId="34710" hidden="1"/>
    <cellStyle name="Comma [0] 1587" xfId="5327" hidden="1"/>
    <cellStyle name="Comma [0] 1587" xfId="34721" hidden="1"/>
    <cellStyle name="Comma [0] 1588" xfId="5336" hidden="1"/>
    <cellStyle name="Comma [0] 1588" xfId="34730" hidden="1"/>
    <cellStyle name="Comma [0] 1589" xfId="5338" hidden="1"/>
    <cellStyle name="Comma [0] 1589" xfId="34732" hidden="1"/>
    <cellStyle name="Comma [0] 159" xfId="2483" hidden="1"/>
    <cellStyle name="Comma [0] 159" xfId="31877" hidden="1"/>
    <cellStyle name="Comma [0] 1590" xfId="5303" hidden="1"/>
    <cellStyle name="Comma [0] 1590" xfId="34697" hidden="1"/>
    <cellStyle name="Comma [0] 1591" xfId="5290" hidden="1"/>
    <cellStyle name="Comma [0] 1591" xfId="34684" hidden="1"/>
    <cellStyle name="Comma [0] 1592" xfId="5349" hidden="1"/>
    <cellStyle name="Comma [0] 1592" xfId="34743" hidden="1"/>
    <cellStyle name="Comma [0] 1593" xfId="5358" hidden="1"/>
    <cellStyle name="Comma [0] 1593" xfId="34752" hidden="1"/>
    <cellStyle name="Comma [0] 1594" xfId="5369" hidden="1"/>
    <cellStyle name="Comma [0] 1594" xfId="34763" hidden="1"/>
    <cellStyle name="Comma [0] 1595" xfId="5375" hidden="1"/>
    <cellStyle name="Comma [0] 1595" xfId="34769" hidden="1"/>
    <cellStyle name="Comma [0] 1596" xfId="5357" hidden="1"/>
    <cellStyle name="Comma [0] 1596" xfId="34751" hidden="1"/>
    <cellStyle name="Comma [0] 1597" xfId="5367" hidden="1"/>
    <cellStyle name="Comma [0] 1597" xfId="34761" hidden="1"/>
    <cellStyle name="Comma [0] 1598" xfId="5387" hidden="1"/>
    <cellStyle name="Comma [0] 1598" xfId="34781" hidden="1"/>
    <cellStyle name="Comma [0] 1599" xfId="5389" hidden="1"/>
    <cellStyle name="Comma [0] 1599" xfId="34783" hidden="1"/>
    <cellStyle name="Comma [0] 16" xfId="2183" hidden="1"/>
    <cellStyle name="Comma [0] 16" xfId="31578" hidden="1"/>
    <cellStyle name="Comma [0] 160" xfId="2089" hidden="1"/>
    <cellStyle name="Comma [0] 160" xfId="31484" hidden="1"/>
    <cellStyle name="Comma [0] 1600" xfId="5340" hidden="1"/>
    <cellStyle name="Comma [0] 1600" xfId="34734" hidden="1"/>
    <cellStyle name="Comma [0] 1601" xfId="5293" hidden="1"/>
    <cellStyle name="Comma [0] 1601" xfId="34687" hidden="1"/>
    <cellStyle name="Comma [0] 1602" xfId="5343" hidden="1"/>
    <cellStyle name="Comma [0] 1602" xfId="34737" hidden="1"/>
    <cellStyle name="Comma [0] 1603" xfId="5299" hidden="1"/>
    <cellStyle name="Comma [0] 1603" xfId="34693" hidden="1"/>
    <cellStyle name="Comma [0] 1604" xfId="5301" hidden="1"/>
    <cellStyle name="Comma [0] 1604" xfId="34695" hidden="1"/>
    <cellStyle name="Comma [0] 1605" xfId="5394" hidden="1"/>
    <cellStyle name="Comma [0] 1605" xfId="34788" hidden="1"/>
    <cellStyle name="Comma [0] 1606" xfId="5289" hidden="1"/>
    <cellStyle name="Comma [0] 1606" xfId="34683" hidden="1"/>
    <cellStyle name="Comma [0] 1607" xfId="5297" hidden="1"/>
    <cellStyle name="Comma [0] 1607" xfId="34691" hidden="1"/>
    <cellStyle name="Comma [0] 1608" xfId="5406" hidden="1"/>
    <cellStyle name="Comma [0] 1608" xfId="34800" hidden="1"/>
    <cellStyle name="Comma [0] 1609" xfId="5408" hidden="1"/>
    <cellStyle name="Comma [0] 1609" xfId="34802" hidden="1"/>
    <cellStyle name="Comma [0] 161" xfId="2091" hidden="1"/>
    <cellStyle name="Comma [0] 161" xfId="31486" hidden="1"/>
    <cellStyle name="Comma [0] 1610" xfId="5397" hidden="1"/>
    <cellStyle name="Comma [0] 1610" xfId="34791" hidden="1"/>
    <cellStyle name="Comma [0] 1611" xfId="5405" hidden="1"/>
    <cellStyle name="Comma [0] 1611" xfId="34799" hidden="1"/>
    <cellStyle name="Comma [0] 1612" xfId="5295" hidden="1"/>
    <cellStyle name="Comma [0] 1612" xfId="34689" hidden="1"/>
    <cellStyle name="Comma [0] 1613" xfId="5391" hidden="1"/>
    <cellStyle name="Comma [0] 1613" xfId="34785" hidden="1"/>
    <cellStyle name="Comma [0] 1614" xfId="5424" hidden="1"/>
    <cellStyle name="Comma [0] 1614" xfId="34818" hidden="1"/>
    <cellStyle name="Comma [0] 1615" xfId="5432" hidden="1"/>
    <cellStyle name="Comma [0] 1615" xfId="34826" hidden="1"/>
    <cellStyle name="Comma [0] 1616" xfId="5341" hidden="1"/>
    <cellStyle name="Comma [0] 1616" xfId="34735" hidden="1"/>
    <cellStyle name="Comma [0] 1617" xfId="5420" hidden="1"/>
    <cellStyle name="Comma [0] 1617" xfId="34814" hidden="1"/>
    <cellStyle name="Comma [0] 1618" xfId="5441" hidden="1"/>
    <cellStyle name="Comma [0] 1618" xfId="34835" hidden="1"/>
    <cellStyle name="Comma [0] 1619" xfId="5443" hidden="1"/>
    <cellStyle name="Comma [0] 1619" xfId="34837" hidden="1"/>
    <cellStyle name="Comma [0] 162" xfId="2494" hidden="1"/>
    <cellStyle name="Comma [0] 162" xfId="31888" hidden="1"/>
    <cellStyle name="Comma [0] 1620" xfId="5402" hidden="1"/>
    <cellStyle name="Comma [0] 1620" xfId="34796" hidden="1"/>
    <cellStyle name="Comma [0] 1621" xfId="5347" hidden="1"/>
    <cellStyle name="Comma [0] 1621" xfId="34741" hidden="1"/>
    <cellStyle name="Comma [0] 1622" xfId="5400" hidden="1"/>
    <cellStyle name="Comma [0] 1622" xfId="34794" hidden="1"/>
    <cellStyle name="Comma [0] 1623" xfId="5384" hidden="1"/>
    <cellStyle name="Comma [0] 1623" xfId="34778" hidden="1"/>
    <cellStyle name="Comma [0] 1624" xfId="5380" hidden="1"/>
    <cellStyle name="Comma [0] 1624" xfId="34774" hidden="1"/>
    <cellStyle name="Comma [0] 1625" xfId="5451" hidden="1"/>
    <cellStyle name="Comma [0] 1625" xfId="34845" hidden="1"/>
    <cellStyle name="Comma [0] 1626" xfId="5314" hidden="1"/>
    <cellStyle name="Comma [0] 1626" xfId="34708" hidden="1"/>
    <cellStyle name="Comma [0] 1627" xfId="5306" hidden="1"/>
    <cellStyle name="Comma [0] 1627" xfId="34700" hidden="1"/>
    <cellStyle name="Comma [0] 1628" xfId="5459" hidden="1"/>
    <cellStyle name="Comma [0] 1628" xfId="34853" hidden="1"/>
    <cellStyle name="Comma [0] 1629" xfId="5461" hidden="1"/>
    <cellStyle name="Comma [0] 1629" xfId="34855" hidden="1"/>
    <cellStyle name="Comma [0] 163" xfId="2503" hidden="1"/>
    <cellStyle name="Comma [0] 163" xfId="31897" hidden="1"/>
    <cellStyle name="Comma [0] 1630" xfId="5410" hidden="1"/>
    <cellStyle name="Comma [0] 1630" xfId="34804" hidden="1"/>
    <cellStyle name="Comma [0] 1631" xfId="5386" hidden="1"/>
    <cellStyle name="Comma [0] 1631" xfId="34780" hidden="1"/>
    <cellStyle name="Comma [0] 1632" xfId="5421" hidden="1"/>
    <cellStyle name="Comma [0] 1632" xfId="34815" hidden="1"/>
    <cellStyle name="Comma [0] 1633" xfId="5353" hidden="1"/>
    <cellStyle name="Comma [0] 1633" xfId="34747" hidden="1"/>
    <cellStyle name="Comma [0] 1634" xfId="5423" hidden="1"/>
    <cellStyle name="Comma [0] 1634" xfId="34817" hidden="1"/>
    <cellStyle name="Comma [0] 1635" xfId="5468" hidden="1"/>
    <cellStyle name="Comma [0] 1635" xfId="34862" hidden="1"/>
    <cellStyle name="Comma [0] 1636" xfId="5411" hidden="1"/>
    <cellStyle name="Comma [0] 1636" xfId="34805" hidden="1"/>
    <cellStyle name="Comma [0] 1637" xfId="5368" hidden="1"/>
    <cellStyle name="Comma [0] 1637" xfId="34762" hidden="1"/>
    <cellStyle name="Comma [0] 1638" xfId="5474" hidden="1"/>
    <cellStyle name="Comma [0] 1638" xfId="34868" hidden="1"/>
    <cellStyle name="Comma [0] 1639" xfId="5476" hidden="1"/>
    <cellStyle name="Comma [0] 1639" xfId="34870" hidden="1"/>
    <cellStyle name="Comma [0] 164" xfId="2514" hidden="1"/>
    <cellStyle name="Comma [0] 164" xfId="31908" hidden="1"/>
    <cellStyle name="Comma [0] 1640" xfId="5429" hidden="1"/>
    <cellStyle name="Comma [0] 1640" xfId="34823" hidden="1"/>
    <cellStyle name="Comma [0] 1641" xfId="5435" hidden="1"/>
    <cellStyle name="Comma [0] 1641" xfId="34829" hidden="1"/>
    <cellStyle name="Comma [0] 1642" xfId="5313" hidden="1"/>
    <cellStyle name="Comma [0] 1642" xfId="34707" hidden="1"/>
    <cellStyle name="Comma [0] 1643" xfId="5385" hidden="1"/>
    <cellStyle name="Comma [0] 1643" xfId="34779" hidden="1"/>
    <cellStyle name="Comma [0] 1644" xfId="5393" hidden="1"/>
    <cellStyle name="Comma [0] 1644" xfId="34787" hidden="1"/>
    <cellStyle name="Comma [0] 1645" xfId="5482" hidden="1"/>
    <cellStyle name="Comma [0] 1645" xfId="34876" hidden="1"/>
    <cellStyle name="Comma [0] 1646" xfId="5396" hidden="1"/>
    <cellStyle name="Comma [0] 1646" xfId="34790" hidden="1"/>
    <cellStyle name="Comma [0] 1647" xfId="5356" hidden="1"/>
    <cellStyle name="Comma [0] 1647" xfId="34750" hidden="1"/>
    <cellStyle name="Comma [0] 1648" xfId="5487" hidden="1"/>
    <cellStyle name="Comma [0] 1648" xfId="34881" hidden="1"/>
    <cellStyle name="Comma [0] 1649" xfId="5489" hidden="1"/>
    <cellStyle name="Comma [0] 1649" xfId="34883" hidden="1"/>
    <cellStyle name="Comma [0] 165" xfId="2520" hidden="1"/>
    <cellStyle name="Comma [0] 165" xfId="31914" hidden="1"/>
    <cellStyle name="Comma [0] 1650" xfId="5448" hidden="1"/>
    <cellStyle name="Comma [0] 1650" xfId="34842" hidden="1"/>
    <cellStyle name="Comma [0] 1651" xfId="5454" hidden="1"/>
    <cellStyle name="Comma [0] 1651" xfId="34848" hidden="1"/>
    <cellStyle name="Comma [0] 1652" xfId="5355" hidden="1"/>
    <cellStyle name="Comma [0] 1652" xfId="34749" hidden="1"/>
    <cellStyle name="Comma [0] 1653" xfId="5436" hidden="1"/>
    <cellStyle name="Comma [0] 1653" xfId="34830" hidden="1"/>
    <cellStyle name="Comma [0] 1654" xfId="5415" hidden="1"/>
    <cellStyle name="Comma [0] 1654" xfId="34809" hidden="1"/>
    <cellStyle name="Comma [0] 1655" xfId="5493" hidden="1"/>
    <cellStyle name="Comma [0] 1655" xfId="34887" hidden="1"/>
    <cellStyle name="Comma [0] 1656" xfId="5434" hidden="1"/>
    <cellStyle name="Comma [0] 1656" xfId="34828" hidden="1"/>
    <cellStyle name="Comma [0] 1657" xfId="5372" hidden="1"/>
    <cellStyle name="Comma [0] 1657" xfId="34766" hidden="1"/>
    <cellStyle name="Comma [0] 1658" xfId="5500" hidden="1"/>
    <cellStyle name="Comma [0] 1658" xfId="34894" hidden="1"/>
    <cellStyle name="Comma [0] 1659" xfId="5502" hidden="1"/>
    <cellStyle name="Comma [0] 1659" xfId="34896" hidden="1"/>
    <cellStyle name="Comma [0] 166" xfId="2502" hidden="1"/>
    <cellStyle name="Comma [0] 166" xfId="31896" hidden="1"/>
    <cellStyle name="Comma [0] 1660" xfId="5466" hidden="1"/>
    <cellStyle name="Comma [0] 1660" xfId="34860" hidden="1"/>
    <cellStyle name="Comma [0] 1661" xfId="5471" hidden="1"/>
    <cellStyle name="Comma [0] 1661" xfId="34865" hidden="1"/>
    <cellStyle name="Comma [0] 1662" xfId="5292" hidden="1"/>
    <cellStyle name="Comma [0] 1662" xfId="34686" hidden="1"/>
    <cellStyle name="Comma [0] 1663" xfId="5455" hidden="1"/>
    <cellStyle name="Comma [0] 1663" xfId="34849" hidden="1"/>
    <cellStyle name="Comma [0] 1664" xfId="5360" hidden="1"/>
    <cellStyle name="Comma [0] 1664" xfId="34754" hidden="1"/>
    <cellStyle name="Comma [0] 1665" xfId="5506" hidden="1"/>
    <cellStyle name="Comma [0] 1665" xfId="34900" hidden="1"/>
    <cellStyle name="Comma [0] 1666" xfId="5453" hidden="1"/>
    <cellStyle name="Comma [0] 1666" xfId="34847" hidden="1"/>
    <cellStyle name="Comma [0] 1667" xfId="5392" hidden="1"/>
    <cellStyle name="Comma [0] 1667" xfId="34786" hidden="1"/>
    <cellStyle name="Comma [0] 1668" xfId="5510" hidden="1"/>
    <cellStyle name="Comma [0] 1668" xfId="34904" hidden="1"/>
    <cellStyle name="Comma [0] 1669" xfId="5512" hidden="1"/>
    <cellStyle name="Comma [0] 1669" xfId="34906" hidden="1"/>
    <cellStyle name="Comma [0] 167" xfId="2512" hidden="1"/>
    <cellStyle name="Comma [0] 167" xfId="31906" hidden="1"/>
    <cellStyle name="Comma [0] 1670" xfId="5480" hidden="1"/>
    <cellStyle name="Comma [0] 1670" xfId="34874" hidden="1"/>
    <cellStyle name="Comma [0] 1671" xfId="5484" hidden="1"/>
    <cellStyle name="Comma [0] 1671" xfId="34878" hidden="1"/>
    <cellStyle name="Comma [0] 1672" xfId="5374" hidden="1"/>
    <cellStyle name="Comma [0] 1672" xfId="34768" hidden="1"/>
    <cellStyle name="Comma [0] 1673" xfId="5472" hidden="1"/>
    <cellStyle name="Comma [0] 1673" xfId="34866" hidden="1"/>
    <cellStyle name="Comma [0] 1674" xfId="5364" hidden="1"/>
    <cellStyle name="Comma [0] 1674" xfId="34758" hidden="1"/>
    <cellStyle name="Comma [0] 1675" xfId="5516" hidden="1"/>
    <cellStyle name="Comma [0] 1675" xfId="34910" hidden="1"/>
    <cellStyle name="Comma [0] 1676" xfId="5470" hidden="1"/>
    <cellStyle name="Comma [0] 1676" xfId="34864" hidden="1"/>
    <cellStyle name="Comma [0] 1677" xfId="5439" hidden="1"/>
    <cellStyle name="Comma [0] 1677" xfId="34833" hidden="1"/>
    <cellStyle name="Comma [0] 1678" xfId="5520" hidden="1"/>
    <cellStyle name="Comma [0] 1678" xfId="34914" hidden="1"/>
    <cellStyle name="Comma [0] 1679" xfId="5522" hidden="1"/>
    <cellStyle name="Comma [0] 1679" xfId="34916" hidden="1"/>
    <cellStyle name="Comma [0] 168" xfId="2532" hidden="1"/>
    <cellStyle name="Comma [0] 168" xfId="31926" hidden="1"/>
    <cellStyle name="Comma [0] 1680" xfId="5508" hidden="1"/>
    <cellStyle name="Comma [0] 1680" xfId="34902" hidden="1"/>
    <cellStyle name="Comma [0] 1681" xfId="5495" hidden="1"/>
    <cellStyle name="Comma [0] 1681" xfId="34889" hidden="1"/>
    <cellStyle name="Comma [0] 1682" xfId="5519" hidden="1"/>
    <cellStyle name="Comma [0] 1682" xfId="34913" hidden="1"/>
    <cellStyle name="Comma [0] 1683" xfId="5485" hidden="1"/>
    <cellStyle name="Comma [0] 1683" xfId="34879" hidden="1"/>
    <cellStyle name="Comma [0] 1684" xfId="5457" hidden="1"/>
    <cellStyle name="Comma [0] 1684" xfId="34851" hidden="1"/>
    <cellStyle name="Comma [0] 1685" xfId="5524" hidden="1"/>
    <cellStyle name="Comma [0] 1685" xfId="34918" hidden="1"/>
    <cellStyle name="Comma [0] 1686" xfId="5481" hidden="1"/>
    <cellStyle name="Comma [0] 1686" xfId="34875" hidden="1"/>
    <cellStyle name="Comma [0] 1687" xfId="5515" hidden="1"/>
    <cellStyle name="Comma [0] 1687" xfId="34909" hidden="1"/>
    <cellStyle name="Comma [0] 1688" xfId="5528" hidden="1"/>
    <cellStyle name="Comma [0] 1688" xfId="34922" hidden="1"/>
    <cellStyle name="Comma [0] 1689" xfId="5530" hidden="1"/>
    <cellStyle name="Comma [0] 1689" xfId="34924" hidden="1"/>
    <cellStyle name="Comma [0] 169" xfId="2534" hidden="1"/>
    <cellStyle name="Comma [0] 169" xfId="31928" hidden="1"/>
    <cellStyle name="Comma [0] 1690" xfId="5398" hidden="1"/>
    <cellStyle name="Comma [0] 1690" xfId="34792" hidden="1"/>
    <cellStyle name="Comma [0] 1691" xfId="5518" hidden="1"/>
    <cellStyle name="Comma [0] 1691" xfId="34912" hidden="1"/>
    <cellStyle name="Comma [0] 1692" xfId="5458" hidden="1"/>
    <cellStyle name="Comma [0] 1692" xfId="34852" hidden="1"/>
    <cellStyle name="Comma [0] 1693" xfId="5492" hidden="1"/>
    <cellStyle name="Comma [0] 1693" xfId="34886" hidden="1"/>
    <cellStyle name="Comma [0] 1694" xfId="5505" hidden="1"/>
    <cellStyle name="Comma [0] 1694" xfId="34899" hidden="1"/>
    <cellStyle name="Comma [0] 1695" xfId="5533" hidden="1"/>
    <cellStyle name="Comma [0] 1695" xfId="34927" hidden="1"/>
    <cellStyle name="Comma [0] 1696" xfId="5496" hidden="1"/>
    <cellStyle name="Comma [0] 1696" xfId="34890" hidden="1"/>
    <cellStyle name="Comma [0] 1697" xfId="5456" hidden="1"/>
    <cellStyle name="Comma [0] 1697" xfId="34850" hidden="1"/>
    <cellStyle name="Comma [0] 1698" xfId="5535" hidden="1"/>
    <cellStyle name="Comma [0] 1698" xfId="34929" hidden="1"/>
    <cellStyle name="Comma [0] 1699" xfId="5537" hidden="1"/>
    <cellStyle name="Comma [0] 1699" xfId="34931" hidden="1"/>
    <cellStyle name="Comma [0] 17" xfId="2234" hidden="1"/>
    <cellStyle name="Comma [0] 17" xfId="31628" hidden="1"/>
    <cellStyle name="Comma [0] 170" xfId="2485" hidden="1"/>
    <cellStyle name="Comma [0] 170" xfId="31879" hidden="1"/>
    <cellStyle name="Comma [0] 1700" xfId="5597" hidden="1"/>
    <cellStyle name="Comma [0] 1700" xfId="34991" hidden="1"/>
    <cellStyle name="Comma [0] 1701" xfId="5616" hidden="1"/>
    <cellStyle name="Comma [0] 1701" xfId="35010" hidden="1"/>
    <cellStyle name="Comma [0] 1702" xfId="5623" hidden="1"/>
    <cellStyle name="Comma [0] 1702" xfId="35017" hidden="1"/>
    <cellStyle name="Comma [0] 1703" xfId="5630" hidden="1"/>
    <cellStyle name="Comma [0] 1703" xfId="35024" hidden="1"/>
    <cellStyle name="Comma [0] 1704" xfId="5635" hidden="1"/>
    <cellStyle name="Comma [0] 1704" xfId="35029" hidden="1"/>
    <cellStyle name="Comma [0] 1705" xfId="5622" hidden="1"/>
    <cellStyle name="Comma [0] 1705" xfId="35016" hidden="1"/>
    <cellStyle name="Comma [0] 1706" xfId="5627" hidden="1"/>
    <cellStyle name="Comma [0] 1706" xfId="35021" hidden="1"/>
    <cellStyle name="Comma [0] 1707" xfId="5639" hidden="1"/>
    <cellStyle name="Comma [0] 1707" xfId="35033" hidden="1"/>
    <cellStyle name="Comma [0] 1708" xfId="5641" hidden="1"/>
    <cellStyle name="Comma [0] 1708" xfId="35035" hidden="1"/>
    <cellStyle name="Comma [0] 1709" xfId="5612" hidden="1"/>
    <cellStyle name="Comma [0] 1709" xfId="35006" hidden="1"/>
    <cellStyle name="Comma [0] 171" xfId="2071" hidden="1"/>
    <cellStyle name="Comma [0] 171" xfId="31466" hidden="1"/>
    <cellStyle name="Comma [0] 1710" xfId="5601" hidden="1"/>
    <cellStyle name="Comma [0] 1710" xfId="34995" hidden="1"/>
    <cellStyle name="Comma [0] 1711" xfId="5652" hidden="1"/>
    <cellStyle name="Comma [0] 1711" xfId="35046" hidden="1"/>
    <cellStyle name="Comma [0] 1712" xfId="5661" hidden="1"/>
    <cellStyle name="Comma [0] 1712" xfId="35055" hidden="1"/>
    <cellStyle name="Comma [0] 1713" xfId="5672" hidden="1"/>
    <cellStyle name="Comma [0] 1713" xfId="35066" hidden="1"/>
    <cellStyle name="Comma [0] 1714" xfId="5678" hidden="1"/>
    <cellStyle name="Comma [0] 1714" xfId="35072" hidden="1"/>
    <cellStyle name="Comma [0] 1715" xfId="5660" hidden="1"/>
    <cellStyle name="Comma [0] 1715" xfId="35054" hidden="1"/>
    <cellStyle name="Comma [0] 1716" xfId="5670" hidden="1"/>
    <cellStyle name="Comma [0] 1716" xfId="35064" hidden="1"/>
    <cellStyle name="Comma [0] 1717" xfId="5690" hidden="1"/>
    <cellStyle name="Comma [0] 1717" xfId="35084" hidden="1"/>
    <cellStyle name="Comma [0] 1718" xfId="5692" hidden="1"/>
    <cellStyle name="Comma [0] 1718" xfId="35086" hidden="1"/>
    <cellStyle name="Comma [0] 1719" xfId="5643" hidden="1"/>
    <cellStyle name="Comma [0] 1719" xfId="35037" hidden="1"/>
    <cellStyle name="Comma [0] 172" xfId="2488" hidden="1"/>
    <cellStyle name="Comma [0] 172" xfId="31882" hidden="1"/>
    <cellStyle name="Comma [0] 1720" xfId="5604" hidden="1"/>
    <cellStyle name="Comma [0] 1720" xfId="34998" hidden="1"/>
    <cellStyle name="Comma [0] 1721" xfId="5646" hidden="1"/>
    <cellStyle name="Comma [0] 1721" xfId="35040" hidden="1"/>
    <cellStyle name="Comma [0] 1722" xfId="5609" hidden="1"/>
    <cellStyle name="Comma [0] 1722" xfId="35003" hidden="1"/>
    <cellStyle name="Comma [0] 1723" xfId="5611" hidden="1"/>
    <cellStyle name="Comma [0] 1723" xfId="35005" hidden="1"/>
    <cellStyle name="Comma [0] 1724" xfId="5697" hidden="1"/>
    <cellStyle name="Comma [0] 1724" xfId="35091" hidden="1"/>
    <cellStyle name="Comma [0] 1725" xfId="5600" hidden="1"/>
    <cellStyle name="Comma [0] 1725" xfId="34994" hidden="1"/>
    <cellStyle name="Comma [0] 1726" xfId="5608" hidden="1"/>
    <cellStyle name="Comma [0] 1726" xfId="35002" hidden="1"/>
    <cellStyle name="Comma [0] 1727" xfId="5709" hidden="1"/>
    <cellStyle name="Comma [0] 1727" xfId="35103" hidden="1"/>
    <cellStyle name="Comma [0] 1728" xfId="5711" hidden="1"/>
    <cellStyle name="Comma [0] 1728" xfId="35105" hidden="1"/>
    <cellStyle name="Comma [0] 1729" xfId="5700" hidden="1"/>
    <cellStyle name="Comma [0] 1729" xfId="35094" hidden="1"/>
    <cellStyle name="Comma [0] 173" xfId="2076" hidden="1"/>
    <cellStyle name="Comma [0] 173" xfId="31471" hidden="1"/>
    <cellStyle name="Comma [0] 1730" xfId="5708" hidden="1"/>
    <cellStyle name="Comma [0] 1730" xfId="35102" hidden="1"/>
    <cellStyle name="Comma [0] 1731" xfId="5606" hidden="1"/>
    <cellStyle name="Comma [0] 1731" xfId="35000" hidden="1"/>
    <cellStyle name="Comma [0] 1732" xfId="5694" hidden="1"/>
    <cellStyle name="Comma [0] 1732" xfId="35088" hidden="1"/>
    <cellStyle name="Comma [0] 1733" xfId="5727" hidden="1"/>
    <cellStyle name="Comma [0] 1733" xfId="35121" hidden="1"/>
    <cellStyle name="Comma [0] 1734" xfId="5735" hidden="1"/>
    <cellStyle name="Comma [0] 1734" xfId="35129" hidden="1"/>
    <cellStyle name="Comma [0] 1735" xfId="5644" hidden="1"/>
    <cellStyle name="Comma [0] 1735" xfId="35038" hidden="1"/>
    <cellStyle name="Comma [0] 1736" xfId="5723" hidden="1"/>
    <cellStyle name="Comma [0] 1736" xfId="35117" hidden="1"/>
    <cellStyle name="Comma [0] 1737" xfId="5744" hidden="1"/>
    <cellStyle name="Comma [0] 1737" xfId="35138" hidden="1"/>
    <cellStyle name="Comma [0] 1738" xfId="5746" hidden="1"/>
    <cellStyle name="Comma [0] 1738" xfId="35140" hidden="1"/>
    <cellStyle name="Comma [0] 1739" xfId="5705" hidden="1"/>
    <cellStyle name="Comma [0] 1739" xfId="35099" hidden="1"/>
    <cellStyle name="Comma [0] 174" xfId="2060" hidden="1"/>
    <cellStyle name="Comma [0] 174" xfId="31455" hidden="1"/>
    <cellStyle name="Comma [0] 1740" xfId="5650" hidden="1"/>
    <cellStyle name="Comma [0] 1740" xfId="35044" hidden="1"/>
    <cellStyle name="Comma [0] 1741" xfId="5703" hidden="1"/>
    <cellStyle name="Comma [0] 1741" xfId="35097" hidden="1"/>
    <cellStyle name="Comma [0] 1742" xfId="5687" hidden="1"/>
    <cellStyle name="Comma [0] 1742" xfId="35081" hidden="1"/>
    <cellStyle name="Comma [0] 1743" xfId="5683" hidden="1"/>
    <cellStyle name="Comma [0] 1743" xfId="35077" hidden="1"/>
    <cellStyle name="Comma [0] 1744" xfId="5754" hidden="1"/>
    <cellStyle name="Comma [0] 1744" xfId="35148" hidden="1"/>
    <cellStyle name="Comma [0] 1745" xfId="5620" hidden="1"/>
    <cellStyle name="Comma [0] 1745" xfId="35014" hidden="1"/>
    <cellStyle name="Comma [0] 1746" xfId="5613" hidden="1"/>
    <cellStyle name="Comma [0] 1746" xfId="35007" hidden="1"/>
    <cellStyle name="Comma [0] 1747" xfId="5762" hidden="1"/>
    <cellStyle name="Comma [0] 1747" xfId="35156" hidden="1"/>
    <cellStyle name="Comma [0] 1748" xfId="5764" hidden="1"/>
    <cellStyle name="Comma [0] 1748" xfId="35158" hidden="1"/>
    <cellStyle name="Comma [0] 1749" xfId="5713" hidden="1"/>
    <cellStyle name="Comma [0] 1749" xfId="35107" hidden="1"/>
    <cellStyle name="Comma [0] 175" xfId="2539" hidden="1"/>
    <cellStyle name="Comma [0] 175" xfId="31933" hidden="1"/>
    <cellStyle name="Comma [0] 1750" xfId="5689" hidden="1"/>
    <cellStyle name="Comma [0] 1750" xfId="35083" hidden="1"/>
    <cellStyle name="Comma [0] 1751" xfId="5724" hidden="1"/>
    <cellStyle name="Comma [0] 1751" xfId="35118" hidden="1"/>
    <cellStyle name="Comma [0] 1752" xfId="5656" hidden="1"/>
    <cellStyle name="Comma [0] 1752" xfId="35050" hidden="1"/>
    <cellStyle name="Comma [0] 1753" xfId="5726" hidden="1"/>
    <cellStyle name="Comma [0] 1753" xfId="35120" hidden="1"/>
    <cellStyle name="Comma [0] 1754" xfId="5771" hidden="1"/>
    <cellStyle name="Comma [0] 1754" xfId="35165" hidden="1"/>
    <cellStyle name="Comma [0] 1755" xfId="5714" hidden="1"/>
    <cellStyle name="Comma [0] 1755" xfId="35108" hidden="1"/>
    <cellStyle name="Comma [0] 1756" xfId="5671" hidden="1"/>
    <cellStyle name="Comma [0] 1756" xfId="35065" hidden="1"/>
    <cellStyle name="Comma [0] 1757" xfId="5777" hidden="1"/>
    <cellStyle name="Comma [0] 1757" xfId="35171" hidden="1"/>
    <cellStyle name="Comma [0] 1758" xfId="5779" hidden="1"/>
    <cellStyle name="Comma [0] 1758" xfId="35173" hidden="1"/>
    <cellStyle name="Comma [0] 1759" xfId="5732" hidden="1"/>
    <cellStyle name="Comma [0] 1759" xfId="35126" hidden="1"/>
    <cellStyle name="Comma [0] 176" xfId="2069" hidden="1"/>
    <cellStyle name="Comma [0] 176" xfId="31464" hidden="1"/>
    <cellStyle name="Comma [0] 1760" xfId="5738" hidden="1"/>
    <cellStyle name="Comma [0] 1760" xfId="35132" hidden="1"/>
    <cellStyle name="Comma [0] 1761" xfId="5619" hidden="1"/>
    <cellStyle name="Comma [0] 1761" xfId="35013" hidden="1"/>
    <cellStyle name="Comma [0] 1762" xfId="5688" hidden="1"/>
    <cellStyle name="Comma [0] 1762" xfId="35082" hidden="1"/>
    <cellStyle name="Comma [0] 1763" xfId="5696" hidden="1"/>
    <cellStyle name="Comma [0] 1763" xfId="35090" hidden="1"/>
    <cellStyle name="Comma [0] 1764" xfId="5785" hidden="1"/>
    <cellStyle name="Comma [0] 1764" xfId="35179" hidden="1"/>
    <cellStyle name="Comma [0] 1765" xfId="5699" hidden="1"/>
    <cellStyle name="Comma [0] 1765" xfId="35093" hidden="1"/>
    <cellStyle name="Comma [0] 1766" xfId="5659" hidden="1"/>
    <cellStyle name="Comma [0] 1766" xfId="35053" hidden="1"/>
    <cellStyle name="Comma [0] 1767" xfId="5790" hidden="1"/>
    <cellStyle name="Comma [0] 1767" xfId="35184" hidden="1"/>
    <cellStyle name="Comma [0] 1768" xfId="5792" hidden="1"/>
    <cellStyle name="Comma [0] 1768" xfId="35186" hidden="1"/>
    <cellStyle name="Comma [0] 1769" xfId="5751" hidden="1"/>
    <cellStyle name="Comma [0] 1769" xfId="35145" hidden="1"/>
    <cellStyle name="Comma [0] 177" xfId="2090" hidden="1"/>
    <cellStyle name="Comma [0] 177" xfId="31485" hidden="1"/>
    <cellStyle name="Comma [0] 1770" xfId="5757" hidden="1"/>
    <cellStyle name="Comma [0] 1770" xfId="35151" hidden="1"/>
    <cellStyle name="Comma [0] 1771" xfId="5658" hidden="1"/>
    <cellStyle name="Comma [0] 1771" xfId="35052" hidden="1"/>
    <cellStyle name="Comma [0] 1772" xfId="5739" hidden="1"/>
    <cellStyle name="Comma [0] 1772" xfId="35133" hidden="1"/>
    <cellStyle name="Comma [0] 1773" xfId="5718" hidden="1"/>
    <cellStyle name="Comma [0] 1773" xfId="35112" hidden="1"/>
    <cellStyle name="Comma [0] 1774" xfId="5796" hidden="1"/>
    <cellStyle name="Comma [0] 1774" xfId="35190" hidden="1"/>
    <cellStyle name="Comma [0] 1775" xfId="5737" hidden="1"/>
    <cellStyle name="Comma [0] 1775" xfId="35131" hidden="1"/>
    <cellStyle name="Comma [0] 1776" xfId="5675" hidden="1"/>
    <cellStyle name="Comma [0] 1776" xfId="35069" hidden="1"/>
    <cellStyle name="Comma [0] 1777" xfId="5803" hidden="1"/>
    <cellStyle name="Comma [0] 1777" xfId="35197" hidden="1"/>
    <cellStyle name="Comma [0] 1778" xfId="5805" hidden="1"/>
    <cellStyle name="Comma [0] 1778" xfId="35199" hidden="1"/>
    <cellStyle name="Comma [0] 1779" xfId="5769" hidden="1"/>
    <cellStyle name="Comma [0] 1779" xfId="35163" hidden="1"/>
    <cellStyle name="Comma [0] 178" xfId="2551" hidden="1"/>
    <cellStyle name="Comma [0] 178" xfId="31945" hidden="1"/>
    <cellStyle name="Comma [0] 1780" xfId="5774" hidden="1"/>
    <cellStyle name="Comma [0] 1780" xfId="35168" hidden="1"/>
    <cellStyle name="Comma [0] 1781" xfId="5603" hidden="1"/>
    <cellStyle name="Comma [0] 1781" xfId="34997" hidden="1"/>
    <cellStyle name="Comma [0] 1782" xfId="5758" hidden="1"/>
    <cellStyle name="Comma [0] 1782" xfId="35152" hidden="1"/>
    <cellStyle name="Comma [0] 1783" xfId="5663" hidden="1"/>
    <cellStyle name="Comma [0] 1783" xfId="35057" hidden="1"/>
    <cellStyle name="Comma [0] 1784" xfId="5809" hidden="1"/>
    <cellStyle name="Comma [0] 1784" xfId="35203" hidden="1"/>
    <cellStyle name="Comma [0] 1785" xfId="5756" hidden="1"/>
    <cellStyle name="Comma [0] 1785" xfId="35150" hidden="1"/>
    <cellStyle name="Comma [0] 1786" xfId="5695" hidden="1"/>
    <cellStyle name="Comma [0] 1786" xfId="35089" hidden="1"/>
    <cellStyle name="Comma [0] 1787" xfId="5813" hidden="1"/>
    <cellStyle name="Comma [0] 1787" xfId="35207" hidden="1"/>
    <cellStyle name="Comma [0] 1788" xfId="5815" hidden="1"/>
    <cellStyle name="Comma [0] 1788" xfId="35209" hidden="1"/>
    <cellStyle name="Comma [0] 1789" xfId="5783" hidden="1"/>
    <cellStyle name="Comma [0] 1789" xfId="35177" hidden="1"/>
    <cellStyle name="Comma [0] 179" xfId="2553" hidden="1"/>
    <cellStyle name="Comma [0] 179" xfId="31947" hidden="1"/>
    <cellStyle name="Comma [0] 1790" xfId="5787" hidden="1"/>
    <cellStyle name="Comma [0] 1790" xfId="35181" hidden="1"/>
    <cellStyle name="Comma [0] 1791" xfId="5677" hidden="1"/>
    <cellStyle name="Comma [0] 1791" xfId="35071" hidden="1"/>
    <cellStyle name="Comma [0] 1792" xfId="5775" hidden="1"/>
    <cellStyle name="Comma [0] 1792" xfId="35169" hidden="1"/>
    <cellStyle name="Comma [0] 1793" xfId="5667" hidden="1"/>
    <cellStyle name="Comma [0] 1793" xfId="35061" hidden="1"/>
    <cellStyle name="Comma [0] 1794" xfId="5819" hidden="1"/>
    <cellStyle name="Comma [0] 1794" xfId="35213" hidden="1"/>
    <cellStyle name="Comma [0] 1795" xfId="5773" hidden="1"/>
    <cellStyle name="Comma [0] 1795" xfId="35167" hidden="1"/>
    <cellStyle name="Comma [0] 1796" xfId="5742" hidden="1"/>
    <cellStyle name="Comma [0] 1796" xfId="35136" hidden="1"/>
    <cellStyle name="Comma [0] 1797" xfId="5823" hidden="1"/>
    <cellStyle name="Comma [0] 1797" xfId="35217" hidden="1"/>
    <cellStyle name="Comma [0] 1798" xfId="5825" hidden="1"/>
    <cellStyle name="Comma [0] 1798" xfId="35219" hidden="1"/>
    <cellStyle name="Comma [0] 1799" xfId="5811" hidden="1"/>
    <cellStyle name="Comma [0] 1799" xfId="35205" hidden="1"/>
    <cellStyle name="Comma [0] 18" xfId="2200" hidden="1"/>
    <cellStyle name="Comma [0] 18" xfId="31594" hidden="1"/>
    <cellStyle name="Comma [0] 180" xfId="2542" hidden="1"/>
    <cellStyle name="Comma [0] 180" xfId="31936" hidden="1"/>
    <cellStyle name="Comma [0] 1800" xfId="5798" hidden="1"/>
    <cellStyle name="Comma [0] 1800" xfId="35192" hidden="1"/>
    <cellStyle name="Comma [0] 1801" xfId="5822" hidden="1"/>
    <cellStyle name="Comma [0] 1801" xfId="35216" hidden="1"/>
    <cellStyle name="Comma [0] 1802" xfId="5788" hidden="1"/>
    <cellStyle name="Comma [0] 1802" xfId="35182" hidden="1"/>
    <cellStyle name="Comma [0] 1803" xfId="5760" hidden="1"/>
    <cellStyle name="Comma [0] 1803" xfId="35154" hidden="1"/>
    <cellStyle name="Comma [0] 1804" xfId="5827" hidden="1"/>
    <cellStyle name="Comma [0] 1804" xfId="35221" hidden="1"/>
    <cellStyle name="Comma [0] 1805" xfId="5784" hidden="1"/>
    <cellStyle name="Comma [0] 1805" xfId="35178" hidden="1"/>
    <cellStyle name="Comma [0] 1806" xfId="5818" hidden="1"/>
    <cellStyle name="Comma [0] 1806" xfId="35212" hidden="1"/>
    <cellStyle name="Comma [0] 1807" xfId="5831" hidden="1"/>
    <cellStyle name="Comma [0] 1807" xfId="35225" hidden="1"/>
    <cellStyle name="Comma [0] 1808" xfId="5833" hidden="1"/>
    <cellStyle name="Comma [0] 1808" xfId="35227" hidden="1"/>
    <cellStyle name="Comma [0] 1809" xfId="5701" hidden="1"/>
    <cellStyle name="Comma [0] 1809" xfId="35095" hidden="1"/>
    <cellStyle name="Comma [0] 181" xfId="2550" hidden="1"/>
    <cellStyle name="Comma [0] 181" xfId="31944" hidden="1"/>
    <cellStyle name="Comma [0] 1810" xfId="5821" hidden="1"/>
    <cellStyle name="Comma [0] 1810" xfId="35215" hidden="1"/>
    <cellStyle name="Comma [0] 1811" xfId="5761" hidden="1"/>
    <cellStyle name="Comma [0] 1811" xfId="35155" hidden="1"/>
    <cellStyle name="Comma [0] 1812" xfId="5795" hidden="1"/>
    <cellStyle name="Comma [0] 1812" xfId="35189" hidden="1"/>
    <cellStyle name="Comma [0] 1813" xfId="5808" hidden="1"/>
    <cellStyle name="Comma [0] 1813" xfId="35202" hidden="1"/>
    <cellStyle name="Comma [0] 1814" xfId="5836" hidden="1"/>
    <cellStyle name="Comma [0] 1814" xfId="35230" hidden="1"/>
    <cellStyle name="Comma [0] 1815" xfId="5799" hidden="1"/>
    <cellStyle name="Comma [0] 1815" xfId="35193" hidden="1"/>
    <cellStyle name="Comma [0] 1816" xfId="5759" hidden="1"/>
    <cellStyle name="Comma [0] 1816" xfId="35153" hidden="1"/>
    <cellStyle name="Comma [0] 1817" xfId="5839" hidden="1"/>
    <cellStyle name="Comma [0] 1817" xfId="35233" hidden="1"/>
    <cellStyle name="Comma [0] 1818" xfId="5841" hidden="1"/>
    <cellStyle name="Comma [0] 1818" xfId="35235" hidden="1"/>
    <cellStyle name="Comma [0] 1819" xfId="5560" hidden="1"/>
    <cellStyle name="Comma [0] 1819" xfId="34954" hidden="1"/>
    <cellStyle name="Comma [0] 182" xfId="2073" hidden="1"/>
    <cellStyle name="Comma [0] 182" xfId="31468" hidden="1"/>
    <cellStyle name="Comma [0] 1820" xfId="5542" hidden="1"/>
    <cellStyle name="Comma [0] 1820" xfId="34936" hidden="1"/>
    <cellStyle name="Comma [0] 1821" xfId="5845" hidden="1"/>
    <cellStyle name="Comma [0] 1821" xfId="35239" hidden="1"/>
    <cellStyle name="Comma [0] 1822" xfId="5852" hidden="1"/>
    <cellStyle name="Comma [0] 1822" xfId="35246" hidden="1"/>
    <cellStyle name="Comma [0] 1823" xfId="5854" hidden="1"/>
    <cellStyle name="Comma [0] 1823" xfId="35248" hidden="1"/>
    <cellStyle name="Comma [0] 1824" xfId="5844" hidden="1"/>
    <cellStyle name="Comma [0] 1824" xfId="35238" hidden="1"/>
    <cellStyle name="Comma [0] 1825" xfId="5850" hidden="1"/>
    <cellStyle name="Comma [0] 1825" xfId="35244" hidden="1"/>
    <cellStyle name="Comma [0] 1826" xfId="5857" hidden="1"/>
    <cellStyle name="Comma [0] 1826" xfId="35251" hidden="1"/>
    <cellStyle name="Comma [0] 1827" xfId="5859" hidden="1"/>
    <cellStyle name="Comma [0] 1827" xfId="35253" hidden="1"/>
    <cellStyle name="Comma [0] 1828" xfId="5634" hidden="1"/>
    <cellStyle name="Comma [0] 1828" xfId="35028" hidden="1"/>
    <cellStyle name="Comma [0] 1829" xfId="5590" hidden="1"/>
    <cellStyle name="Comma [0] 1829" xfId="34984" hidden="1"/>
    <cellStyle name="Comma [0] 183" xfId="2536" hidden="1"/>
    <cellStyle name="Comma [0] 183" xfId="31930" hidden="1"/>
    <cellStyle name="Comma [0] 1830" xfId="5870" hidden="1"/>
    <cellStyle name="Comma [0] 1830" xfId="35264" hidden="1"/>
    <cellStyle name="Comma [0] 1831" xfId="5879" hidden="1"/>
    <cellStyle name="Comma [0] 1831" xfId="35273" hidden="1"/>
    <cellStyle name="Comma [0] 1832" xfId="5890" hidden="1"/>
    <cellStyle name="Comma [0] 1832" xfId="35284" hidden="1"/>
    <cellStyle name="Comma [0] 1833" xfId="5896" hidden="1"/>
    <cellStyle name="Comma [0] 1833" xfId="35290" hidden="1"/>
    <cellStyle name="Comma [0] 1834" xfId="5878" hidden="1"/>
    <cellStyle name="Comma [0] 1834" xfId="35272" hidden="1"/>
    <cellStyle name="Comma [0] 1835" xfId="5888" hidden="1"/>
    <cellStyle name="Comma [0] 1835" xfId="35282" hidden="1"/>
    <cellStyle name="Comma [0] 1836" xfId="5908" hidden="1"/>
    <cellStyle name="Comma [0] 1836" xfId="35302" hidden="1"/>
    <cellStyle name="Comma [0] 1837" xfId="5910" hidden="1"/>
    <cellStyle name="Comma [0] 1837" xfId="35304" hidden="1"/>
    <cellStyle name="Comma [0] 1838" xfId="5861" hidden="1"/>
    <cellStyle name="Comma [0] 1838" xfId="35255" hidden="1"/>
    <cellStyle name="Comma [0] 1839" xfId="5555" hidden="1"/>
    <cellStyle name="Comma [0] 1839" xfId="34949" hidden="1"/>
    <cellStyle name="Comma [0] 184" xfId="2569" hidden="1"/>
    <cellStyle name="Comma [0] 184" xfId="31963" hidden="1"/>
    <cellStyle name="Comma [0] 1840" xfId="5864" hidden="1"/>
    <cellStyle name="Comma [0] 1840" xfId="35258" hidden="1"/>
    <cellStyle name="Comma [0] 1841" xfId="5589" hidden="1"/>
    <cellStyle name="Comma [0] 1841" xfId="34983" hidden="1"/>
    <cellStyle name="Comma [0] 1842" xfId="5588" hidden="1"/>
    <cellStyle name="Comma [0] 1842" xfId="34982" hidden="1"/>
    <cellStyle name="Comma [0] 1843" xfId="5915" hidden="1"/>
    <cellStyle name="Comma [0] 1843" xfId="35309" hidden="1"/>
    <cellStyle name="Comma [0] 1844" xfId="5557" hidden="1"/>
    <cellStyle name="Comma [0] 1844" xfId="34951" hidden="1"/>
    <cellStyle name="Comma [0] 1845" xfId="5591" hidden="1"/>
    <cellStyle name="Comma [0] 1845" xfId="34985" hidden="1"/>
    <cellStyle name="Comma [0] 1846" xfId="5927" hidden="1"/>
    <cellStyle name="Comma [0] 1846" xfId="35321" hidden="1"/>
    <cellStyle name="Comma [0] 1847" xfId="5929" hidden="1"/>
    <cellStyle name="Comma [0] 1847" xfId="35323" hidden="1"/>
    <cellStyle name="Comma [0] 1848" xfId="5918" hidden="1"/>
    <cellStyle name="Comma [0] 1848" xfId="35312" hidden="1"/>
    <cellStyle name="Comma [0] 1849" xfId="5926" hidden="1"/>
    <cellStyle name="Comma [0] 1849" xfId="35320" hidden="1"/>
    <cellStyle name="Comma [0] 185" xfId="2577" hidden="1"/>
    <cellStyle name="Comma [0] 185" xfId="31971" hidden="1"/>
    <cellStyle name="Comma [0] 1850" xfId="5553" hidden="1"/>
    <cellStyle name="Comma [0] 1850" xfId="34947" hidden="1"/>
    <cellStyle name="Comma [0] 1851" xfId="5912" hidden="1"/>
    <cellStyle name="Comma [0] 1851" xfId="35306" hidden="1"/>
    <cellStyle name="Comma [0] 1852" xfId="5945" hidden="1"/>
    <cellStyle name="Comma [0] 1852" xfId="35339" hidden="1"/>
    <cellStyle name="Comma [0] 1853" xfId="5953" hidden="1"/>
    <cellStyle name="Comma [0] 1853" xfId="35347" hidden="1"/>
    <cellStyle name="Comma [0] 1854" xfId="5862" hidden="1"/>
    <cellStyle name="Comma [0] 1854" xfId="35256" hidden="1"/>
    <cellStyle name="Comma [0] 1855" xfId="5941" hidden="1"/>
    <cellStyle name="Comma [0] 1855" xfId="35335" hidden="1"/>
    <cellStyle name="Comma [0] 1856" xfId="5962" hidden="1"/>
    <cellStyle name="Comma [0] 1856" xfId="35356" hidden="1"/>
    <cellStyle name="Comma [0] 1857" xfId="5964" hidden="1"/>
    <cellStyle name="Comma [0] 1857" xfId="35358" hidden="1"/>
    <cellStyle name="Comma [0] 1858" xfId="5923" hidden="1"/>
    <cellStyle name="Comma [0] 1858" xfId="35317" hidden="1"/>
    <cellStyle name="Comma [0] 1859" xfId="5868" hidden="1"/>
    <cellStyle name="Comma [0] 1859" xfId="35262" hidden="1"/>
    <cellStyle name="Comma [0] 186" xfId="2486" hidden="1"/>
    <cellStyle name="Comma [0] 186" xfId="31880" hidden="1"/>
    <cellStyle name="Comma [0] 1860" xfId="5921" hidden="1"/>
    <cellStyle name="Comma [0] 1860" xfId="35315" hidden="1"/>
    <cellStyle name="Comma [0] 1861" xfId="5905" hidden="1"/>
    <cellStyle name="Comma [0] 1861" xfId="35299" hidden="1"/>
    <cellStyle name="Comma [0] 1862" xfId="5901" hidden="1"/>
    <cellStyle name="Comma [0] 1862" xfId="35295" hidden="1"/>
    <cellStyle name="Comma [0] 1863" xfId="5972" hidden="1"/>
    <cellStyle name="Comma [0] 1863" xfId="35366" hidden="1"/>
    <cellStyle name="Comma [0] 1864" xfId="5545" hidden="1"/>
    <cellStyle name="Comma [0] 1864" xfId="34939" hidden="1"/>
    <cellStyle name="Comma [0] 1865" xfId="5633" hidden="1"/>
    <cellStyle name="Comma [0] 1865" xfId="35027" hidden="1"/>
    <cellStyle name="Comma [0] 1866" xfId="5980" hidden="1"/>
    <cellStyle name="Comma [0] 1866" xfId="35374" hidden="1"/>
    <cellStyle name="Comma [0] 1867" xfId="5982" hidden="1"/>
    <cellStyle name="Comma [0] 1867" xfId="35376" hidden="1"/>
    <cellStyle name="Comma [0] 1868" xfId="5931" hidden="1"/>
    <cellStyle name="Comma [0] 1868" xfId="35325" hidden="1"/>
    <cellStyle name="Comma [0] 1869" xfId="5907" hidden="1"/>
    <cellStyle name="Comma [0] 1869" xfId="35301" hidden="1"/>
    <cellStyle name="Comma [0] 187" xfId="2565" hidden="1"/>
    <cellStyle name="Comma [0] 187" xfId="31959" hidden="1"/>
    <cellStyle name="Comma [0] 1870" xfId="5942" hidden="1"/>
    <cellStyle name="Comma [0] 1870" xfId="35336" hidden="1"/>
    <cellStyle name="Comma [0] 1871" xfId="5874" hidden="1"/>
    <cellStyle name="Comma [0] 1871" xfId="35268" hidden="1"/>
    <cellStyle name="Comma [0] 1872" xfId="5944" hidden="1"/>
    <cellStyle name="Comma [0] 1872" xfId="35338" hidden="1"/>
    <cellStyle name="Comma [0] 1873" xfId="5989" hidden="1"/>
    <cellStyle name="Comma [0] 1873" xfId="35383" hidden="1"/>
    <cellStyle name="Comma [0] 1874" xfId="5932" hidden="1"/>
    <cellStyle name="Comma [0] 1874" xfId="35326" hidden="1"/>
    <cellStyle name="Comma [0] 1875" xfId="5889" hidden="1"/>
    <cellStyle name="Comma [0] 1875" xfId="35283" hidden="1"/>
    <cellStyle name="Comma [0] 1876" xfId="5995" hidden="1"/>
    <cellStyle name="Comma [0] 1876" xfId="35389" hidden="1"/>
    <cellStyle name="Comma [0] 1877" xfId="5997" hidden="1"/>
    <cellStyle name="Comma [0] 1877" xfId="35391" hidden="1"/>
    <cellStyle name="Comma [0] 1878" xfId="5950" hidden="1"/>
    <cellStyle name="Comma [0] 1878" xfId="35344" hidden="1"/>
    <cellStyle name="Comma [0] 1879" xfId="5956" hidden="1"/>
    <cellStyle name="Comma [0] 1879" xfId="35350" hidden="1"/>
    <cellStyle name="Comma [0] 188" xfId="2586" hidden="1"/>
    <cellStyle name="Comma [0] 188" xfId="31980" hidden="1"/>
    <cellStyle name="Comma [0] 1880" xfId="5582" hidden="1"/>
    <cellStyle name="Comma [0] 1880" xfId="34976" hidden="1"/>
    <cellStyle name="Comma [0] 1881" xfId="5906" hidden="1"/>
    <cellStyle name="Comma [0] 1881" xfId="35300" hidden="1"/>
    <cellStyle name="Comma [0] 1882" xfId="5914" hidden="1"/>
    <cellStyle name="Comma [0] 1882" xfId="35308" hidden="1"/>
    <cellStyle name="Comma [0] 1883" xfId="6003" hidden="1"/>
    <cellStyle name="Comma [0] 1883" xfId="35397" hidden="1"/>
    <cellStyle name="Comma [0] 1884" xfId="5917" hidden="1"/>
    <cellStyle name="Comma [0] 1884" xfId="35311" hidden="1"/>
    <cellStyle name="Comma [0] 1885" xfId="5877" hidden="1"/>
    <cellStyle name="Comma [0] 1885" xfId="35271" hidden="1"/>
    <cellStyle name="Comma [0] 1886" xfId="6008" hidden="1"/>
    <cellStyle name="Comma [0] 1886" xfId="35402" hidden="1"/>
    <cellStyle name="Comma [0] 1887" xfId="6010" hidden="1"/>
    <cellStyle name="Comma [0] 1887" xfId="35404" hidden="1"/>
    <cellStyle name="Comma [0] 1888" xfId="5969" hidden="1"/>
    <cellStyle name="Comma [0] 1888" xfId="35363" hidden="1"/>
    <cellStyle name="Comma [0] 1889" xfId="5975" hidden="1"/>
    <cellStyle name="Comma [0] 1889" xfId="35369" hidden="1"/>
    <cellStyle name="Comma [0] 189" xfId="2588" hidden="1"/>
    <cellStyle name="Comma [0] 189" xfId="31982" hidden="1"/>
    <cellStyle name="Comma [0] 1890" xfId="5876" hidden="1"/>
    <cellStyle name="Comma [0] 1890" xfId="35270" hidden="1"/>
    <cellStyle name="Comma [0] 1891" xfId="5957" hidden="1"/>
    <cellStyle name="Comma [0] 1891" xfId="35351" hidden="1"/>
    <cellStyle name="Comma [0] 1892" xfId="5936" hidden="1"/>
    <cellStyle name="Comma [0] 1892" xfId="35330" hidden="1"/>
    <cellStyle name="Comma [0] 1893" xfId="6014" hidden="1"/>
    <cellStyle name="Comma [0] 1893" xfId="35408" hidden="1"/>
    <cellStyle name="Comma [0] 1894" xfId="5955" hidden="1"/>
    <cellStyle name="Comma [0] 1894" xfId="35349" hidden="1"/>
    <cellStyle name="Comma [0] 1895" xfId="5893" hidden="1"/>
    <cellStyle name="Comma [0] 1895" xfId="35287" hidden="1"/>
    <cellStyle name="Comma [0] 1896" xfId="6021" hidden="1"/>
    <cellStyle name="Comma [0] 1896" xfId="35415" hidden="1"/>
    <cellStyle name="Comma [0] 1897" xfId="6023" hidden="1"/>
    <cellStyle name="Comma [0] 1897" xfId="35417" hidden="1"/>
    <cellStyle name="Comma [0] 1898" xfId="5987" hidden="1"/>
    <cellStyle name="Comma [0] 1898" xfId="35381" hidden="1"/>
    <cellStyle name="Comma [0] 1899" xfId="5992" hidden="1"/>
    <cellStyle name="Comma [0] 1899" xfId="35386" hidden="1"/>
    <cellStyle name="Comma [0] 19" xfId="2225" hidden="1"/>
    <cellStyle name="Comma [0] 19" xfId="31619" hidden="1"/>
    <cellStyle name="Comma [0] 190" xfId="2547" hidden="1"/>
    <cellStyle name="Comma [0] 190" xfId="31941" hidden="1"/>
    <cellStyle name="Comma [0] 1900" xfId="5556" hidden="1"/>
    <cellStyle name="Comma [0] 1900" xfId="34950" hidden="1"/>
    <cellStyle name="Comma [0] 1901" xfId="5976" hidden="1"/>
    <cellStyle name="Comma [0] 1901" xfId="35370" hidden="1"/>
    <cellStyle name="Comma [0] 1902" xfId="5881" hidden="1"/>
    <cellStyle name="Comma [0] 1902" xfId="35275" hidden="1"/>
    <cellStyle name="Comma [0] 1903" xfId="6027" hidden="1"/>
    <cellStyle name="Comma [0] 1903" xfId="35421" hidden="1"/>
    <cellStyle name="Comma [0] 1904" xfId="5974" hidden="1"/>
    <cellStyle name="Comma [0] 1904" xfId="35368" hidden="1"/>
    <cellStyle name="Comma [0] 1905" xfId="5913" hidden="1"/>
    <cellStyle name="Comma [0] 1905" xfId="35307" hidden="1"/>
    <cellStyle name="Comma [0] 1906" xfId="6031" hidden="1"/>
    <cellStyle name="Comma [0] 1906" xfId="35425" hidden="1"/>
    <cellStyle name="Comma [0] 1907" xfId="6033" hidden="1"/>
    <cellStyle name="Comma [0] 1907" xfId="35427" hidden="1"/>
    <cellStyle name="Comma [0] 1908" xfId="6001" hidden="1"/>
    <cellStyle name="Comma [0] 1908" xfId="35395" hidden="1"/>
    <cellStyle name="Comma [0] 1909" xfId="6005" hidden="1"/>
    <cellStyle name="Comma [0] 1909" xfId="35399" hidden="1"/>
    <cellStyle name="Comma [0] 191" xfId="2492" hidden="1"/>
    <cellStyle name="Comma [0] 191" xfId="31886" hidden="1"/>
    <cellStyle name="Comma [0] 1910" xfId="5895" hidden="1"/>
    <cellStyle name="Comma [0] 1910" xfId="35289" hidden="1"/>
    <cellStyle name="Comma [0] 1911" xfId="5993" hidden="1"/>
    <cellStyle name="Comma [0] 1911" xfId="35387" hidden="1"/>
    <cellStyle name="Comma [0] 1912" xfId="5885" hidden="1"/>
    <cellStyle name="Comma [0] 1912" xfId="35279" hidden="1"/>
    <cellStyle name="Comma [0] 1913" xfId="6037" hidden="1"/>
    <cellStyle name="Comma [0] 1913" xfId="35431" hidden="1"/>
    <cellStyle name="Comma [0] 1914" xfId="5991" hidden="1"/>
    <cellStyle name="Comma [0] 1914" xfId="35385" hidden="1"/>
    <cellStyle name="Comma [0] 1915" xfId="5960" hidden="1"/>
    <cellStyle name="Comma [0] 1915" xfId="35354" hidden="1"/>
    <cellStyle name="Comma [0] 1916" xfId="6041" hidden="1"/>
    <cellStyle name="Comma [0] 1916" xfId="35435" hidden="1"/>
    <cellStyle name="Comma [0] 1917" xfId="6043" hidden="1"/>
    <cellStyle name="Comma [0] 1917" xfId="35437" hidden="1"/>
    <cellStyle name="Comma [0] 1918" xfId="6029" hidden="1"/>
    <cellStyle name="Comma [0] 1918" xfId="35423" hidden="1"/>
    <cellStyle name="Comma [0] 1919" xfId="6016" hidden="1"/>
    <cellStyle name="Comma [0] 1919" xfId="35410" hidden="1"/>
    <cellStyle name="Comma [0] 192" xfId="2545" hidden="1"/>
    <cellStyle name="Comma [0] 192" xfId="31939" hidden="1"/>
    <cellStyle name="Comma [0] 1920" xfId="6040" hidden="1"/>
    <cellStyle name="Comma [0] 1920" xfId="35434" hidden="1"/>
    <cellStyle name="Comma [0] 1921" xfId="6006" hidden="1"/>
    <cellStyle name="Comma [0] 1921" xfId="35400" hidden="1"/>
    <cellStyle name="Comma [0] 1922" xfId="5978" hidden="1"/>
    <cellStyle name="Comma [0] 1922" xfId="35372" hidden="1"/>
    <cellStyle name="Comma [0] 1923" xfId="6045" hidden="1"/>
    <cellStyle name="Comma [0] 1923" xfId="35439" hidden="1"/>
    <cellStyle name="Comma [0] 1924" xfId="6002" hidden="1"/>
    <cellStyle name="Comma [0] 1924" xfId="35396" hidden="1"/>
    <cellStyle name="Comma [0] 1925" xfId="6036" hidden="1"/>
    <cellStyle name="Comma [0] 1925" xfId="35430" hidden="1"/>
    <cellStyle name="Comma [0] 1926" xfId="6049" hidden="1"/>
    <cellStyle name="Comma [0] 1926" xfId="35443" hidden="1"/>
    <cellStyle name="Comma [0] 1927" xfId="6051" hidden="1"/>
    <cellStyle name="Comma [0] 1927" xfId="35445" hidden="1"/>
    <cellStyle name="Comma [0] 1928" xfId="5919" hidden="1"/>
    <cellStyle name="Comma [0] 1928" xfId="35313" hidden="1"/>
    <cellStyle name="Comma [0] 1929" xfId="6039" hidden="1"/>
    <cellStyle name="Comma [0] 1929" xfId="35433" hidden="1"/>
    <cellStyle name="Comma [0] 193" xfId="2529" hidden="1"/>
    <cellStyle name="Comma [0] 193" xfId="31923" hidden="1"/>
    <cellStyle name="Comma [0] 1930" xfId="5979" hidden="1"/>
    <cellStyle name="Comma [0] 1930" xfId="35373" hidden="1"/>
    <cellStyle name="Comma [0] 1931" xfId="6013" hidden="1"/>
    <cellStyle name="Comma [0] 1931" xfId="35407" hidden="1"/>
    <cellStyle name="Comma [0] 1932" xfId="6026" hidden="1"/>
    <cellStyle name="Comma [0] 1932" xfId="35420" hidden="1"/>
    <cellStyle name="Comma [0] 1933" xfId="6054" hidden="1"/>
    <cellStyle name="Comma [0] 1933" xfId="35448" hidden="1"/>
    <cellStyle name="Comma [0] 1934" xfId="6017" hidden="1"/>
    <cellStyle name="Comma [0] 1934" xfId="35411" hidden="1"/>
    <cellStyle name="Comma [0] 1935" xfId="5977" hidden="1"/>
    <cellStyle name="Comma [0] 1935" xfId="35371" hidden="1"/>
    <cellStyle name="Comma [0] 1936" xfId="6056" hidden="1"/>
    <cellStyle name="Comma [0] 1936" xfId="35450" hidden="1"/>
    <cellStyle name="Comma [0] 1937" xfId="6058" hidden="1"/>
    <cellStyle name="Comma [0] 1937" xfId="35452" hidden="1"/>
    <cellStyle name="Comma [0] 1938" xfId="5570" hidden="1"/>
    <cellStyle name="Comma [0] 1938" xfId="34964" hidden="1"/>
    <cellStyle name="Comma [0] 1939" xfId="5567" hidden="1"/>
    <cellStyle name="Comma [0] 1939" xfId="34961" hidden="1"/>
    <cellStyle name="Comma [0] 194" xfId="2525" hidden="1"/>
    <cellStyle name="Comma [0] 194" xfId="31919" hidden="1"/>
    <cellStyle name="Comma [0] 1940" xfId="6064" hidden="1"/>
    <cellStyle name="Comma [0] 1940" xfId="35458" hidden="1"/>
    <cellStyle name="Comma [0] 1941" xfId="6070" hidden="1"/>
    <cellStyle name="Comma [0] 1941" xfId="35464" hidden="1"/>
    <cellStyle name="Comma [0] 1942" xfId="6072" hidden="1"/>
    <cellStyle name="Comma [0] 1942" xfId="35466" hidden="1"/>
    <cellStyle name="Comma [0] 1943" xfId="6063" hidden="1"/>
    <cellStyle name="Comma [0] 1943" xfId="35457" hidden="1"/>
    <cellStyle name="Comma [0] 1944" xfId="6068" hidden="1"/>
    <cellStyle name="Comma [0] 1944" xfId="35462" hidden="1"/>
    <cellStyle name="Comma [0] 1945" xfId="6074" hidden="1"/>
    <cellStyle name="Comma [0] 1945" xfId="35468" hidden="1"/>
    <cellStyle name="Comma [0] 1946" xfId="6076" hidden="1"/>
    <cellStyle name="Comma [0] 1946" xfId="35470" hidden="1"/>
    <cellStyle name="Comma [0] 1947" xfId="5593" hidden="1"/>
    <cellStyle name="Comma [0] 1947" xfId="34987" hidden="1"/>
    <cellStyle name="Comma [0] 1948" xfId="5595" hidden="1"/>
    <cellStyle name="Comma [0] 1948" xfId="34989" hidden="1"/>
    <cellStyle name="Comma [0] 1949" xfId="6087" hidden="1"/>
    <cellStyle name="Comma [0] 1949" xfId="35481" hidden="1"/>
    <cellStyle name="Comma [0] 195" xfId="2596" hidden="1"/>
    <cellStyle name="Comma [0] 195" xfId="31990" hidden="1"/>
    <cellStyle name="Comma [0] 1950" xfId="6096" hidden="1"/>
    <cellStyle name="Comma [0] 1950" xfId="35490" hidden="1"/>
    <cellStyle name="Comma [0] 1951" xfId="6107" hidden="1"/>
    <cellStyle name="Comma [0] 1951" xfId="35501" hidden="1"/>
    <cellStyle name="Comma [0] 1952" xfId="6113" hidden="1"/>
    <cellStyle name="Comma [0] 1952" xfId="35507" hidden="1"/>
    <cellStyle name="Comma [0] 1953" xfId="6095" hidden="1"/>
    <cellStyle name="Comma [0] 1953" xfId="35489" hidden="1"/>
    <cellStyle name="Comma [0] 1954" xfId="6105" hidden="1"/>
    <cellStyle name="Comma [0] 1954" xfId="35499" hidden="1"/>
    <cellStyle name="Comma [0] 1955" xfId="6125" hidden="1"/>
    <cellStyle name="Comma [0] 1955" xfId="35519" hidden="1"/>
    <cellStyle name="Comma [0] 1956" xfId="6127" hidden="1"/>
    <cellStyle name="Comma [0] 1956" xfId="35521" hidden="1"/>
    <cellStyle name="Comma [0] 1957" xfId="6078" hidden="1"/>
    <cellStyle name="Comma [0] 1957" xfId="35472" hidden="1"/>
    <cellStyle name="Comma [0] 1958" xfId="5575" hidden="1"/>
    <cellStyle name="Comma [0] 1958" xfId="34969" hidden="1"/>
    <cellStyle name="Comma [0] 1959" xfId="6081" hidden="1"/>
    <cellStyle name="Comma [0] 1959" xfId="35475" hidden="1"/>
    <cellStyle name="Comma [0] 196" xfId="2468" hidden="1"/>
    <cellStyle name="Comma [0] 196" xfId="31862" hidden="1"/>
    <cellStyle name="Comma [0] 1960" xfId="5580" hidden="1"/>
    <cellStyle name="Comma [0] 1960" xfId="34974" hidden="1"/>
    <cellStyle name="Comma [0] 1961" xfId="5564" hidden="1"/>
    <cellStyle name="Comma [0] 1961" xfId="34958" hidden="1"/>
    <cellStyle name="Comma [0] 1962" xfId="6132" hidden="1"/>
    <cellStyle name="Comma [0] 1962" xfId="35526" hidden="1"/>
    <cellStyle name="Comma [0] 1963" xfId="5573" hidden="1"/>
    <cellStyle name="Comma [0] 1963" xfId="34967" hidden="1"/>
    <cellStyle name="Comma [0] 1964" xfId="5594" hidden="1"/>
    <cellStyle name="Comma [0] 1964" xfId="34988" hidden="1"/>
    <cellStyle name="Comma [0] 1965" xfId="6144" hidden="1"/>
    <cellStyle name="Comma [0] 1965" xfId="35538" hidden="1"/>
    <cellStyle name="Comma [0] 1966" xfId="6146" hidden="1"/>
    <cellStyle name="Comma [0] 1966" xfId="35540" hidden="1"/>
    <cellStyle name="Comma [0] 1967" xfId="6135" hidden="1"/>
    <cellStyle name="Comma [0] 1967" xfId="35529" hidden="1"/>
    <cellStyle name="Comma [0] 1968" xfId="6143" hidden="1"/>
    <cellStyle name="Comma [0] 1968" xfId="35537" hidden="1"/>
    <cellStyle name="Comma [0] 1969" xfId="5577" hidden="1"/>
    <cellStyle name="Comma [0] 1969" xfId="34971" hidden="1"/>
    <cellStyle name="Comma [0] 197" xfId="2039" hidden="1"/>
    <cellStyle name="Comma [0] 197" xfId="31434" hidden="1"/>
    <cellStyle name="Comma [0] 1970" xfId="6129" hidden="1"/>
    <cellStyle name="Comma [0] 1970" xfId="35523" hidden="1"/>
    <cellStyle name="Comma [0] 1971" xfId="6162" hidden="1"/>
    <cellStyle name="Comma [0] 1971" xfId="35556" hidden="1"/>
    <cellStyle name="Comma [0] 1972" xfId="6170" hidden="1"/>
    <cellStyle name="Comma [0] 1972" xfId="35564" hidden="1"/>
    <cellStyle name="Comma [0] 1973" xfId="6079" hidden="1"/>
    <cellStyle name="Comma [0] 1973" xfId="35473" hidden="1"/>
    <cellStyle name="Comma [0] 1974" xfId="6158" hidden="1"/>
    <cellStyle name="Comma [0] 1974" xfId="35552" hidden="1"/>
    <cellStyle name="Comma [0] 1975" xfId="6179" hidden="1"/>
    <cellStyle name="Comma [0] 1975" xfId="35573" hidden="1"/>
    <cellStyle name="Comma [0] 1976" xfId="6181" hidden="1"/>
    <cellStyle name="Comma [0] 1976" xfId="35575" hidden="1"/>
    <cellStyle name="Comma [0] 1977" xfId="6140" hidden="1"/>
    <cellStyle name="Comma [0] 1977" xfId="35534" hidden="1"/>
    <cellStyle name="Comma [0] 1978" xfId="6085" hidden="1"/>
    <cellStyle name="Comma [0] 1978" xfId="35479" hidden="1"/>
    <cellStyle name="Comma [0] 1979" xfId="6138" hidden="1"/>
    <cellStyle name="Comma [0] 1979" xfId="35532" hidden="1"/>
    <cellStyle name="Comma [0] 198" xfId="2604" hidden="1"/>
    <cellStyle name="Comma [0] 198" xfId="31998" hidden="1"/>
    <cellStyle name="Comma [0] 1980" xfId="6122" hidden="1"/>
    <cellStyle name="Comma [0] 1980" xfId="35516" hidden="1"/>
    <cellStyle name="Comma [0] 1981" xfId="6118" hidden="1"/>
    <cellStyle name="Comma [0] 1981" xfId="35512" hidden="1"/>
    <cellStyle name="Comma [0] 1982" xfId="6189" hidden="1"/>
    <cellStyle name="Comma [0] 1982" xfId="35583" hidden="1"/>
    <cellStyle name="Comma [0] 1983" xfId="6061" hidden="1"/>
    <cellStyle name="Comma [0] 1983" xfId="35455" hidden="1"/>
    <cellStyle name="Comma [0] 1984" xfId="5543" hidden="1"/>
    <cellStyle name="Comma [0] 1984" xfId="34937" hidden="1"/>
    <cellStyle name="Comma [0] 1985" xfId="6197" hidden="1"/>
    <cellStyle name="Comma [0] 1985" xfId="35591" hidden="1"/>
    <cellStyle name="Comma [0] 1986" xfId="6199" hidden="1"/>
    <cellStyle name="Comma [0] 1986" xfId="35593" hidden="1"/>
    <cellStyle name="Comma [0] 1987" xfId="6148" hidden="1"/>
    <cellStyle name="Comma [0] 1987" xfId="35542" hidden="1"/>
    <cellStyle name="Comma [0] 1988" xfId="6124" hidden="1"/>
    <cellStyle name="Comma [0] 1988" xfId="35518" hidden="1"/>
    <cellStyle name="Comma [0] 1989" xfId="6159" hidden="1"/>
    <cellStyle name="Comma [0] 1989" xfId="35553" hidden="1"/>
    <cellStyle name="Comma [0] 199" xfId="2606" hidden="1"/>
    <cellStyle name="Comma [0] 199" xfId="32000" hidden="1"/>
    <cellStyle name="Comma [0] 1990" xfId="6091" hidden="1"/>
    <cellStyle name="Comma [0] 1990" xfId="35485" hidden="1"/>
    <cellStyle name="Comma [0] 1991" xfId="6161" hidden="1"/>
    <cellStyle name="Comma [0] 1991" xfId="35555" hidden="1"/>
    <cellStyle name="Comma [0] 1992" xfId="6206" hidden="1"/>
    <cellStyle name="Comma [0] 1992" xfId="35600" hidden="1"/>
    <cellStyle name="Comma [0] 1993" xfId="6149" hidden="1"/>
    <cellStyle name="Comma [0] 1993" xfId="35543" hidden="1"/>
    <cellStyle name="Comma [0] 1994" xfId="6106" hidden="1"/>
    <cellStyle name="Comma [0] 1994" xfId="35500" hidden="1"/>
    <cellStyle name="Comma [0] 1995" xfId="6212" hidden="1"/>
    <cellStyle name="Comma [0] 1995" xfId="35606" hidden="1"/>
    <cellStyle name="Comma [0] 1996" xfId="6214" hidden="1"/>
    <cellStyle name="Comma [0] 1996" xfId="35608" hidden="1"/>
    <cellStyle name="Comma [0] 1997" xfId="6167" hidden="1"/>
    <cellStyle name="Comma [0] 1997" xfId="35561" hidden="1"/>
    <cellStyle name="Comma [0] 1998" xfId="6173" hidden="1"/>
    <cellStyle name="Comma [0] 1998" xfId="35567" hidden="1"/>
    <cellStyle name="Comma [0] 1999" xfId="6060" hidden="1"/>
    <cellStyle name="Comma [0] 1999" xfId="35454" hidden="1"/>
    <cellStyle name="Comma [0] 2" xfId="2199" hidden="1"/>
    <cellStyle name="Comma [0] 20" xfId="2238" hidden="1"/>
    <cellStyle name="Comma [0] 20" xfId="31632" hidden="1"/>
    <cellStyle name="Comma [0] 200" xfId="2555" hidden="1"/>
    <cellStyle name="Comma [0] 200" xfId="31949" hidden="1"/>
    <cellStyle name="Comma [0] 2000" xfId="6123" hidden="1"/>
    <cellStyle name="Comma [0] 2000" xfId="35517" hidden="1"/>
    <cellStyle name="Comma [0] 2001" xfId="6131" hidden="1"/>
    <cellStyle name="Comma [0] 2001" xfId="35525" hidden="1"/>
    <cellStyle name="Comma [0] 2002" xfId="6220" hidden="1"/>
    <cellStyle name="Comma [0] 2002" xfId="35614" hidden="1"/>
    <cellStyle name="Comma [0] 2003" xfId="6134" hidden="1"/>
    <cellStyle name="Comma [0] 2003" xfId="35528" hidden="1"/>
    <cellStyle name="Comma [0] 2004" xfId="6094" hidden="1"/>
    <cellStyle name="Comma [0] 2004" xfId="35488" hidden="1"/>
    <cellStyle name="Comma [0] 2005" xfId="6225" hidden="1"/>
    <cellStyle name="Comma [0] 2005" xfId="35619" hidden="1"/>
    <cellStyle name="Comma [0] 2006" xfId="6227" hidden="1"/>
    <cellStyle name="Comma [0] 2006" xfId="35621" hidden="1"/>
    <cellStyle name="Comma [0] 2007" xfId="6186" hidden="1"/>
    <cellStyle name="Comma [0] 2007" xfId="35580" hidden="1"/>
    <cellStyle name="Comma [0] 2008" xfId="6192" hidden="1"/>
    <cellStyle name="Comma [0] 2008" xfId="35586" hidden="1"/>
    <cellStyle name="Comma [0] 2009" xfId="6093" hidden="1"/>
    <cellStyle name="Comma [0] 2009" xfId="35487" hidden="1"/>
    <cellStyle name="Comma [0] 201" xfId="2531" hidden="1"/>
    <cellStyle name="Comma [0] 201" xfId="31925" hidden="1"/>
    <cellStyle name="Comma [0] 2010" xfId="6174" hidden="1"/>
    <cellStyle name="Comma [0] 2010" xfId="35568" hidden="1"/>
    <cellStyle name="Comma [0] 2011" xfId="6153" hidden="1"/>
    <cellStyle name="Comma [0] 2011" xfId="35547" hidden="1"/>
    <cellStyle name="Comma [0] 2012" xfId="6231" hidden="1"/>
    <cellStyle name="Comma [0] 2012" xfId="35625" hidden="1"/>
    <cellStyle name="Comma [0] 2013" xfId="6172" hidden="1"/>
    <cellStyle name="Comma [0] 2013" xfId="35566" hidden="1"/>
    <cellStyle name="Comma [0] 2014" xfId="6110" hidden="1"/>
    <cellStyle name="Comma [0] 2014" xfId="35504" hidden="1"/>
    <cellStyle name="Comma [0] 2015" xfId="6238" hidden="1"/>
    <cellStyle name="Comma [0] 2015" xfId="35632" hidden="1"/>
    <cellStyle name="Comma [0] 2016" xfId="6240" hidden="1"/>
    <cellStyle name="Comma [0] 2016" xfId="35634" hidden="1"/>
    <cellStyle name="Comma [0] 2017" xfId="6204" hidden="1"/>
    <cellStyle name="Comma [0] 2017" xfId="35598" hidden="1"/>
    <cellStyle name="Comma [0] 2018" xfId="6209" hidden="1"/>
    <cellStyle name="Comma [0] 2018" xfId="35603" hidden="1"/>
    <cellStyle name="Comma [0] 2019" xfId="5574" hidden="1"/>
    <cellStyle name="Comma [0] 2019" xfId="34968" hidden="1"/>
    <cellStyle name="Comma [0] 202" xfId="2566" hidden="1"/>
    <cellStyle name="Comma [0] 202" xfId="31960" hidden="1"/>
    <cellStyle name="Comma [0] 2020" xfId="6193" hidden="1"/>
    <cellStyle name="Comma [0] 2020" xfId="35587" hidden="1"/>
    <cellStyle name="Comma [0] 2021" xfId="6098" hidden="1"/>
    <cellStyle name="Comma [0] 2021" xfId="35492" hidden="1"/>
    <cellStyle name="Comma [0] 2022" xfId="6244" hidden="1"/>
    <cellStyle name="Comma [0] 2022" xfId="35638" hidden="1"/>
    <cellStyle name="Comma [0] 2023" xfId="6191" hidden="1"/>
    <cellStyle name="Comma [0] 2023" xfId="35585" hidden="1"/>
    <cellStyle name="Comma [0] 2024" xfId="6130" hidden="1"/>
    <cellStyle name="Comma [0] 2024" xfId="35524" hidden="1"/>
    <cellStyle name="Comma [0] 2025" xfId="6248" hidden="1"/>
    <cellStyle name="Comma [0] 2025" xfId="35642" hidden="1"/>
    <cellStyle name="Comma [0] 2026" xfId="6250" hidden="1"/>
    <cellStyle name="Comma [0] 2026" xfId="35644" hidden="1"/>
    <cellStyle name="Comma [0] 2027" xfId="6218" hidden="1"/>
    <cellStyle name="Comma [0] 2027" xfId="35612" hidden="1"/>
    <cellStyle name="Comma [0] 2028" xfId="6222" hidden="1"/>
    <cellStyle name="Comma [0] 2028" xfId="35616" hidden="1"/>
    <cellStyle name="Comma [0] 2029" xfId="6112" hidden="1"/>
    <cellStyle name="Comma [0] 2029" xfId="35506" hidden="1"/>
    <cellStyle name="Comma [0] 203" xfId="2498" hidden="1"/>
    <cellStyle name="Comma [0] 203" xfId="31892" hidden="1"/>
    <cellStyle name="Comma [0] 2030" xfId="6210" hidden="1"/>
    <cellStyle name="Comma [0] 2030" xfId="35604" hidden="1"/>
    <cellStyle name="Comma [0] 2031" xfId="6102" hidden="1"/>
    <cellStyle name="Comma [0] 2031" xfId="35496" hidden="1"/>
    <cellStyle name="Comma [0] 2032" xfId="6254" hidden="1"/>
    <cellStyle name="Comma [0] 2032" xfId="35648" hidden="1"/>
    <cellStyle name="Comma [0] 2033" xfId="6208" hidden="1"/>
    <cellStyle name="Comma [0] 2033" xfId="35602" hidden="1"/>
    <cellStyle name="Comma [0] 2034" xfId="6177" hidden="1"/>
    <cellStyle name="Comma [0] 2034" xfId="35571" hidden="1"/>
    <cellStyle name="Comma [0] 2035" xfId="6258" hidden="1"/>
    <cellStyle name="Comma [0] 2035" xfId="35652" hidden="1"/>
    <cellStyle name="Comma [0] 2036" xfId="6260" hidden="1"/>
    <cellStyle name="Comma [0] 2036" xfId="35654" hidden="1"/>
    <cellStyle name="Comma [0] 2037" xfId="6246" hidden="1"/>
    <cellStyle name="Comma [0] 2037" xfId="35640" hidden="1"/>
    <cellStyle name="Comma [0] 2038" xfId="6233" hidden="1"/>
    <cellStyle name="Comma [0] 2038" xfId="35627" hidden="1"/>
    <cellStyle name="Comma [0] 2039" xfId="6257" hidden="1"/>
    <cellStyle name="Comma [0] 2039" xfId="35651" hidden="1"/>
    <cellStyle name="Comma [0] 204" xfId="2568" hidden="1"/>
    <cellStyle name="Comma [0] 204" xfId="31962" hidden="1"/>
    <cellStyle name="Comma [0] 2040" xfId="6223" hidden="1"/>
    <cellStyle name="Comma [0] 2040" xfId="35617" hidden="1"/>
    <cellStyle name="Comma [0] 2041" xfId="6195" hidden="1"/>
    <cellStyle name="Comma [0] 2041" xfId="35589" hidden="1"/>
    <cellStyle name="Comma [0] 2042" xfId="6262" hidden="1"/>
    <cellStyle name="Comma [0] 2042" xfId="35656" hidden="1"/>
    <cellStyle name="Comma [0] 2043" xfId="6219" hidden="1"/>
    <cellStyle name="Comma [0] 2043" xfId="35613" hidden="1"/>
    <cellStyle name="Comma [0] 2044" xfId="6253" hidden="1"/>
    <cellStyle name="Comma [0] 2044" xfId="35647" hidden="1"/>
    <cellStyle name="Comma [0] 2045" xfId="6266" hidden="1"/>
    <cellStyle name="Comma [0] 2045" xfId="35660" hidden="1"/>
    <cellStyle name="Comma [0] 2046" xfId="6268" hidden="1"/>
    <cellStyle name="Comma [0] 2046" xfId="35662" hidden="1"/>
    <cellStyle name="Comma [0] 2047" xfId="6136" hidden="1"/>
    <cellStyle name="Comma [0] 2047" xfId="35530" hidden="1"/>
    <cellStyle name="Comma [0] 2048" xfId="6256" hidden="1"/>
    <cellStyle name="Comma [0] 2048" xfId="35650" hidden="1"/>
    <cellStyle name="Comma [0] 2049" xfId="6196" hidden="1"/>
    <cellStyle name="Comma [0] 2049" xfId="35590" hidden="1"/>
    <cellStyle name="Comma [0] 205" xfId="2613" hidden="1"/>
    <cellStyle name="Comma [0] 205" xfId="32007" hidden="1"/>
    <cellStyle name="Comma [0] 2050" xfId="6230" hidden="1"/>
    <cellStyle name="Comma [0] 2050" xfId="35624" hidden="1"/>
    <cellStyle name="Comma [0] 2051" xfId="6243" hidden="1"/>
    <cellStyle name="Comma [0] 2051" xfId="35637" hidden="1"/>
    <cellStyle name="Comma [0] 2052" xfId="6271" hidden="1"/>
    <cellStyle name="Comma [0] 2052" xfId="35665" hidden="1"/>
    <cellStyle name="Comma [0] 2053" xfId="6234" hidden="1"/>
    <cellStyle name="Comma [0] 2053" xfId="35628" hidden="1"/>
    <cellStyle name="Comma [0] 2054" xfId="6194" hidden="1"/>
    <cellStyle name="Comma [0] 2054" xfId="35588" hidden="1"/>
    <cellStyle name="Comma [0] 2055" xfId="6273" hidden="1"/>
    <cellStyle name="Comma [0] 2055" xfId="35667" hidden="1"/>
    <cellStyle name="Comma [0] 2056" xfId="6275" hidden="1"/>
    <cellStyle name="Comma [0] 2056" xfId="35669" hidden="1"/>
    <cellStyle name="Comma [0] 2057" xfId="5628" hidden="1"/>
    <cellStyle name="Comma [0] 2057" xfId="35022" hidden="1"/>
    <cellStyle name="Comma [0] 2058" xfId="5584" hidden="1"/>
    <cellStyle name="Comma [0] 2058" xfId="34978" hidden="1"/>
    <cellStyle name="Comma [0] 2059" xfId="6281" hidden="1"/>
    <cellStyle name="Comma [0] 2059" xfId="35675" hidden="1"/>
    <cellStyle name="Comma [0] 206" xfId="2556" hidden="1"/>
    <cellStyle name="Comma [0] 206" xfId="31950" hidden="1"/>
    <cellStyle name="Comma [0] 2060" xfId="6287" hidden="1"/>
    <cellStyle name="Comma [0] 2060" xfId="35681" hidden="1"/>
    <cellStyle name="Comma [0] 2061" xfId="6289" hidden="1"/>
    <cellStyle name="Comma [0] 2061" xfId="35683" hidden="1"/>
    <cellStyle name="Comma [0] 2062" xfId="6280" hidden="1"/>
    <cellStyle name="Comma [0] 2062" xfId="35674" hidden="1"/>
    <cellStyle name="Comma [0] 2063" xfId="6285" hidden="1"/>
    <cellStyle name="Comma [0] 2063" xfId="35679" hidden="1"/>
    <cellStyle name="Comma [0] 2064" xfId="6291" hidden="1"/>
    <cellStyle name="Comma [0] 2064" xfId="35685" hidden="1"/>
    <cellStyle name="Comma [0] 2065" xfId="6293" hidden="1"/>
    <cellStyle name="Comma [0] 2065" xfId="35687" hidden="1"/>
    <cellStyle name="Comma [0] 2066" xfId="5585" hidden="1"/>
    <cellStyle name="Comma [0] 2066" xfId="34979" hidden="1"/>
    <cellStyle name="Comma [0] 2067" xfId="5563" hidden="1"/>
    <cellStyle name="Comma [0] 2067" xfId="34957" hidden="1"/>
    <cellStyle name="Comma [0] 2068" xfId="6304" hidden="1"/>
    <cellStyle name="Comma [0] 2068" xfId="35698" hidden="1"/>
    <cellStyle name="Comma [0] 2069" xfId="6313" hidden="1"/>
    <cellStyle name="Comma [0] 2069" xfId="35707" hidden="1"/>
    <cellStyle name="Comma [0] 207" xfId="2513" hidden="1"/>
    <cellStyle name="Comma [0] 207" xfId="31907" hidden="1"/>
    <cellStyle name="Comma [0] 2070" xfId="6324" hidden="1"/>
    <cellStyle name="Comma [0] 2070" xfId="35718" hidden="1"/>
    <cellStyle name="Comma [0] 2071" xfId="6330" hidden="1"/>
    <cellStyle name="Comma [0] 2071" xfId="35724" hidden="1"/>
    <cellStyle name="Comma [0] 2072" xfId="6312" hidden="1"/>
    <cellStyle name="Comma [0] 2072" xfId="35706" hidden="1"/>
    <cellStyle name="Comma [0] 2073" xfId="6322" hidden="1"/>
    <cellStyle name="Comma [0] 2073" xfId="35716" hidden="1"/>
    <cellStyle name="Comma [0] 2074" xfId="6342" hidden="1"/>
    <cellStyle name="Comma [0] 2074" xfId="35736" hidden="1"/>
    <cellStyle name="Comma [0] 2075" xfId="6344" hidden="1"/>
    <cellStyle name="Comma [0] 2075" xfId="35738" hidden="1"/>
    <cellStyle name="Comma [0] 2076" xfId="6295" hidden="1"/>
    <cellStyle name="Comma [0] 2076" xfId="35689" hidden="1"/>
    <cellStyle name="Comma [0] 2077" xfId="5551" hidden="1"/>
    <cellStyle name="Comma [0] 2077" xfId="34945" hidden="1"/>
    <cellStyle name="Comma [0] 2078" xfId="6298" hidden="1"/>
    <cellStyle name="Comma [0] 2078" xfId="35692" hidden="1"/>
    <cellStyle name="Comma [0] 2079" xfId="5562" hidden="1"/>
    <cellStyle name="Comma [0] 2079" xfId="34956" hidden="1"/>
    <cellStyle name="Comma [0] 208" xfId="2619" hidden="1"/>
    <cellStyle name="Comma [0] 208" xfId="32013" hidden="1"/>
    <cellStyle name="Comma [0] 2080" xfId="5561" hidden="1"/>
    <cellStyle name="Comma [0] 2080" xfId="34955" hidden="1"/>
    <cellStyle name="Comma [0] 2081" xfId="6349" hidden="1"/>
    <cellStyle name="Comma [0] 2081" xfId="35743" hidden="1"/>
    <cellStyle name="Comma [0] 2082" xfId="5637" hidden="1"/>
    <cellStyle name="Comma [0] 2082" xfId="35031" hidden="1"/>
    <cellStyle name="Comma [0] 2083" xfId="5838" hidden="1"/>
    <cellStyle name="Comma [0] 2083" xfId="35232" hidden="1"/>
    <cellStyle name="Comma [0] 2084" xfId="6361" hidden="1"/>
    <cellStyle name="Comma [0] 2084" xfId="35755" hidden="1"/>
    <cellStyle name="Comma [0] 2085" xfId="6363" hidden="1"/>
    <cellStyle name="Comma [0] 2085" xfId="35757" hidden="1"/>
    <cellStyle name="Comma [0] 2086" xfId="6352" hidden="1"/>
    <cellStyle name="Comma [0] 2086" xfId="35746" hidden="1"/>
    <cellStyle name="Comma [0] 2087" xfId="6360" hidden="1"/>
    <cellStyle name="Comma [0] 2087" xfId="35754" hidden="1"/>
    <cellStyle name="Comma [0] 2088" xfId="5847" hidden="1"/>
    <cellStyle name="Comma [0] 2088" xfId="35241" hidden="1"/>
    <cellStyle name="Comma [0] 2089" xfId="6346" hidden="1"/>
    <cellStyle name="Comma [0] 2089" xfId="35740" hidden="1"/>
    <cellStyle name="Comma [0] 209" xfId="2621" hidden="1"/>
    <cellStyle name="Comma [0] 209" xfId="32015" hidden="1"/>
    <cellStyle name="Comma [0] 2090" xfId="6379" hidden="1"/>
    <cellStyle name="Comma [0] 2090" xfId="35773" hidden="1"/>
    <cellStyle name="Comma [0] 2091" xfId="6387" hidden="1"/>
    <cellStyle name="Comma [0] 2091" xfId="35781" hidden="1"/>
    <cellStyle name="Comma [0] 2092" xfId="6296" hidden="1"/>
    <cellStyle name="Comma [0] 2092" xfId="35690" hidden="1"/>
    <cellStyle name="Comma [0] 2093" xfId="6375" hidden="1"/>
    <cellStyle name="Comma [0] 2093" xfId="35769" hidden="1"/>
    <cellStyle name="Comma [0] 2094" xfId="6396" hidden="1"/>
    <cellStyle name="Comma [0] 2094" xfId="35790" hidden="1"/>
    <cellStyle name="Comma [0] 2095" xfId="6398" hidden="1"/>
    <cellStyle name="Comma [0] 2095" xfId="35792" hidden="1"/>
    <cellStyle name="Comma [0] 2096" xfId="6357" hidden="1"/>
    <cellStyle name="Comma [0] 2096" xfId="35751" hidden="1"/>
    <cellStyle name="Comma [0] 2097" xfId="6302" hidden="1"/>
    <cellStyle name="Comma [0] 2097" xfId="35696" hidden="1"/>
    <cellStyle name="Comma [0] 2098" xfId="6355" hidden="1"/>
    <cellStyle name="Comma [0] 2098" xfId="35749" hidden="1"/>
    <cellStyle name="Comma [0] 2099" xfId="6339" hidden="1"/>
    <cellStyle name="Comma [0] 2099" xfId="35733" hidden="1"/>
    <cellStyle name="Comma [0] 21" xfId="2240" hidden="1"/>
    <cellStyle name="Comma [0] 21" xfId="31634" hidden="1"/>
    <cellStyle name="Comma [0] 210" xfId="2574" hidden="1"/>
    <cellStyle name="Comma [0] 210" xfId="31968" hidden="1"/>
    <cellStyle name="Comma [0] 2100" xfId="6335" hidden="1"/>
    <cellStyle name="Comma [0] 2100" xfId="35729" hidden="1"/>
    <cellStyle name="Comma [0] 2101" xfId="6406" hidden="1"/>
    <cellStyle name="Comma [0] 2101" xfId="35800" hidden="1"/>
    <cellStyle name="Comma [0] 2102" xfId="6278" hidden="1"/>
    <cellStyle name="Comma [0] 2102" xfId="35672" hidden="1"/>
    <cellStyle name="Comma [0] 2103" xfId="5586" hidden="1"/>
    <cellStyle name="Comma [0] 2103" xfId="34980" hidden="1"/>
    <cellStyle name="Comma [0] 2104" xfId="6414" hidden="1"/>
    <cellStyle name="Comma [0] 2104" xfId="35808" hidden="1"/>
    <cellStyle name="Comma [0] 2105" xfId="6416" hidden="1"/>
    <cellStyle name="Comma [0] 2105" xfId="35810" hidden="1"/>
    <cellStyle name="Comma [0] 2106" xfId="6365" hidden="1"/>
    <cellStyle name="Comma [0] 2106" xfId="35759" hidden="1"/>
    <cellStyle name="Comma [0] 2107" xfId="6341" hidden="1"/>
    <cellStyle name="Comma [0] 2107" xfId="35735" hidden="1"/>
    <cellStyle name="Comma [0] 2108" xfId="6376" hidden="1"/>
    <cellStyle name="Comma [0] 2108" xfId="35770" hidden="1"/>
    <cellStyle name="Comma [0] 2109" xfId="6308" hidden="1"/>
    <cellStyle name="Comma [0] 2109" xfId="35702" hidden="1"/>
    <cellStyle name="Comma [0] 211" xfId="2580" hidden="1"/>
    <cellStyle name="Comma [0] 211" xfId="31974" hidden="1"/>
    <cellStyle name="Comma [0] 2110" xfId="6378" hidden="1"/>
    <cellStyle name="Comma [0] 2110" xfId="35772" hidden="1"/>
    <cellStyle name="Comma [0] 2111" xfId="6423" hidden="1"/>
    <cellStyle name="Comma [0] 2111" xfId="35817" hidden="1"/>
    <cellStyle name="Comma [0] 2112" xfId="6366" hidden="1"/>
    <cellStyle name="Comma [0] 2112" xfId="35760" hidden="1"/>
    <cellStyle name="Comma [0] 2113" xfId="6323" hidden="1"/>
    <cellStyle name="Comma [0] 2113" xfId="35717" hidden="1"/>
    <cellStyle name="Comma [0] 2114" xfId="6429" hidden="1"/>
    <cellStyle name="Comma [0] 2114" xfId="35823" hidden="1"/>
    <cellStyle name="Comma [0] 2115" xfId="6431" hidden="1"/>
    <cellStyle name="Comma [0] 2115" xfId="35825" hidden="1"/>
    <cellStyle name="Comma [0] 2116" xfId="6384" hidden="1"/>
    <cellStyle name="Comma [0] 2116" xfId="35778" hidden="1"/>
    <cellStyle name="Comma [0] 2117" xfId="6390" hidden="1"/>
    <cellStyle name="Comma [0] 2117" xfId="35784" hidden="1"/>
    <cellStyle name="Comma [0] 2118" xfId="6277" hidden="1"/>
    <cellStyle name="Comma [0] 2118" xfId="35671" hidden="1"/>
    <cellStyle name="Comma [0] 2119" xfId="6340" hidden="1"/>
    <cellStyle name="Comma [0] 2119" xfId="35734" hidden="1"/>
    <cellStyle name="Comma [0] 212" xfId="2467" hidden="1"/>
    <cellStyle name="Comma [0] 212" xfId="31861" hidden="1"/>
    <cellStyle name="Comma [0] 2120" xfId="6348" hidden="1"/>
    <cellStyle name="Comma [0] 2120" xfId="35742" hidden="1"/>
    <cellStyle name="Comma [0] 2121" xfId="6437" hidden="1"/>
    <cellStyle name="Comma [0] 2121" xfId="35831" hidden="1"/>
    <cellStyle name="Comma [0] 2122" xfId="6351" hidden="1"/>
    <cellStyle name="Comma [0] 2122" xfId="35745" hidden="1"/>
    <cellStyle name="Comma [0] 2123" xfId="6311" hidden="1"/>
    <cellStyle name="Comma [0] 2123" xfId="35705" hidden="1"/>
    <cellStyle name="Comma [0] 2124" xfId="6442" hidden="1"/>
    <cellStyle name="Comma [0] 2124" xfId="35836" hidden="1"/>
    <cellStyle name="Comma [0] 2125" xfId="6444" hidden="1"/>
    <cellStyle name="Comma [0] 2125" xfId="35838" hidden="1"/>
    <cellStyle name="Comma [0] 2126" xfId="6403" hidden="1"/>
    <cellStyle name="Comma [0] 2126" xfId="35797" hidden="1"/>
    <cellStyle name="Comma [0] 2127" xfId="6409" hidden="1"/>
    <cellStyle name="Comma [0] 2127" xfId="35803" hidden="1"/>
    <cellStyle name="Comma [0] 2128" xfId="6310" hidden="1"/>
    <cellStyle name="Comma [0] 2128" xfId="35704" hidden="1"/>
    <cellStyle name="Comma [0] 2129" xfId="6391" hidden="1"/>
    <cellStyle name="Comma [0] 2129" xfId="35785" hidden="1"/>
    <cellStyle name="Comma [0] 213" xfId="2530" hidden="1"/>
    <cellStyle name="Comma [0] 213" xfId="31924" hidden="1"/>
    <cellStyle name="Comma [0] 2130" xfId="6370" hidden="1"/>
    <cellStyle name="Comma [0] 2130" xfId="35764" hidden="1"/>
    <cellStyle name="Comma [0] 2131" xfId="6448" hidden="1"/>
    <cellStyle name="Comma [0] 2131" xfId="35842" hidden="1"/>
    <cellStyle name="Comma [0] 2132" xfId="6389" hidden="1"/>
    <cellStyle name="Comma [0] 2132" xfId="35783" hidden="1"/>
    <cellStyle name="Comma [0] 2133" xfId="6327" hidden="1"/>
    <cellStyle name="Comma [0] 2133" xfId="35721" hidden="1"/>
    <cellStyle name="Comma [0] 2134" xfId="6455" hidden="1"/>
    <cellStyle name="Comma [0] 2134" xfId="35849" hidden="1"/>
    <cellStyle name="Comma [0] 2135" xfId="6457" hidden="1"/>
    <cellStyle name="Comma [0] 2135" xfId="35851" hidden="1"/>
    <cellStyle name="Comma [0] 2136" xfId="6421" hidden="1"/>
    <cellStyle name="Comma [0] 2136" xfId="35815" hidden="1"/>
    <cellStyle name="Comma [0] 2137" xfId="6426" hidden="1"/>
    <cellStyle name="Comma [0] 2137" xfId="35820" hidden="1"/>
    <cellStyle name="Comma [0] 2138" xfId="5856" hidden="1"/>
    <cellStyle name="Comma [0] 2138" xfId="35250" hidden="1"/>
    <cellStyle name="Comma [0] 2139" xfId="6410" hidden="1"/>
    <cellStyle name="Comma [0] 2139" xfId="35804" hidden="1"/>
    <cellStyle name="Comma [0] 214" xfId="2538" hidden="1"/>
    <cellStyle name="Comma [0] 214" xfId="31932" hidden="1"/>
    <cellStyle name="Comma [0] 2140" xfId="6315" hidden="1"/>
    <cellStyle name="Comma [0] 2140" xfId="35709" hidden="1"/>
    <cellStyle name="Comma [0] 2141" xfId="6461" hidden="1"/>
    <cellStyle name="Comma [0] 2141" xfId="35855" hidden="1"/>
    <cellStyle name="Comma [0] 2142" xfId="6408" hidden="1"/>
    <cellStyle name="Comma [0] 2142" xfId="35802" hidden="1"/>
    <cellStyle name="Comma [0] 2143" xfId="6347" hidden="1"/>
    <cellStyle name="Comma [0] 2143" xfId="35741" hidden="1"/>
    <cellStyle name="Comma [0] 2144" xfId="6465" hidden="1"/>
    <cellStyle name="Comma [0] 2144" xfId="35859" hidden="1"/>
    <cellStyle name="Comma [0] 2145" xfId="6467" hidden="1"/>
    <cellStyle name="Comma [0] 2145" xfId="35861" hidden="1"/>
    <cellStyle name="Comma [0] 2146" xfId="6435" hidden="1"/>
    <cellStyle name="Comma [0] 2146" xfId="35829" hidden="1"/>
    <cellStyle name="Comma [0] 2147" xfId="6439" hidden="1"/>
    <cellStyle name="Comma [0] 2147" xfId="35833" hidden="1"/>
    <cellStyle name="Comma [0] 2148" xfId="6329" hidden="1"/>
    <cellStyle name="Comma [0] 2148" xfId="35723" hidden="1"/>
    <cellStyle name="Comma [0] 2149" xfId="6427" hidden="1"/>
    <cellStyle name="Comma [0] 2149" xfId="35821" hidden="1"/>
    <cellStyle name="Comma [0] 215" xfId="2627" hidden="1"/>
    <cellStyle name="Comma [0] 215" xfId="32021" hidden="1"/>
    <cellStyle name="Comma [0] 2150" xfId="6319" hidden="1"/>
    <cellStyle name="Comma [0] 2150" xfId="35713" hidden="1"/>
    <cellStyle name="Comma [0] 2151" xfId="6471" hidden="1"/>
    <cellStyle name="Comma [0] 2151" xfId="35865" hidden="1"/>
    <cellStyle name="Comma [0] 2152" xfId="6425" hidden="1"/>
    <cellStyle name="Comma [0] 2152" xfId="35819" hidden="1"/>
    <cellStyle name="Comma [0] 2153" xfId="6394" hidden="1"/>
    <cellStyle name="Comma [0] 2153" xfId="35788" hidden="1"/>
    <cellStyle name="Comma [0] 2154" xfId="6475" hidden="1"/>
    <cellStyle name="Comma [0] 2154" xfId="35869" hidden="1"/>
    <cellStyle name="Comma [0] 2155" xfId="6477" hidden="1"/>
    <cellStyle name="Comma [0] 2155" xfId="35871" hidden="1"/>
    <cellStyle name="Comma [0] 2156" xfId="6463" hidden="1"/>
    <cellStyle name="Comma [0] 2156" xfId="35857" hidden="1"/>
    <cellStyle name="Comma [0] 2157" xfId="6450" hidden="1"/>
    <cellStyle name="Comma [0] 2157" xfId="35844" hidden="1"/>
    <cellStyle name="Comma [0] 2158" xfId="6474" hidden="1"/>
    <cellStyle name="Comma [0] 2158" xfId="35868" hidden="1"/>
    <cellStyle name="Comma [0] 2159" xfId="6440" hidden="1"/>
    <cellStyle name="Comma [0] 2159" xfId="35834" hidden="1"/>
    <cellStyle name="Comma [0] 216" xfId="2541" hidden="1"/>
    <cellStyle name="Comma [0] 216" xfId="31935" hidden="1"/>
    <cellStyle name="Comma [0] 2160" xfId="6412" hidden="1"/>
    <cellStyle name="Comma [0] 2160" xfId="35806" hidden="1"/>
    <cellStyle name="Comma [0] 2161" xfId="6479" hidden="1"/>
    <cellStyle name="Comma [0] 2161" xfId="35873" hidden="1"/>
    <cellStyle name="Comma [0] 2162" xfId="6436" hidden="1"/>
    <cellStyle name="Comma [0] 2162" xfId="35830" hidden="1"/>
    <cellStyle name="Comma [0] 2163" xfId="6470" hidden="1"/>
    <cellStyle name="Comma [0] 2163" xfId="35864" hidden="1"/>
    <cellStyle name="Comma [0] 2164" xfId="6483" hidden="1"/>
    <cellStyle name="Comma [0] 2164" xfId="35877" hidden="1"/>
    <cellStyle name="Comma [0] 2165" xfId="6485" hidden="1"/>
    <cellStyle name="Comma [0] 2165" xfId="35879" hidden="1"/>
    <cellStyle name="Comma [0] 2166" xfId="6353" hidden="1"/>
    <cellStyle name="Comma [0] 2166" xfId="35747" hidden="1"/>
    <cellStyle name="Comma [0] 2167" xfId="6473" hidden="1"/>
    <cellStyle name="Comma [0] 2167" xfId="35867" hidden="1"/>
    <cellStyle name="Comma [0] 2168" xfId="6413" hidden="1"/>
    <cellStyle name="Comma [0] 2168" xfId="35807" hidden="1"/>
    <cellStyle name="Comma [0] 2169" xfId="6447" hidden="1"/>
    <cellStyle name="Comma [0] 2169" xfId="35841" hidden="1"/>
    <cellStyle name="Comma [0] 217" xfId="2501" hidden="1"/>
    <cellStyle name="Comma [0] 217" xfId="31895" hidden="1"/>
    <cellStyle name="Comma [0] 2170" xfId="6460" hidden="1"/>
    <cellStyle name="Comma [0] 2170" xfId="35854" hidden="1"/>
    <cellStyle name="Comma [0] 2171" xfId="6488" hidden="1"/>
    <cellStyle name="Comma [0] 2171" xfId="35882" hidden="1"/>
    <cellStyle name="Comma [0] 2172" xfId="6451" hidden="1"/>
    <cellStyle name="Comma [0] 2172" xfId="35845" hidden="1"/>
    <cellStyle name="Comma [0] 2173" xfId="6411" hidden="1"/>
    <cellStyle name="Comma [0] 2173" xfId="35805" hidden="1"/>
    <cellStyle name="Comma [0] 2174" xfId="6490" hidden="1"/>
    <cellStyle name="Comma [0] 2174" xfId="35884" hidden="1"/>
    <cellStyle name="Comma [0] 2175" xfId="6492" hidden="1"/>
    <cellStyle name="Comma [0] 2175" xfId="35886" hidden="1"/>
    <cellStyle name="Comma [0] 2176" xfId="5252" hidden="1"/>
    <cellStyle name="Comma [0] 2176" xfId="34646" hidden="1"/>
    <cellStyle name="Comma [0] 2177" xfId="5238" hidden="1"/>
    <cellStyle name="Comma [0] 2177" xfId="34632" hidden="1"/>
    <cellStyle name="Comma [0] 2178" xfId="5232" hidden="1"/>
    <cellStyle name="Comma [0] 2178" xfId="34626" hidden="1"/>
    <cellStyle name="Comma [0] 2179" xfId="6499" hidden="1"/>
    <cellStyle name="Comma [0] 2179" xfId="35893" hidden="1"/>
    <cellStyle name="Comma [0] 218" xfId="2632" hidden="1"/>
    <cellStyle name="Comma [0] 218" xfId="32026" hidden="1"/>
    <cellStyle name="Comma [0] 2180" xfId="6502" hidden="1"/>
    <cellStyle name="Comma [0] 2180" xfId="35896" hidden="1"/>
    <cellStyle name="Comma [0] 2181" xfId="5233" hidden="1"/>
    <cellStyle name="Comma [0] 2181" xfId="34627" hidden="1"/>
    <cellStyle name="Comma [0] 2182" xfId="6497" hidden="1"/>
    <cellStyle name="Comma [0] 2182" xfId="35891" hidden="1"/>
    <cellStyle name="Comma [0] 2183" xfId="6504" hidden="1"/>
    <cellStyle name="Comma [0] 2183" xfId="35898" hidden="1"/>
    <cellStyle name="Comma [0] 2184" xfId="6506" hidden="1"/>
    <cellStyle name="Comma [0] 2184" xfId="35900" hidden="1"/>
    <cellStyle name="Comma [0] 2185" xfId="5242" hidden="1"/>
    <cellStyle name="Comma [0] 2185" xfId="34636" hidden="1"/>
    <cellStyle name="Comma [0] 2186" xfId="5539" hidden="1"/>
    <cellStyle name="Comma [0] 2186" xfId="34933" hidden="1"/>
    <cellStyle name="Comma [0] 2187" xfId="6517" hidden="1"/>
    <cellStyle name="Comma [0] 2187" xfId="35911" hidden="1"/>
    <cellStyle name="Comma [0] 2188" xfId="6526" hidden="1"/>
    <cellStyle name="Comma [0] 2188" xfId="35920" hidden="1"/>
    <cellStyle name="Comma [0] 2189" xfId="6537" hidden="1"/>
    <cellStyle name="Comma [0] 2189" xfId="35931" hidden="1"/>
    <cellStyle name="Comma [0] 219" xfId="2634" hidden="1"/>
    <cellStyle name="Comma [0] 219" xfId="32028" hidden="1"/>
    <cellStyle name="Comma [0] 2190" xfId="6543" hidden="1"/>
    <cellStyle name="Comma [0] 2190" xfId="35937" hidden="1"/>
    <cellStyle name="Comma [0] 2191" xfId="6525" hidden="1"/>
    <cellStyle name="Comma [0] 2191" xfId="35919" hidden="1"/>
    <cellStyle name="Comma [0] 2192" xfId="6535" hidden="1"/>
    <cellStyle name="Comma [0] 2192" xfId="35929" hidden="1"/>
    <cellStyle name="Comma [0] 2193" xfId="6555" hidden="1"/>
    <cellStyle name="Comma [0] 2193" xfId="35949" hidden="1"/>
    <cellStyle name="Comma [0] 2194" xfId="6557" hidden="1"/>
    <cellStyle name="Comma [0] 2194" xfId="35951" hidden="1"/>
    <cellStyle name="Comma [0] 2195" xfId="6508" hidden="1"/>
    <cellStyle name="Comma [0] 2195" xfId="35902" hidden="1"/>
    <cellStyle name="Comma [0] 2196" xfId="5277" hidden="1"/>
    <cellStyle name="Comma [0] 2196" xfId="34671" hidden="1"/>
    <cellStyle name="Comma [0] 2197" xfId="6511" hidden="1"/>
    <cellStyle name="Comma [0] 2197" xfId="35905" hidden="1"/>
    <cellStyle name="Comma [0] 2198" xfId="5245" hidden="1"/>
    <cellStyle name="Comma [0] 2198" xfId="34639" hidden="1"/>
    <cellStyle name="Comma [0] 2199" xfId="5243" hidden="1"/>
    <cellStyle name="Comma [0] 2199" xfId="34637" hidden="1"/>
    <cellStyle name="Comma [0] 22" xfId="2148" hidden="1"/>
    <cellStyle name="Comma [0] 22" xfId="31543" hidden="1"/>
    <cellStyle name="Comma [0] 220" xfId="2593" hidden="1"/>
    <cellStyle name="Comma [0] 220" xfId="31987" hidden="1"/>
    <cellStyle name="Comma [0] 2200" xfId="6562" hidden="1"/>
    <cellStyle name="Comma [0] 2200" xfId="35956" hidden="1"/>
    <cellStyle name="Comma [0] 2201" xfId="5541" hidden="1"/>
    <cellStyle name="Comma [0] 2201" xfId="34935" hidden="1"/>
    <cellStyle name="Comma [0] 2202" xfId="5247" hidden="1"/>
    <cellStyle name="Comma [0] 2202" xfId="34641" hidden="1"/>
    <cellStyle name="Comma [0] 2203" xfId="6574" hidden="1"/>
    <cellStyle name="Comma [0] 2203" xfId="35968" hidden="1"/>
    <cellStyle name="Comma [0] 2204" xfId="6576" hidden="1"/>
    <cellStyle name="Comma [0] 2204" xfId="35970" hidden="1"/>
    <cellStyle name="Comma [0] 2205" xfId="6565" hidden="1"/>
    <cellStyle name="Comma [0] 2205" xfId="35959" hidden="1"/>
    <cellStyle name="Comma [0] 2206" xfId="6573" hidden="1"/>
    <cellStyle name="Comma [0] 2206" xfId="35967" hidden="1"/>
    <cellStyle name="Comma [0] 2207" xfId="5248" hidden="1"/>
    <cellStyle name="Comma [0] 2207" xfId="34642" hidden="1"/>
    <cellStyle name="Comma [0] 2208" xfId="6559" hidden="1"/>
    <cellStyle name="Comma [0] 2208" xfId="35953" hidden="1"/>
    <cellStyle name="Comma [0] 2209" xfId="6592" hidden="1"/>
    <cellStyle name="Comma [0] 2209" xfId="35986" hidden="1"/>
    <cellStyle name="Comma [0] 221" xfId="2599" hidden="1"/>
    <cellStyle name="Comma [0] 221" xfId="31993" hidden="1"/>
    <cellStyle name="Comma [0] 2210" xfId="6600" hidden="1"/>
    <cellStyle name="Comma [0] 2210" xfId="35994" hidden="1"/>
    <cellStyle name="Comma [0] 2211" xfId="6509" hidden="1"/>
    <cellStyle name="Comma [0] 2211" xfId="35903" hidden="1"/>
    <cellStyle name="Comma [0] 2212" xfId="6588" hidden="1"/>
    <cellStyle name="Comma [0] 2212" xfId="35982" hidden="1"/>
    <cellStyle name="Comma [0] 2213" xfId="6609" hidden="1"/>
    <cellStyle name="Comma [0] 2213" xfId="36003" hidden="1"/>
    <cellStyle name="Comma [0] 2214" xfId="6611" hidden="1"/>
    <cellStyle name="Comma [0] 2214" xfId="36005" hidden="1"/>
    <cellStyle name="Comma [0] 2215" xfId="6570" hidden="1"/>
    <cellStyle name="Comma [0] 2215" xfId="35964" hidden="1"/>
    <cellStyle name="Comma [0] 2216" xfId="6515" hidden="1"/>
    <cellStyle name="Comma [0] 2216" xfId="35909" hidden="1"/>
    <cellStyle name="Comma [0] 2217" xfId="6568" hidden="1"/>
    <cellStyle name="Comma [0] 2217" xfId="35962" hidden="1"/>
    <cellStyle name="Comma [0] 2218" xfId="6552" hidden="1"/>
    <cellStyle name="Comma [0] 2218" xfId="35946" hidden="1"/>
    <cellStyle name="Comma [0] 2219" xfId="6548" hidden="1"/>
    <cellStyle name="Comma [0] 2219" xfId="35942" hidden="1"/>
    <cellStyle name="Comma [0] 222" xfId="2500" hidden="1"/>
    <cellStyle name="Comma [0] 222" xfId="31894" hidden="1"/>
    <cellStyle name="Comma [0] 2220" xfId="6619" hidden="1"/>
    <cellStyle name="Comma [0] 2220" xfId="36013" hidden="1"/>
    <cellStyle name="Comma [0] 2221" xfId="5235" hidden="1"/>
    <cellStyle name="Comma [0] 2221" xfId="34629" hidden="1"/>
    <cellStyle name="Comma [0] 2222" xfId="5241" hidden="1"/>
    <cellStyle name="Comma [0] 2222" xfId="34635" hidden="1"/>
    <cellStyle name="Comma [0] 2223" xfId="6627" hidden="1"/>
    <cellStyle name="Comma [0] 2223" xfId="36021" hidden="1"/>
    <cellStyle name="Comma [0] 2224" xfId="6629" hidden="1"/>
    <cellStyle name="Comma [0] 2224" xfId="36023" hidden="1"/>
    <cellStyle name="Comma [0] 2225" xfId="6578" hidden="1"/>
    <cellStyle name="Comma [0] 2225" xfId="35972" hidden="1"/>
    <cellStyle name="Comma [0] 2226" xfId="6554" hidden="1"/>
    <cellStyle name="Comma [0] 2226" xfId="35948" hidden="1"/>
    <cellStyle name="Comma [0] 2227" xfId="6589" hidden="1"/>
    <cellStyle name="Comma [0] 2227" xfId="35983" hidden="1"/>
    <cellStyle name="Comma [0] 2228" xfId="6521" hidden="1"/>
    <cellStyle name="Comma [0] 2228" xfId="35915" hidden="1"/>
    <cellStyle name="Comma [0] 2229" xfId="6591" hidden="1"/>
    <cellStyle name="Comma [0] 2229" xfId="35985" hidden="1"/>
    <cellStyle name="Comma [0] 223" xfId="2581" hidden="1"/>
    <cellStyle name="Comma [0] 223" xfId="31975" hidden="1"/>
    <cellStyle name="Comma [0] 2230" xfId="6636" hidden="1"/>
    <cellStyle name="Comma [0] 2230" xfId="36030" hidden="1"/>
    <cellStyle name="Comma [0] 2231" xfId="6579" hidden="1"/>
    <cellStyle name="Comma [0] 2231" xfId="35973" hidden="1"/>
    <cellStyle name="Comma [0] 2232" xfId="6536" hidden="1"/>
    <cellStyle name="Comma [0] 2232" xfId="35930" hidden="1"/>
    <cellStyle name="Comma [0] 2233" xfId="6642" hidden="1"/>
    <cellStyle name="Comma [0] 2233" xfId="36036" hidden="1"/>
    <cellStyle name="Comma [0] 2234" xfId="6644" hidden="1"/>
    <cellStyle name="Comma [0] 2234" xfId="36038" hidden="1"/>
    <cellStyle name="Comma [0] 2235" xfId="6597" hidden="1"/>
    <cellStyle name="Comma [0] 2235" xfId="35991" hidden="1"/>
    <cellStyle name="Comma [0] 2236" xfId="6603" hidden="1"/>
    <cellStyle name="Comma [0] 2236" xfId="35997" hidden="1"/>
    <cellStyle name="Comma [0] 2237" xfId="5236" hidden="1"/>
    <cellStyle name="Comma [0] 2237" xfId="34630" hidden="1"/>
    <cellStyle name="Comma [0] 2238" xfId="6553" hidden="1"/>
    <cellStyle name="Comma [0] 2238" xfId="35947" hidden="1"/>
    <cellStyle name="Comma [0] 2239" xfId="6561" hidden="1"/>
    <cellStyle name="Comma [0] 2239" xfId="35955" hidden="1"/>
    <cellStyle name="Comma [0] 224" xfId="2560" hidden="1"/>
    <cellStyle name="Comma [0] 224" xfId="31954" hidden="1"/>
    <cellStyle name="Comma [0] 2240" xfId="6650" hidden="1"/>
    <cellStyle name="Comma [0] 2240" xfId="36044" hidden="1"/>
    <cellStyle name="Comma [0] 2241" xfId="6564" hidden="1"/>
    <cellStyle name="Comma [0] 2241" xfId="35958" hidden="1"/>
    <cellStyle name="Comma [0] 2242" xfId="6524" hidden="1"/>
    <cellStyle name="Comma [0] 2242" xfId="35918" hidden="1"/>
    <cellStyle name="Comma [0] 2243" xfId="6655" hidden="1"/>
    <cellStyle name="Comma [0] 2243" xfId="36049" hidden="1"/>
    <cellStyle name="Comma [0] 2244" xfId="6657" hidden="1"/>
    <cellStyle name="Comma [0] 2244" xfId="36051" hidden="1"/>
    <cellStyle name="Comma [0] 2245" xfId="6616" hidden="1"/>
    <cellStyle name="Comma [0] 2245" xfId="36010" hidden="1"/>
    <cellStyle name="Comma [0] 2246" xfId="6622" hidden="1"/>
    <cellStyle name="Comma [0] 2246" xfId="36016" hidden="1"/>
    <cellStyle name="Comma [0] 2247" xfId="6523" hidden="1"/>
    <cellStyle name="Comma [0] 2247" xfId="35917" hidden="1"/>
    <cellStyle name="Comma [0] 2248" xfId="6604" hidden="1"/>
    <cellStyle name="Comma [0] 2248" xfId="35998" hidden="1"/>
    <cellStyle name="Comma [0] 2249" xfId="6583" hidden="1"/>
    <cellStyle name="Comma [0] 2249" xfId="35977" hidden="1"/>
    <cellStyle name="Comma [0] 225" xfId="2638" hidden="1"/>
    <cellStyle name="Comma [0] 225" xfId="32032" hidden="1"/>
    <cellStyle name="Comma [0] 2250" xfId="6661" hidden="1"/>
    <cellStyle name="Comma [0] 2250" xfId="36055" hidden="1"/>
    <cellStyle name="Comma [0] 2251" xfId="6602" hidden="1"/>
    <cellStyle name="Comma [0] 2251" xfId="35996" hidden="1"/>
    <cellStyle name="Comma [0] 2252" xfId="6540" hidden="1"/>
    <cellStyle name="Comma [0] 2252" xfId="35934" hidden="1"/>
    <cellStyle name="Comma [0] 2253" xfId="6668" hidden="1"/>
    <cellStyle name="Comma [0] 2253" xfId="36062" hidden="1"/>
    <cellStyle name="Comma [0] 2254" xfId="6670" hidden="1"/>
    <cellStyle name="Comma [0] 2254" xfId="36064" hidden="1"/>
    <cellStyle name="Comma [0] 2255" xfId="6634" hidden="1"/>
    <cellStyle name="Comma [0] 2255" xfId="36028" hidden="1"/>
    <cellStyle name="Comma [0] 2256" xfId="6639" hidden="1"/>
    <cellStyle name="Comma [0] 2256" xfId="36033" hidden="1"/>
    <cellStyle name="Comma [0] 2257" xfId="5250" hidden="1"/>
    <cellStyle name="Comma [0] 2257" xfId="34644" hidden="1"/>
    <cellStyle name="Comma [0] 2258" xfId="6623" hidden="1"/>
    <cellStyle name="Comma [0] 2258" xfId="36017" hidden="1"/>
    <cellStyle name="Comma [0] 2259" xfId="6528" hidden="1"/>
    <cellStyle name="Comma [0] 2259" xfId="35922" hidden="1"/>
    <cellStyle name="Comma [0] 226" xfId="2579" hidden="1"/>
    <cellStyle name="Comma [0] 226" xfId="31973" hidden="1"/>
    <cellStyle name="Comma [0] 2260" xfId="6674" hidden="1"/>
    <cellStyle name="Comma [0] 2260" xfId="36068" hidden="1"/>
    <cellStyle name="Comma [0] 2261" xfId="6621" hidden="1"/>
    <cellStyle name="Comma [0] 2261" xfId="36015" hidden="1"/>
    <cellStyle name="Comma [0] 2262" xfId="6560" hidden="1"/>
    <cellStyle name="Comma [0] 2262" xfId="35954" hidden="1"/>
    <cellStyle name="Comma [0] 2263" xfId="6678" hidden="1"/>
    <cellStyle name="Comma [0] 2263" xfId="36072" hidden="1"/>
    <cellStyle name="Comma [0] 2264" xfId="6680" hidden="1"/>
    <cellStyle name="Comma [0] 2264" xfId="36074" hidden="1"/>
    <cellStyle name="Comma [0] 2265" xfId="6648" hidden="1"/>
    <cellStyle name="Comma [0] 2265" xfId="36042" hidden="1"/>
    <cellStyle name="Comma [0] 2266" xfId="6652" hidden="1"/>
    <cellStyle name="Comma [0] 2266" xfId="36046" hidden="1"/>
    <cellStyle name="Comma [0] 2267" xfId="6542" hidden="1"/>
    <cellStyle name="Comma [0] 2267" xfId="35936" hidden="1"/>
    <cellStyle name="Comma [0] 2268" xfId="6640" hidden="1"/>
    <cellStyle name="Comma [0] 2268" xfId="36034" hidden="1"/>
    <cellStyle name="Comma [0] 2269" xfId="6532" hidden="1"/>
    <cellStyle name="Comma [0] 2269" xfId="35926" hidden="1"/>
    <cellStyle name="Comma [0] 227" xfId="2517" hidden="1"/>
    <cellStyle name="Comma [0] 227" xfId="31911" hidden="1"/>
    <cellStyle name="Comma [0] 2270" xfId="6684" hidden="1"/>
    <cellStyle name="Comma [0] 2270" xfId="36078" hidden="1"/>
    <cellStyle name="Comma [0] 2271" xfId="6638" hidden="1"/>
    <cellStyle name="Comma [0] 2271" xfId="36032" hidden="1"/>
    <cellStyle name="Comma [0] 2272" xfId="6607" hidden="1"/>
    <cellStyle name="Comma [0] 2272" xfId="36001" hidden="1"/>
    <cellStyle name="Comma [0] 2273" xfId="6688" hidden="1"/>
    <cellStyle name="Comma [0] 2273" xfId="36082" hidden="1"/>
    <cellStyle name="Comma [0] 2274" xfId="6690" hidden="1"/>
    <cellStyle name="Comma [0] 2274" xfId="36084" hidden="1"/>
    <cellStyle name="Comma [0] 2275" xfId="6676" hidden="1"/>
    <cellStyle name="Comma [0] 2275" xfId="36070" hidden="1"/>
    <cellStyle name="Comma [0] 2276" xfId="6663" hidden="1"/>
    <cellStyle name="Comma [0] 2276" xfId="36057" hidden="1"/>
    <cellStyle name="Comma [0] 2277" xfId="6687" hidden="1"/>
    <cellStyle name="Comma [0] 2277" xfId="36081" hidden="1"/>
    <cellStyle name="Comma [0] 2278" xfId="6653" hidden="1"/>
    <cellStyle name="Comma [0] 2278" xfId="36047" hidden="1"/>
    <cellStyle name="Comma [0] 2279" xfId="6625" hidden="1"/>
    <cellStyle name="Comma [0] 2279" xfId="36019" hidden="1"/>
    <cellStyle name="Comma [0] 228" xfId="2645" hidden="1"/>
    <cellStyle name="Comma [0] 228" xfId="32039" hidden="1"/>
    <cellStyle name="Comma [0] 2280" xfId="6692" hidden="1"/>
    <cellStyle name="Comma [0] 2280" xfId="36086" hidden="1"/>
    <cellStyle name="Comma [0] 2281" xfId="6649" hidden="1"/>
    <cellStyle name="Comma [0] 2281" xfId="36043" hidden="1"/>
    <cellStyle name="Comma [0] 2282" xfId="6683" hidden="1"/>
    <cellStyle name="Comma [0] 2282" xfId="36077" hidden="1"/>
    <cellStyle name="Comma [0] 2283" xfId="6696" hidden="1"/>
    <cellStyle name="Comma [0] 2283" xfId="36090" hidden="1"/>
    <cellStyle name="Comma [0] 2284" xfId="6698" hidden="1"/>
    <cellStyle name="Comma [0] 2284" xfId="36092" hidden="1"/>
    <cellStyle name="Comma [0] 2285" xfId="6566" hidden="1"/>
    <cellStyle name="Comma [0] 2285" xfId="35960" hidden="1"/>
    <cellStyle name="Comma [0] 2286" xfId="6686" hidden="1"/>
    <cellStyle name="Comma [0] 2286" xfId="36080" hidden="1"/>
    <cellStyle name="Comma [0] 2287" xfId="6626" hidden="1"/>
    <cellStyle name="Comma [0] 2287" xfId="36020" hidden="1"/>
    <cellStyle name="Comma [0] 2288" xfId="6660" hidden="1"/>
    <cellStyle name="Comma [0] 2288" xfId="36054" hidden="1"/>
    <cellStyle name="Comma [0] 2289" xfId="6673" hidden="1"/>
    <cellStyle name="Comma [0] 2289" xfId="36067" hidden="1"/>
    <cellStyle name="Comma [0] 229" xfId="2647" hidden="1"/>
    <cellStyle name="Comma [0] 229" xfId="32041" hidden="1"/>
    <cellStyle name="Comma [0] 2290" xfId="6701" hidden="1"/>
    <cellStyle name="Comma [0] 2290" xfId="36095" hidden="1"/>
    <cellStyle name="Comma [0] 2291" xfId="6664" hidden="1"/>
    <cellStyle name="Comma [0] 2291" xfId="36058" hidden="1"/>
    <cellStyle name="Comma [0] 2292" xfId="6624" hidden="1"/>
    <cellStyle name="Comma [0] 2292" xfId="36018" hidden="1"/>
    <cellStyle name="Comma [0] 2293" xfId="6703" hidden="1"/>
    <cellStyle name="Comma [0] 2293" xfId="36097" hidden="1"/>
    <cellStyle name="Comma [0] 2294" xfId="6705" hidden="1"/>
    <cellStyle name="Comma [0] 2294" xfId="36099" hidden="1"/>
    <cellStyle name="Comma [0] 2295" xfId="6765" hidden="1"/>
    <cellStyle name="Comma [0] 2295" xfId="36159" hidden="1"/>
    <cellStyle name="Comma [0] 2296" xfId="6784" hidden="1"/>
    <cellStyle name="Comma [0] 2296" xfId="36178" hidden="1"/>
    <cellStyle name="Comma [0] 2297" xfId="6791" hidden="1"/>
    <cellStyle name="Comma [0] 2297" xfId="36185" hidden="1"/>
    <cellStyle name="Comma [0] 2298" xfId="6798" hidden="1"/>
    <cellStyle name="Comma [0] 2298" xfId="36192" hidden="1"/>
    <cellStyle name="Comma [0] 2299" xfId="6803" hidden="1"/>
    <cellStyle name="Comma [0] 2299" xfId="36197" hidden="1"/>
    <cellStyle name="Comma [0] 23" xfId="2228" hidden="1"/>
    <cellStyle name="Comma [0] 23" xfId="31622" hidden="1"/>
    <cellStyle name="Comma [0] 230" xfId="2611" hidden="1"/>
    <cellStyle name="Comma [0] 230" xfId="32005" hidden="1"/>
    <cellStyle name="Comma [0] 2300" xfId="6790" hidden="1"/>
    <cellStyle name="Comma [0] 2300" xfId="36184" hidden="1"/>
    <cellStyle name="Comma [0] 2301" xfId="6795" hidden="1"/>
    <cellStyle name="Comma [0] 2301" xfId="36189" hidden="1"/>
    <cellStyle name="Comma [0] 2302" xfId="6807" hidden="1"/>
    <cellStyle name="Comma [0] 2302" xfId="36201" hidden="1"/>
    <cellStyle name="Comma [0] 2303" xfId="6809" hidden="1"/>
    <cellStyle name="Comma [0] 2303" xfId="36203" hidden="1"/>
    <cellStyle name="Comma [0] 2304" xfId="6780" hidden="1"/>
    <cellStyle name="Comma [0] 2304" xfId="36174" hidden="1"/>
    <cellStyle name="Comma [0] 2305" xfId="6769" hidden="1"/>
    <cellStyle name="Comma [0] 2305" xfId="36163" hidden="1"/>
    <cellStyle name="Comma [0] 2306" xfId="6820" hidden="1"/>
    <cellStyle name="Comma [0] 2306" xfId="36214" hidden="1"/>
    <cellStyle name="Comma [0] 2307" xfId="6829" hidden="1"/>
    <cellStyle name="Comma [0] 2307" xfId="36223" hidden="1"/>
    <cellStyle name="Comma [0] 2308" xfId="6840" hidden="1"/>
    <cellStyle name="Comma [0] 2308" xfId="36234" hidden="1"/>
    <cellStyle name="Comma [0] 2309" xfId="6846" hidden="1"/>
    <cellStyle name="Comma [0] 2309" xfId="36240" hidden="1"/>
    <cellStyle name="Comma [0] 231" xfId="2616" hidden="1"/>
    <cellStyle name="Comma [0] 231" xfId="32010" hidden="1"/>
    <cellStyle name="Comma [0] 2310" xfId="6828" hidden="1"/>
    <cellStyle name="Comma [0] 2310" xfId="36222" hidden="1"/>
    <cellStyle name="Comma [0] 2311" xfId="6838" hidden="1"/>
    <cellStyle name="Comma [0] 2311" xfId="36232" hidden="1"/>
    <cellStyle name="Comma [0] 2312" xfId="6858" hidden="1"/>
    <cellStyle name="Comma [0] 2312" xfId="36252" hidden="1"/>
    <cellStyle name="Comma [0] 2313" xfId="6860" hidden="1"/>
    <cellStyle name="Comma [0] 2313" xfId="36254" hidden="1"/>
    <cellStyle name="Comma [0] 2314" xfId="6811" hidden="1"/>
    <cellStyle name="Comma [0] 2314" xfId="36205" hidden="1"/>
    <cellStyle name="Comma [0] 2315" xfId="6772" hidden="1"/>
    <cellStyle name="Comma [0] 2315" xfId="36166" hidden="1"/>
    <cellStyle name="Comma [0] 2316" xfId="6814" hidden="1"/>
    <cellStyle name="Comma [0] 2316" xfId="36208" hidden="1"/>
    <cellStyle name="Comma [0] 2317" xfId="6777" hidden="1"/>
    <cellStyle name="Comma [0] 2317" xfId="36171" hidden="1"/>
    <cellStyle name="Comma [0] 2318" xfId="6779" hidden="1"/>
    <cellStyle name="Comma [0] 2318" xfId="36173" hidden="1"/>
    <cellStyle name="Comma [0] 2319" xfId="6865" hidden="1"/>
    <cellStyle name="Comma [0] 2319" xfId="36259" hidden="1"/>
    <cellStyle name="Comma [0] 232" xfId="2070" hidden="1"/>
    <cellStyle name="Comma [0] 232" xfId="31465" hidden="1"/>
    <cellStyle name="Comma [0] 2320" xfId="6768" hidden="1"/>
    <cellStyle name="Comma [0] 2320" xfId="36162" hidden="1"/>
    <cellStyle name="Comma [0] 2321" xfId="6776" hidden="1"/>
    <cellStyle name="Comma [0] 2321" xfId="36170" hidden="1"/>
    <cellStyle name="Comma [0] 2322" xfId="6877" hidden="1"/>
    <cellStyle name="Comma [0] 2322" xfId="36271" hidden="1"/>
    <cellStyle name="Comma [0] 2323" xfId="6879" hidden="1"/>
    <cellStyle name="Comma [0] 2323" xfId="36273" hidden="1"/>
    <cellStyle name="Comma [0] 2324" xfId="6868" hidden="1"/>
    <cellStyle name="Comma [0] 2324" xfId="36262" hidden="1"/>
    <cellStyle name="Comma [0] 2325" xfId="6876" hidden="1"/>
    <cellStyle name="Comma [0] 2325" xfId="36270" hidden="1"/>
    <cellStyle name="Comma [0] 2326" xfId="6774" hidden="1"/>
    <cellStyle name="Comma [0] 2326" xfId="36168" hidden="1"/>
    <cellStyle name="Comma [0] 2327" xfId="6862" hidden="1"/>
    <cellStyle name="Comma [0] 2327" xfId="36256" hidden="1"/>
    <cellStyle name="Comma [0] 2328" xfId="6895" hidden="1"/>
    <cellStyle name="Comma [0] 2328" xfId="36289" hidden="1"/>
    <cellStyle name="Comma [0] 2329" xfId="6903" hidden="1"/>
    <cellStyle name="Comma [0] 2329" xfId="36297" hidden="1"/>
    <cellStyle name="Comma [0] 233" xfId="2600" hidden="1"/>
    <cellStyle name="Comma [0] 233" xfId="31994" hidden="1"/>
    <cellStyle name="Comma [0] 2330" xfId="6812" hidden="1"/>
    <cellStyle name="Comma [0] 2330" xfId="36206" hidden="1"/>
    <cellStyle name="Comma [0] 2331" xfId="6891" hidden="1"/>
    <cellStyle name="Comma [0] 2331" xfId="36285" hidden="1"/>
    <cellStyle name="Comma [0] 2332" xfId="6912" hidden="1"/>
    <cellStyle name="Comma [0] 2332" xfId="36306" hidden="1"/>
    <cellStyle name="Comma [0] 2333" xfId="6914" hidden="1"/>
    <cellStyle name="Comma [0] 2333" xfId="36308" hidden="1"/>
    <cellStyle name="Comma [0] 2334" xfId="6873" hidden="1"/>
    <cellStyle name="Comma [0] 2334" xfId="36267" hidden="1"/>
    <cellStyle name="Comma [0] 2335" xfId="6818" hidden="1"/>
    <cellStyle name="Comma [0] 2335" xfId="36212" hidden="1"/>
    <cellStyle name="Comma [0] 2336" xfId="6871" hidden="1"/>
    <cellStyle name="Comma [0] 2336" xfId="36265" hidden="1"/>
    <cellStyle name="Comma [0] 2337" xfId="6855" hidden="1"/>
    <cellStyle name="Comma [0] 2337" xfId="36249" hidden="1"/>
    <cellStyle name="Comma [0] 2338" xfId="6851" hidden="1"/>
    <cellStyle name="Comma [0] 2338" xfId="36245" hidden="1"/>
    <cellStyle name="Comma [0] 2339" xfId="6922" hidden="1"/>
    <cellStyle name="Comma [0] 2339" xfId="36316" hidden="1"/>
    <cellStyle name="Comma [0] 234" xfId="2505" hidden="1"/>
    <cellStyle name="Comma [0] 234" xfId="31899" hidden="1"/>
    <cellStyle name="Comma [0] 2340" xfId="6788" hidden="1"/>
    <cellStyle name="Comma [0] 2340" xfId="36182" hidden="1"/>
    <cellStyle name="Comma [0] 2341" xfId="6781" hidden="1"/>
    <cellStyle name="Comma [0] 2341" xfId="36175" hidden="1"/>
    <cellStyle name="Comma [0] 2342" xfId="6930" hidden="1"/>
    <cellStyle name="Comma [0] 2342" xfId="36324" hidden="1"/>
    <cellStyle name="Comma [0] 2343" xfId="6932" hidden="1"/>
    <cellStyle name="Comma [0] 2343" xfId="36326" hidden="1"/>
    <cellStyle name="Comma [0] 2344" xfId="6881" hidden="1"/>
    <cellStyle name="Comma [0] 2344" xfId="36275" hidden="1"/>
    <cellStyle name="Comma [0] 2345" xfId="6857" hidden="1"/>
    <cellStyle name="Comma [0] 2345" xfId="36251" hidden="1"/>
    <cellStyle name="Comma [0] 2346" xfId="6892" hidden="1"/>
    <cellStyle name="Comma [0] 2346" xfId="36286" hidden="1"/>
    <cellStyle name="Comma [0] 2347" xfId="6824" hidden="1"/>
    <cellStyle name="Comma [0] 2347" xfId="36218" hidden="1"/>
    <cellStyle name="Comma [0] 2348" xfId="6894" hidden="1"/>
    <cellStyle name="Comma [0] 2348" xfId="36288" hidden="1"/>
    <cellStyle name="Comma [0] 2349" xfId="6939" hidden="1"/>
    <cellStyle name="Comma [0] 2349" xfId="36333" hidden="1"/>
    <cellStyle name="Comma [0] 235" xfId="2651" hidden="1"/>
    <cellStyle name="Comma [0] 235" xfId="32045" hidden="1"/>
    <cellStyle name="Comma [0] 2350" xfId="6882" hidden="1"/>
    <cellStyle name="Comma [0] 2350" xfId="36276" hidden="1"/>
    <cellStyle name="Comma [0] 2351" xfId="6839" hidden="1"/>
    <cellStyle name="Comma [0] 2351" xfId="36233" hidden="1"/>
    <cellStyle name="Comma [0] 2352" xfId="6945" hidden="1"/>
    <cellStyle name="Comma [0] 2352" xfId="36339" hidden="1"/>
    <cellStyle name="Comma [0] 2353" xfId="6947" hidden="1"/>
    <cellStyle name="Comma [0] 2353" xfId="36341" hidden="1"/>
    <cellStyle name="Comma [0] 2354" xfId="6900" hidden="1"/>
    <cellStyle name="Comma [0] 2354" xfId="36294" hidden="1"/>
    <cellStyle name="Comma [0] 2355" xfId="6906" hidden="1"/>
    <cellStyle name="Comma [0] 2355" xfId="36300" hidden="1"/>
    <cellStyle name="Comma [0] 2356" xfId="6787" hidden="1"/>
    <cellStyle name="Comma [0] 2356" xfId="36181" hidden="1"/>
    <cellStyle name="Comma [0] 2357" xfId="6856" hidden="1"/>
    <cellStyle name="Comma [0] 2357" xfId="36250" hidden="1"/>
    <cellStyle name="Comma [0] 2358" xfId="6864" hidden="1"/>
    <cellStyle name="Comma [0] 2358" xfId="36258" hidden="1"/>
    <cellStyle name="Comma [0] 2359" xfId="6953" hidden="1"/>
    <cellStyle name="Comma [0] 2359" xfId="36347" hidden="1"/>
    <cellStyle name="Comma [0] 236" xfId="2598" hidden="1"/>
    <cellStyle name="Comma [0] 236" xfId="31992" hidden="1"/>
    <cellStyle name="Comma [0] 2360" xfId="6867" hidden="1"/>
    <cellStyle name="Comma [0] 2360" xfId="36261" hidden="1"/>
    <cellStyle name="Comma [0] 2361" xfId="6827" hidden="1"/>
    <cellStyle name="Comma [0] 2361" xfId="36221" hidden="1"/>
    <cellStyle name="Comma [0] 2362" xfId="6958" hidden="1"/>
    <cellStyle name="Comma [0] 2362" xfId="36352" hidden="1"/>
    <cellStyle name="Comma [0] 2363" xfId="6960" hidden="1"/>
    <cellStyle name="Comma [0] 2363" xfId="36354" hidden="1"/>
    <cellStyle name="Comma [0] 2364" xfId="6919" hidden="1"/>
    <cellStyle name="Comma [0] 2364" xfId="36313" hidden="1"/>
    <cellStyle name="Comma [0] 2365" xfId="6925" hidden="1"/>
    <cellStyle name="Comma [0] 2365" xfId="36319" hidden="1"/>
    <cellStyle name="Comma [0] 2366" xfId="6826" hidden="1"/>
    <cellStyle name="Comma [0] 2366" xfId="36220" hidden="1"/>
    <cellStyle name="Comma [0] 2367" xfId="6907" hidden="1"/>
    <cellStyle name="Comma [0] 2367" xfId="36301" hidden="1"/>
    <cellStyle name="Comma [0] 2368" xfId="6886" hidden="1"/>
    <cellStyle name="Comma [0] 2368" xfId="36280" hidden="1"/>
    <cellStyle name="Comma [0] 2369" xfId="6964" hidden="1"/>
    <cellStyle name="Comma [0] 2369" xfId="36358" hidden="1"/>
    <cellStyle name="Comma [0] 237" xfId="2537" hidden="1"/>
    <cellStyle name="Comma [0] 237" xfId="31931" hidden="1"/>
    <cellStyle name="Comma [0] 2370" xfId="6905" hidden="1"/>
    <cellStyle name="Comma [0] 2370" xfId="36299" hidden="1"/>
    <cellStyle name="Comma [0] 2371" xfId="6843" hidden="1"/>
    <cellStyle name="Comma [0] 2371" xfId="36237" hidden="1"/>
    <cellStyle name="Comma [0] 2372" xfId="6971" hidden="1"/>
    <cellStyle name="Comma [0] 2372" xfId="36365" hidden="1"/>
    <cellStyle name="Comma [0] 2373" xfId="6973" hidden="1"/>
    <cellStyle name="Comma [0] 2373" xfId="36367" hidden="1"/>
    <cellStyle name="Comma [0] 2374" xfId="6937" hidden="1"/>
    <cellStyle name="Comma [0] 2374" xfId="36331" hidden="1"/>
    <cellStyle name="Comma [0] 2375" xfId="6942" hidden="1"/>
    <cellStyle name="Comma [0] 2375" xfId="36336" hidden="1"/>
    <cellStyle name="Comma [0] 2376" xfId="6771" hidden="1"/>
    <cellStyle name="Comma [0] 2376" xfId="36165" hidden="1"/>
    <cellStyle name="Comma [0] 2377" xfId="6926" hidden="1"/>
    <cellStyle name="Comma [0] 2377" xfId="36320" hidden="1"/>
    <cellStyle name="Comma [0] 2378" xfId="6831" hidden="1"/>
    <cellStyle name="Comma [0] 2378" xfId="36225" hidden="1"/>
    <cellStyle name="Comma [0] 2379" xfId="6977" hidden="1"/>
    <cellStyle name="Comma [0] 2379" xfId="36371" hidden="1"/>
    <cellStyle name="Comma [0] 238" xfId="2655" hidden="1"/>
    <cellStyle name="Comma [0] 238" xfId="32049" hidden="1"/>
    <cellStyle name="Comma [0] 2380" xfId="6924" hidden="1"/>
    <cellStyle name="Comma [0] 2380" xfId="36318" hidden="1"/>
    <cellStyle name="Comma [0] 2381" xfId="6863" hidden="1"/>
    <cellStyle name="Comma [0] 2381" xfId="36257" hidden="1"/>
    <cellStyle name="Comma [0] 2382" xfId="6981" hidden="1"/>
    <cellStyle name="Comma [0] 2382" xfId="36375" hidden="1"/>
    <cellStyle name="Comma [0] 2383" xfId="6983" hidden="1"/>
    <cellStyle name="Comma [0] 2383" xfId="36377" hidden="1"/>
    <cellStyle name="Comma [0] 2384" xfId="6951" hidden="1"/>
    <cellStyle name="Comma [0] 2384" xfId="36345" hidden="1"/>
    <cellStyle name="Comma [0] 2385" xfId="6955" hidden="1"/>
    <cellStyle name="Comma [0] 2385" xfId="36349" hidden="1"/>
    <cellStyle name="Comma [0] 2386" xfId="6845" hidden="1"/>
    <cellStyle name="Comma [0] 2386" xfId="36239" hidden="1"/>
    <cellStyle name="Comma [0] 2387" xfId="6943" hidden="1"/>
    <cellStyle name="Comma [0] 2387" xfId="36337" hidden="1"/>
    <cellStyle name="Comma [0] 2388" xfId="6835" hidden="1"/>
    <cellStyle name="Comma [0] 2388" xfId="36229" hidden="1"/>
    <cellStyle name="Comma [0] 2389" xfId="6987" hidden="1"/>
    <cellStyle name="Comma [0] 2389" xfId="36381" hidden="1"/>
    <cellStyle name="Comma [0] 239" xfId="2657" hidden="1"/>
    <cellStyle name="Comma [0] 239" xfId="32051" hidden="1"/>
    <cellStyle name="Comma [0] 2390" xfId="6941" hidden="1"/>
    <cellStyle name="Comma [0] 2390" xfId="36335" hidden="1"/>
    <cellStyle name="Comma [0] 2391" xfId="6910" hidden="1"/>
    <cellStyle name="Comma [0] 2391" xfId="36304" hidden="1"/>
    <cellStyle name="Comma [0] 2392" xfId="6991" hidden="1"/>
    <cellStyle name="Comma [0] 2392" xfId="36385" hidden="1"/>
    <cellStyle name="Comma [0] 2393" xfId="6993" hidden="1"/>
    <cellStyle name="Comma [0] 2393" xfId="36387" hidden="1"/>
    <cellStyle name="Comma [0] 2394" xfId="6979" hidden="1"/>
    <cellStyle name="Comma [0] 2394" xfId="36373" hidden="1"/>
    <cellStyle name="Comma [0] 2395" xfId="6966" hidden="1"/>
    <cellStyle name="Comma [0] 2395" xfId="36360" hidden="1"/>
    <cellStyle name="Comma [0] 2396" xfId="6990" hidden="1"/>
    <cellStyle name="Comma [0] 2396" xfId="36384" hidden="1"/>
    <cellStyle name="Comma [0] 2397" xfId="6956" hidden="1"/>
    <cellStyle name="Comma [0] 2397" xfId="36350" hidden="1"/>
    <cellStyle name="Comma [0] 2398" xfId="6928" hidden="1"/>
    <cellStyle name="Comma [0] 2398" xfId="36322" hidden="1"/>
    <cellStyle name="Comma [0] 2399" xfId="6995" hidden="1"/>
    <cellStyle name="Comma [0] 2399" xfId="36389" hidden="1"/>
    <cellStyle name="Comma [0] 24" xfId="2184" hidden="1"/>
    <cellStyle name="Comma [0] 24" xfId="31579" hidden="1"/>
    <cellStyle name="Comma [0] 240" xfId="2625" hidden="1"/>
    <cellStyle name="Comma [0] 240" xfId="32019" hidden="1"/>
    <cellStyle name="Comma [0] 2400" xfId="6952" hidden="1"/>
    <cellStyle name="Comma [0] 2400" xfId="36346" hidden="1"/>
    <cellStyle name="Comma [0] 2401" xfId="6986" hidden="1"/>
    <cellStyle name="Comma [0] 2401" xfId="36380" hidden="1"/>
    <cellStyle name="Comma [0] 2402" xfId="6999" hidden="1"/>
    <cellStyle name="Comma [0] 2402" xfId="36393" hidden="1"/>
    <cellStyle name="Comma [0] 2403" xfId="7001" hidden="1"/>
    <cellStyle name="Comma [0] 2403" xfId="36395" hidden="1"/>
    <cellStyle name="Comma [0] 2404" xfId="6869" hidden="1"/>
    <cellStyle name="Comma [0] 2404" xfId="36263" hidden="1"/>
    <cellStyle name="Comma [0] 2405" xfId="6989" hidden="1"/>
    <cellStyle name="Comma [0] 2405" xfId="36383" hidden="1"/>
    <cellStyle name="Comma [0] 2406" xfId="6929" hidden="1"/>
    <cellStyle name="Comma [0] 2406" xfId="36323" hidden="1"/>
    <cellStyle name="Comma [0] 2407" xfId="6963" hidden="1"/>
    <cellStyle name="Comma [0] 2407" xfId="36357" hidden="1"/>
    <cellStyle name="Comma [0] 2408" xfId="6976" hidden="1"/>
    <cellStyle name="Comma [0] 2408" xfId="36370" hidden="1"/>
    <cellStyle name="Comma [0] 2409" xfId="7004" hidden="1"/>
    <cellStyle name="Comma [0] 2409" xfId="36398" hidden="1"/>
    <cellStyle name="Comma [0] 241" xfId="2629" hidden="1"/>
    <cellStyle name="Comma [0] 241" xfId="32023" hidden="1"/>
    <cellStyle name="Comma [0] 2410" xfId="6967" hidden="1"/>
    <cellStyle name="Comma [0] 2410" xfId="36361" hidden="1"/>
    <cellStyle name="Comma [0] 2411" xfId="6927" hidden="1"/>
    <cellStyle name="Comma [0] 2411" xfId="36321" hidden="1"/>
    <cellStyle name="Comma [0] 2412" xfId="7007" hidden="1"/>
    <cellStyle name="Comma [0] 2412" xfId="36401" hidden="1"/>
    <cellStyle name="Comma [0] 2413" xfId="7009" hidden="1"/>
    <cellStyle name="Comma [0] 2413" xfId="36403" hidden="1"/>
    <cellStyle name="Comma [0] 2414" xfId="6728" hidden="1"/>
    <cellStyle name="Comma [0] 2414" xfId="36122" hidden="1"/>
    <cellStyle name="Comma [0] 2415" xfId="6710" hidden="1"/>
    <cellStyle name="Comma [0] 2415" xfId="36104" hidden="1"/>
    <cellStyle name="Comma [0] 2416" xfId="7013" hidden="1"/>
    <cellStyle name="Comma [0] 2416" xfId="36407" hidden="1"/>
    <cellStyle name="Comma [0] 2417" xfId="7020" hidden="1"/>
    <cellStyle name="Comma [0] 2417" xfId="36414" hidden="1"/>
    <cellStyle name="Comma [0] 2418" xfId="7022" hidden="1"/>
    <cellStyle name="Comma [0] 2418" xfId="36416" hidden="1"/>
    <cellStyle name="Comma [0] 2419" xfId="7012" hidden="1"/>
    <cellStyle name="Comma [0] 2419" xfId="36406" hidden="1"/>
    <cellStyle name="Comma [0] 242" xfId="2519" hidden="1"/>
    <cellStyle name="Comma [0] 242" xfId="31913" hidden="1"/>
    <cellStyle name="Comma [0] 2420" xfId="7018" hidden="1"/>
    <cellStyle name="Comma [0] 2420" xfId="36412" hidden="1"/>
    <cellStyle name="Comma [0] 2421" xfId="7025" hidden="1"/>
    <cellStyle name="Comma [0] 2421" xfId="36419" hidden="1"/>
    <cellStyle name="Comma [0] 2422" xfId="7027" hidden="1"/>
    <cellStyle name="Comma [0] 2422" xfId="36421" hidden="1"/>
    <cellStyle name="Comma [0] 2423" xfId="6802" hidden="1"/>
    <cellStyle name="Comma [0] 2423" xfId="36196" hidden="1"/>
    <cellStyle name="Comma [0] 2424" xfId="6758" hidden="1"/>
    <cellStyle name="Comma [0] 2424" xfId="36152" hidden="1"/>
    <cellStyle name="Comma [0] 2425" xfId="7038" hidden="1"/>
    <cellStyle name="Comma [0] 2425" xfId="36432" hidden="1"/>
    <cellStyle name="Comma [0] 2426" xfId="7047" hidden="1"/>
    <cellStyle name="Comma [0] 2426" xfId="36441" hidden="1"/>
    <cellStyle name="Comma [0] 2427" xfId="7058" hidden="1"/>
    <cellStyle name="Comma [0] 2427" xfId="36452" hidden="1"/>
    <cellStyle name="Comma [0] 2428" xfId="7064" hidden="1"/>
    <cellStyle name="Comma [0] 2428" xfId="36458" hidden="1"/>
    <cellStyle name="Comma [0] 2429" xfId="7046" hidden="1"/>
    <cellStyle name="Comma [0] 2429" xfId="36440" hidden="1"/>
    <cellStyle name="Comma [0] 243" xfId="2617" hidden="1"/>
    <cellStyle name="Comma [0] 243" xfId="32011" hidden="1"/>
    <cellStyle name="Comma [0] 2430" xfId="7056" hidden="1"/>
    <cellStyle name="Comma [0] 2430" xfId="36450" hidden="1"/>
    <cellStyle name="Comma [0] 2431" xfId="7076" hidden="1"/>
    <cellStyle name="Comma [0] 2431" xfId="36470" hidden="1"/>
    <cellStyle name="Comma [0] 2432" xfId="7078" hidden="1"/>
    <cellStyle name="Comma [0] 2432" xfId="36472" hidden="1"/>
    <cellStyle name="Comma [0] 2433" xfId="7029" hidden="1"/>
    <cellStyle name="Comma [0] 2433" xfId="36423" hidden="1"/>
    <cellStyle name="Comma [0] 2434" xfId="6723" hidden="1"/>
    <cellStyle name="Comma [0] 2434" xfId="36117" hidden="1"/>
    <cellStyle name="Comma [0] 2435" xfId="7032" hidden="1"/>
    <cellStyle name="Comma [0] 2435" xfId="36426" hidden="1"/>
    <cellStyle name="Comma [0] 2436" xfId="6757" hidden="1"/>
    <cellStyle name="Comma [0] 2436" xfId="36151" hidden="1"/>
    <cellStyle name="Comma [0] 2437" xfId="6756" hidden="1"/>
    <cellStyle name="Comma [0] 2437" xfId="36150" hidden="1"/>
    <cellStyle name="Comma [0] 2438" xfId="7083" hidden="1"/>
    <cellStyle name="Comma [0] 2438" xfId="36477" hidden="1"/>
    <cellStyle name="Comma [0] 2439" xfId="6725" hidden="1"/>
    <cellStyle name="Comma [0] 2439" xfId="36119" hidden="1"/>
    <cellStyle name="Comma [0] 244" xfId="2509" hidden="1"/>
    <cellStyle name="Comma [0] 244" xfId="31903" hidden="1"/>
    <cellStyle name="Comma [0] 2440" xfId="6759" hidden="1"/>
    <cellStyle name="Comma [0] 2440" xfId="36153" hidden="1"/>
    <cellStyle name="Comma [0] 2441" xfId="7095" hidden="1"/>
    <cellStyle name="Comma [0] 2441" xfId="36489" hidden="1"/>
    <cellStyle name="Comma [0] 2442" xfId="7097" hidden="1"/>
    <cellStyle name="Comma [0] 2442" xfId="36491" hidden="1"/>
    <cellStyle name="Comma [0] 2443" xfId="7086" hidden="1"/>
    <cellStyle name="Comma [0] 2443" xfId="36480" hidden="1"/>
    <cellStyle name="Comma [0] 2444" xfId="7094" hidden="1"/>
    <cellStyle name="Comma [0] 2444" xfId="36488" hidden="1"/>
    <cellStyle name="Comma [0] 2445" xfId="6721" hidden="1"/>
    <cellStyle name="Comma [0] 2445" xfId="36115" hidden="1"/>
    <cellStyle name="Comma [0] 2446" xfId="7080" hidden="1"/>
    <cellStyle name="Comma [0] 2446" xfId="36474" hidden="1"/>
    <cellStyle name="Comma [0] 2447" xfId="7113" hidden="1"/>
    <cellStyle name="Comma [0] 2447" xfId="36507" hidden="1"/>
    <cellStyle name="Comma [0] 2448" xfId="7121" hidden="1"/>
    <cellStyle name="Comma [0] 2448" xfId="36515" hidden="1"/>
    <cellStyle name="Comma [0] 2449" xfId="7030" hidden="1"/>
    <cellStyle name="Comma [0] 2449" xfId="36424" hidden="1"/>
    <cellStyle name="Comma [0] 245" xfId="2661" hidden="1"/>
    <cellStyle name="Comma [0] 245" xfId="32055" hidden="1"/>
    <cellStyle name="Comma [0] 2450" xfId="7109" hidden="1"/>
    <cellStyle name="Comma [0] 2450" xfId="36503" hidden="1"/>
    <cellStyle name="Comma [0] 2451" xfId="7130" hidden="1"/>
    <cellStyle name="Comma [0] 2451" xfId="36524" hidden="1"/>
    <cellStyle name="Comma [0] 2452" xfId="7132" hidden="1"/>
    <cellStyle name="Comma [0] 2452" xfId="36526" hidden="1"/>
    <cellStyle name="Comma [0] 2453" xfId="7091" hidden="1"/>
    <cellStyle name="Comma [0] 2453" xfId="36485" hidden="1"/>
    <cellStyle name="Comma [0] 2454" xfId="7036" hidden="1"/>
    <cellStyle name="Comma [0] 2454" xfId="36430" hidden="1"/>
    <cellStyle name="Comma [0] 2455" xfId="7089" hidden="1"/>
    <cellStyle name="Comma [0] 2455" xfId="36483" hidden="1"/>
    <cellStyle name="Comma [0] 2456" xfId="7073" hidden="1"/>
    <cellStyle name="Comma [0] 2456" xfId="36467" hidden="1"/>
    <cellStyle name="Comma [0] 2457" xfId="7069" hidden="1"/>
    <cellStyle name="Comma [0] 2457" xfId="36463" hidden="1"/>
    <cellStyle name="Comma [0] 2458" xfId="7140" hidden="1"/>
    <cellStyle name="Comma [0] 2458" xfId="36534" hidden="1"/>
    <cellStyle name="Comma [0] 2459" xfId="6713" hidden="1"/>
    <cellStyle name="Comma [0] 2459" xfId="36107" hidden="1"/>
    <cellStyle name="Comma [0] 246" xfId="2615" hidden="1"/>
    <cellStyle name="Comma [0] 246" xfId="32009" hidden="1"/>
    <cellStyle name="Comma [0] 2460" xfId="6801" hidden="1"/>
    <cellStyle name="Comma [0] 2460" xfId="36195" hidden="1"/>
    <cellStyle name="Comma [0] 2461" xfId="7148" hidden="1"/>
    <cellStyle name="Comma [0] 2461" xfId="36542" hidden="1"/>
    <cellStyle name="Comma [0] 2462" xfId="7150" hidden="1"/>
    <cellStyle name="Comma [0] 2462" xfId="36544" hidden="1"/>
    <cellStyle name="Comma [0] 2463" xfId="7099" hidden="1"/>
    <cellStyle name="Comma [0] 2463" xfId="36493" hidden="1"/>
    <cellStyle name="Comma [0] 2464" xfId="7075" hidden="1"/>
    <cellStyle name="Comma [0] 2464" xfId="36469" hidden="1"/>
    <cellStyle name="Comma [0] 2465" xfId="7110" hidden="1"/>
    <cellStyle name="Comma [0] 2465" xfId="36504" hidden="1"/>
    <cellStyle name="Comma [0] 2466" xfId="7042" hidden="1"/>
    <cellStyle name="Comma [0] 2466" xfId="36436" hidden="1"/>
    <cellStyle name="Comma [0] 2467" xfId="7112" hidden="1"/>
    <cellStyle name="Comma [0] 2467" xfId="36506" hidden="1"/>
    <cellStyle name="Comma [0] 2468" xfId="7157" hidden="1"/>
    <cellStyle name="Comma [0] 2468" xfId="36551" hidden="1"/>
    <cellStyle name="Comma [0] 2469" xfId="7100" hidden="1"/>
    <cellStyle name="Comma [0] 2469" xfId="36494" hidden="1"/>
    <cellStyle name="Comma [0] 247" xfId="2584" hidden="1"/>
    <cellStyle name="Comma [0] 247" xfId="31978" hidden="1"/>
    <cellStyle name="Comma [0] 2470" xfId="7057" hidden="1"/>
    <cellStyle name="Comma [0] 2470" xfId="36451" hidden="1"/>
    <cellStyle name="Comma [0] 2471" xfId="7163" hidden="1"/>
    <cellStyle name="Comma [0] 2471" xfId="36557" hidden="1"/>
    <cellStyle name="Comma [0] 2472" xfId="7165" hidden="1"/>
    <cellStyle name="Comma [0] 2472" xfId="36559" hidden="1"/>
    <cellStyle name="Comma [0] 2473" xfId="7118" hidden="1"/>
    <cellStyle name="Comma [0] 2473" xfId="36512" hidden="1"/>
    <cellStyle name="Comma [0] 2474" xfId="7124" hidden="1"/>
    <cellStyle name="Comma [0] 2474" xfId="36518" hidden="1"/>
    <cellStyle name="Comma [0] 2475" xfId="6750" hidden="1"/>
    <cellStyle name="Comma [0] 2475" xfId="36144" hidden="1"/>
    <cellStyle name="Comma [0] 2476" xfId="7074" hidden="1"/>
    <cellStyle name="Comma [0] 2476" xfId="36468" hidden="1"/>
    <cellStyle name="Comma [0] 2477" xfId="7082" hidden="1"/>
    <cellStyle name="Comma [0] 2477" xfId="36476" hidden="1"/>
    <cellStyle name="Comma [0] 2478" xfId="7171" hidden="1"/>
    <cellStyle name="Comma [0] 2478" xfId="36565" hidden="1"/>
    <cellStyle name="Comma [0] 2479" xfId="7085" hidden="1"/>
    <cellStyle name="Comma [0] 2479" xfId="36479" hidden="1"/>
    <cellStyle name="Comma [0] 248" xfId="2665" hidden="1"/>
    <cellStyle name="Comma [0] 248" xfId="32059" hidden="1"/>
    <cellStyle name="Comma [0] 2480" xfId="7045" hidden="1"/>
    <cellStyle name="Comma [0] 2480" xfId="36439" hidden="1"/>
    <cellStyle name="Comma [0] 2481" xfId="7176" hidden="1"/>
    <cellStyle name="Comma [0] 2481" xfId="36570" hidden="1"/>
    <cellStyle name="Comma [0] 2482" xfId="7178" hidden="1"/>
    <cellStyle name="Comma [0] 2482" xfId="36572" hidden="1"/>
    <cellStyle name="Comma [0] 2483" xfId="7137" hidden="1"/>
    <cellStyle name="Comma [0] 2483" xfId="36531" hidden="1"/>
    <cellStyle name="Comma [0] 2484" xfId="7143" hidden="1"/>
    <cellStyle name="Comma [0] 2484" xfId="36537" hidden="1"/>
    <cellStyle name="Comma [0] 2485" xfId="7044" hidden="1"/>
    <cellStyle name="Comma [0] 2485" xfId="36438" hidden="1"/>
    <cellStyle name="Comma [0] 2486" xfId="7125" hidden="1"/>
    <cellStyle name="Comma [0] 2486" xfId="36519" hidden="1"/>
    <cellStyle name="Comma [0] 2487" xfId="7104" hidden="1"/>
    <cellStyle name="Comma [0] 2487" xfId="36498" hidden="1"/>
    <cellStyle name="Comma [0] 2488" xfId="7182" hidden="1"/>
    <cellStyle name="Comma [0] 2488" xfId="36576" hidden="1"/>
    <cellStyle name="Comma [0] 2489" xfId="7123" hidden="1"/>
    <cellStyle name="Comma [0] 2489" xfId="36517" hidden="1"/>
    <cellStyle name="Comma [0] 249" xfId="2667" hidden="1"/>
    <cellStyle name="Comma [0] 249" xfId="32061" hidden="1"/>
    <cellStyle name="Comma [0] 2490" xfId="7061" hidden="1"/>
    <cellStyle name="Comma [0] 2490" xfId="36455" hidden="1"/>
    <cellStyle name="Comma [0] 2491" xfId="7189" hidden="1"/>
    <cellStyle name="Comma [0] 2491" xfId="36583" hidden="1"/>
    <cellStyle name="Comma [0] 2492" xfId="7191" hidden="1"/>
    <cellStyle name="Comma [0] 2492" xfId="36585" hidden="1"/>
    <cellStyle name="Comma [0] 2493" xfId="7155" hidden="1"/>
    <cellStyle name="Comma [0] 2493" xfId="36549" hidden="1"/>
    <cellStyle name="Comma [0] 2494" xfId="7160" hidden="1"/>
    <cellStyle name="Comma [0] 2494" xfId="36554" hidden="1"/>
    <cellStyle name="Comma [0] 2495" xfId="6724" hidden="1"/>
    <cellStyle name="Comma [0] 2495" xfId="36118" hidden="1"/>
    <cellStyle name="Comma [0] 2496" xfId="7144" hidden="1"/>
    <cellStyle name="Comma [0] 2496" xfId="36538" hidden="1"/>
    <cellStyle name="Comma [0] 2497" xfId="7049" hidden="1"/>
    <cellStyle name="Comma [0] 2497" xfId="36443" hidden="1"/>
    <cellStyle name="Comma [0] 2498" xfId="7195" hidden="1"/>
    <cellStyle name="Comma [0] 2498" xfId="36589" hidden="1"/>
    <cellStyle name="Comma [0] 2499" xfId="7142" hidden="1"/>
    <cellStyle name="Comma [0] 2499" xfId="36536" hidden="1"/>
    <cellStyle name="Comma [0] 25" xfId="2208" hidden="1"/>
    <cellStyle name="Comma [0] 25" xfId="31602" hidden="1"/>
    <cellStyle name="Comma [0] 250" xfId="2653" hidden="1"/>
    <cellStyle name="Comma [0] 250" xfId="32047" hidden="1"/>
    <cellStyle name="Comma [0] 2500" xfId="7081" hidden="1"/>
    <cellStyle name="Comma [0] 2500" xfId="36475" hidden="1"/>
    <cellStyle name="Comma [0] 2501" xfId="7199" hidden="1"/>
    <cellStyle name="Comma [0] 2501" xfId="36593" hidden="1"/>
    <cellStyle name="Comma [0] 2502" xfId="7201" hidden="1"/>
    <cellStyle name="Comma [0] 2502" xfId="36595" hidden="1"/>
    <cellStyle name="Comma [0] 2503" xfId="7169" hidden="1"/>
    <cellStyle name="Comma [0] 2503" xfId="36563" hidden="1"/>
    <cellStyle name="Comma [0] 2504" xfId="7173" hidden="1"/>
    <cellStyle name="Comma [0] 2504" xfId="36567" hidden="1"/>
    <cellStyle name="Comma [0] 2505" xfId="7063" hidden="1"/>
    <cellStyle name="Comma [0] 2505" xfId="36457" hidden="1"/>
    <cellStyle name="Comma [0] 2506" xfId="7161" hidden="1"/>
    <cellStyle name="Comma [0] 2506" xfId="36555" hidden="1"/>
    <cellStyle name="Comma [0] 2507" xfId="7053" hidden="1"/>
    <cellStyle name="Comma [0] 2507" xfId="36447" hidden="1"/>
    <cellStyle name="Comma [0] 2508" xfId="7205" hidden="1"/>
    <cellStyle name="Comma [0] 2508" xfId="36599" hidden="1"/>
    <cellStyle name="Comma [0] 2509" xfId="7159" hidden="1"/>
    <cellStyle name="Comma [0] 2509" xfId="36553" hidden="1"/>
    <cellStyle name="Comma [0] 251" xfId="2640" hidden="1"/>
    <cellStyle name="Comma [0] 251" xfId="32034" hidden="1"/>
    <cellStyle name="Comma [0] 2510" xfId="7128" hidden="1"/>
    <cellStyle name="Comma [0] 2510" xfId="36522" hidden="1"/>
    <cellStyle name="Comma [0] 2511" xfId="7209" hidden="1"/>
    <cellStyle name="Comma [0] 2511" xfId="36603" hidden="1"/>
    <cellStyle name="Comma [0] 2512" xfId="7211" hidden="1"/>
    <cellStyle name="Comma [0] 2512" xfId="36605" hidden="1"/>
    <cellStyle name="Comma [0] 2513" xfId="7197" hidden="1"/>
    <cellStyle name="Comma [0] 2513" xfId="36591" hidden="1"/>
    <cellStyle name="Comma [0] 2514" xfId="7184" hidden="1"/>
    <cellStyle name="Comma [0] 2514" xfId="36578" hidden="1"/>
    <cellStyle name="Comma [0] 2515" xfId="7208" hidden="1"/>
    <cellStyle name="Comma [0] 2515" xfId="36602" hidden="1"/>
    <cellStyle name="Comma [0] 2516" xfId="7174" hidden="1"/>
    <cellStyle name="Comma [0] 2516" xfId="36568" hidden="1"/>
    <cellStyle name="Comma [0] 2517" xfId="7146" hidden="1"/>
    <cellStyle name="Comma [0] 2517" xfId="36540" hidden="1"/>
    <cellStyle name="Comma [0] 2518" xfId="7213" hidden="1"/>
    <cellStyle name="Comma [0] 2518" xfId="36607" hidden="1"/>
    <cellStyle name="Comma [0] 2519" xfId="7170" hidden="1"/>
    <cellStyle name="Comma [0] 2519" xfId="36564" hidden="1"/>
    <cellStyle name="Comma [0] 252" xfId="2664" hidden="1"/>
    <cellStyle name="Comma [0] 252" xfId="32058" hidden="1"/>
    <cellStyle name="Comma [0] 2520" xfId="7204" hidden="1"/>
    <cellStyle name="Comma [0] 2520" xfId="36598" hidden="1"/>
    <cellStyle name="Comma [0] 2521" xfId="7217" hidden="1"/>
    <cellStyle name="Comma [0] 2521" xfId="36611" hidden="1"/>
    <cellStyle name="Comma [0] 2522" xfId="7219" hidden="1"/>
    <cellStyle name="Comma [0] 2522" xfId="36613" hidden="1"/>
    <cellStyle name="Comma [0] 2523" xfId="7087" hidden="1"/>
    <cellStyle name="Comma [0] 2523" xfId="36481" hidden="1"/>
    <cellStyle name="Comma [0] 2524" xfId="7207" hidden="1"/>
    <cellStyle name="Comma [0] 2524" xfId="36601" hidden="1"/>
    <cellStyle name="Comma [0] 2525" xfId="7147" hidden="1"/>
    <cellStyle name="Comma [0] 2525" xfId="36541" hidden="1"/>
    <cellStyle name="Comma [0] 2526" xfId="7181" hidden="1"/>
    <cellStyle name="Comma [0] 2526" xfId="36575" hidden="1"/>
    <cellStyle name="Comma [0] 2527" xfId="7194" hidden="1"/>
    <cellStyle name="Comma [0] 2527" xfId="36588" hidden="1"/>
    <cellStyle name="Comma [0] 2528" xfId="7222" hidden="1"/>
    <cellStyle name="Comma [0] 2528" xfId="36616" hidden="1"/>
    <cellStyle name="Comma [0] 2529" xfId="7185" hidden="1"/>
    <cellStyle name="Comma [0] 2529" xfId="36579" hidden="1"/>
    <cellStyle name="Comma [0] 253" xfId="2630" hidden="1"/>
    <cellStyle name="Comma [0] 253" xfId="32024" hidden="1"/>
    <cellStyle name="Comma [0] 2530" xfId="7145" hidden="1"/>
    <cellStyle name="Comma [0] 2530" xfId="36539" hidden="1"/>
    <cellStyle name="Comma [0] 2531" xfId="7224" hidden="1"/>
    <cellStyle name="Comma [0] 2531" xfId="36618" hidden="1"/>
    <cellStyle name="Comma [0] 2532" xfId="7226" hidden="1"/>
    <cellStyle name="Comma [0] 2532" xfId="36620" hidden="1"/>
    <cellStyle name="Comma [0] 2533" xfId="6738" hidden="1"/>
    <cellStyle name="Comma [0] 2533" xfId="36132" hidden="1"/>
    <cellStyle name="Comma [0] 2534" xfId="6735" hidden="1"/>
    <cellStyle name="Comma [0] 2534" xfId="36129" hidden="1"/>
    <cellStyle name="Comma [0] 2535" xfId="7232" hidden="1"/>
    <cellStyle name="Comma [0] 2535" xfId="36626" hidden="1"/>
    <cellStyle name="Comma [0] 2536" xfId="7238" hidden="1"/>
    <cellStyle name="Comma [0] 2536" xfId="36632" hidden="1"/>
    <cellStyle name="Comma [0] 2537" xfId="7240" hidden="1"/>
    <cellStyle name="Comma [0] 2537" xfId="36634" hidden="1"/>
    <cellStyle name="Comma [0] 2538" xfId="7231" hidden="1"/>
    <cellStyle name="Comma [0] 2538" xfId="36625" hidden="1"/>
    <cellStyle name="Comma [0] 2539" xfId="7236" hidden="1"/>
    <cellStyle name="Comma [0] 2539" xfId="36630" hidden="1"/>
    <cellStyle name="Comma [0] 254" xfId="2602" hidden="1"/>
    <cellStyle name="Comma [0] 254" xfId="31996" hidden="1"/>
    <cellStyle name="Comma [0] 2540" xfId="7242" hidden="1"/>
    <cellStyle name="Comma [0] 2540" xfId="36636" hidden="1"/>
    <cellStyle name="Comma [0] 2541" xfId="7244" hidden="1"/>
    <cellStyle name="Comma [0] 2541" xfId="36638" hidden="1"/>
    <cellStyle name="Comma [0] 2542" xfId="6761" hidden="1"/>
    <cellStyle name="Comma [0] 2542" xfId="36155" hidden="1"/>
    <cellStyle name="Comma [0] 2543" xfId="6763" hidden="1"/>
    <cellStyle name="Comma [0] 2543" xfId="36157" hidden="1"/>
    <cellStyle name="Comma [0] 2544" xfId="7255" hidden="1"/>
    <cellStyle name="Comma [0] 2544" xfId="36649" hidden="1"/>
    <cellStyle name="Comma [0] 2545" xfId="7264" hidden="1"/>
    <cellStyle name="Comma [0] 2545" xfId="36658" hidden="1"/>
    <cellStyle name="Comma [0] 2546" xfId="7275" hidden="1"/>
    <cellStyle name="Comma [0] 2546" xfId="36669" hidden="1"/>
    <cellStyle name="Comma [0] 2547" xfId="7281" hidden="1"/>
    <cellStyle name="Comma [0] 2547" xfId="36675" hidden="1"/>
    <cellStyle name="Comma [0] 2548" xfId="7263" hidden="1"/>
    <cellStyle name="Comma [0] 2548" xfId="36657" hidden="1"/>
    <cellStyle name="Comma [0] 2549" xfId="7273" hidden="1"/>
    <cellStyle name="Comma [0] 2549" xfId="36667" hidden="1"/>
    <cellStyle name="Comma [0] 255" xfId="2669" hidden="1"/>
    <cellStyle name="Comma [0] 255" xfId="32063" hidden="1"/>
    <cellStyle name="Comma [0] 2550" xfId="7293" hidden="1"/>
    <cellStyle name="Comma [0] 2550" xfId="36687" hidden="1"/>
    <cellStyle name="Comma [0] 2551" xfId="7295" hidden="1"/>
    <cellStyle name="Comma [0] 2551" xfId="36689" hidden="1"/>
    <cellStyle name="Comma [0] 2552" xfId="7246" hidden="1"/>
    <cellStyle name="Comma [0] 2552" xfId="36640" hidden="1"/>
    <cellStyle name="Comma [0] 2553" xfId="6743" hidden="1"/>
    <cellStyle name="Comma [0] 2553" xfId="36137" hidden="1"/>
    <cellStyle name="Comma [0] 2554" xfId="7249" hidden="1"/>
    <cellStyle name="Comma [0] 2554" xfId="36643" hidden="1"/>
    <cellStyle name="Comma [0] 2555" xfId="6748" hidden="1"/>
    <cellStyle name="Comma [0] 2555" xfId="36142" hidden="1"/>
    <cellStyle name="Comma [0] 2556" xfId="6732" hidden="1"/>
    <cellStyle name="Comma [0] 2556" xfId="36126" hidden="1"/>
    <cellStyle name="Comma [0] 2557" xfId="7300" hidden="1"/>
    <cellStyle name="Comma [0] 2557" xfId="36694" hidden="1"/>
    <cellStyle name="Comma [0] 2558" xfId="6741" hidden="1"/>
    <cellStyle name="Comma [0] 2558" xfId="36135" hidden="1"/>
    <cellStyle name="Comma [0] 2559" xfId="6762" hidden="1"/>
    <cellStyle name="Comma [0] 2559" xfId="36156" hidden="1"/>
    <cellStyle name="Comma [0] 256" xfId="2626" hidden="1"/>
    <cellStyle name="Comma [0] 256" xfId="32020" hidden="1"/>
    <cellStyle name="Comma [0] 2560" xfId="7312" hidden="1"/>
    <cellStyle name="Comma [0] 2560" xfId="36706" hidden="1"/>
    <cellStyle name="Comma [0] 2561" xfId="7314" hidden="1"/>
    <cellStyle name="Comma [0] 2561" xfId="36708" hidden="1"/>
    <cellStyle name="Comma [0] 2562" xfId="7303" hidden="1"/>
    <cellStyle name="Comma [0] 2562" xfId="36697" hidden="1"/>
    <cellStyle name="Comma [0] 2563" xfId="7311" hidden="1"/>
    <cellStyle name="Comma [0] 2563" xfId="36705" hidden="1"/>
    <cellStyle name="Comma [0] 2564" xfId="6745" hidden="1"/>
    <cellStyle name="Comma [0] 2564" xfId="36139" hidden="1"/>
    <cellStyle name="Comma [0] 2565" xfId="7297" hidden="1"/>
    <cellStyle name="Comma [0] 2565" xfId="36691" hidden="1"/>
    <cellStyle name="Comma [0] 2566" xfId="7330" hidden="1"/>
    <cellStyle name="Comma [0] 2566" xfId="36724" hidden="1"/>
    <cellStyle name="Comma [0] 2567" xfId="7338" hidden="1"/>
    <cellStyle name="Comma [0] 2567" xfId="36732" hidden="1"/>
    <cellStyle name="Comma [0] 2568" xfId="7247" hidden="1"/>
    <cellStyle name="Comma [0] 2568" xfId="36641" hidden="1"/>
    <cellStyle name="Comma [0] 2569" xfId="7326" hidden="1"/>
    <cellStyle name="Comma [0] 2569" xfId="36720" hidden="1"/>
    <cellStyle name="Comma [0] 257" xfId="2660" hidden="1"/>
    <cellStyle name="Comma [0] 257" xfId="32054" hidden="1"/>
    <cellStyle name="Comma [0] 2570" xfId="7347" hidden="1"/>
    <cellStyle name="Comma [0] 2570" xfId="36741" hidden="1"/>
    <cellStyle name="Comma [0] 2571" xfId="7349" hidden="1"/>
    <cellStyle name="Comma [0] 2571" xfId="36743" hidden="1"/>
    <cellStyle name="Comma [0] 2572" xfId="7308" hidden="1"/>
    <cellStyle name="Comma [0] 2572" xfId="36702" hidden="1"/>
    <cellStyle name="Comma [0] 2573" xfId="7253" hidden="1"/>
    <cellStyle name="Comma [0] 2573" xfId="36647" hidden="1"/>
    <cellStyle name="Comma [0] 2574" xfId="7306" hidden="1"/>
    <cellStyle name="Comma [0] 2574" xfId="36700" hidden="1"/>
    <cellStyle name="Comma [0] 2575" xfId="7290" hidden="1"/>
    <cellStyle name="Comma [0] 2575" xfId="36684" hidden="1"/>
    <cellStyle name="Comma [0] 2576" xfId="7286" hidden="1"/>
    <cellStyle name="Comma [0] 2576" xfId="36680" hidden="1"/>
    <cellStyle name="Comma [0] 2577" xfId="7357" hidden="1"/>
    <cellStyle name="Comma [0] 2577" xfId="36751" hidden="1"/>
    <cellStyle name="Comma [0] 2578" xfId="7229" hidden="1"/>
    <cellStyle name="Comma [0] 2578" xfId="36623" hidden="1"/>
    <cellStyle name="Comma [0] 2579" xfId="6711" hidden="1"/>
    <cellStyle name="Comma [0] 2579" xfId="36105" hidden="1"/>
    <cellStyle name="Comma [0] 258" xfId="2673" hidden="1"/>
    <cellStyle name="Comma [0] 258" xfId="32067" hidden="1"/>
    <cellStyle name="Comma [0] 2580" xfId="7365" hidden="1"/>
    <cellStyle name="Comma [0] 2580" xfId="36759" hidden="1"/>
    <cellStyle name="Comma [0] 2581" xfId="7367" hidden="1"/>
    <cellStyle name="Comma [0] 2581" xfId="36761" hidden="1"/>
    <cellStyle name="Comma [0] 2582" xfId="7316" hidden="1"/>
    <cellStyle name="Comma [0] 2582" xfId="36710" hidden="1"/>
    <cellStyle name="Comma [0] 2583" xfId="7292" hidden="1"/>
    <cellStyle name="Comma [0] 2583" xfId="36686" hidden="1"/>
    <cellStyle name="Comma [0] 2584" xfId="7327" hidden="1"/>
    <cellStyle name="Comma [0] 2584" xfId="36721" hidden="1"/>
    <cellStyle name="Comma [0] 2585" xfId="7259" hidden="1"/>
    <cellStyle name="Comma [0] 2585" xfId="36653" hidden="1"/>
    <cellStyle name="Comma [0] 2586" xfId="7329" hidden="1"/>
    <cellStyle name="Comma [0] 2586" xfId="36723" hidden="1"/>
    <cellStyle name="Comma [0] 2587" xfId="7374" hidden="1"/>
    <cellStyle name="Comma [0] 2587" xfId="36768" hidden="1"/>
    <cellStyle name="Comma [0] 2588" xfId="7317" hidden="1"/>
    <cellStyle name="Comma [0] 2588" xfId="36711" hidden="1"/>
    <cellStyle name="Comma [0] 2589" xfId="7274" hidden="1"/>
    <cellStyle name="Comma [0] 2589" xfId="36668" hidden="1"/>
    <cellStyle name="Comma [0] 259" xfId="2675" hidden="1"/>
    <cellStyle name="Comma [0] 259" xfId="32069" hidden="1"/>
    <cellStyle name="Comma [0] 2590" xfId="7380" hidden="1"/>
    <cellStyle name="Comma [0] 2590" xfId="36774" hidden="1"/>
    <cellStyle name="Comma [0] 2591" xfId="7382" hidden="1"/>
    <cellStyle name="Comma [0] 2591" xfId="36776" hidden="1"/>
    <cellStyle name="Comma [0] 2592" xfId="7335" hidden="1"/>
    <cellStyle name="Comma [0] 2592" xfId="36729" hidden="1"/>
    <cellStyle name="Comma [0] 2593" xfId="7341" hidden="1"/>
    <cellStyle name="Comma [0] 2593" xfId="36735" hidden="1"/>
    <cellStyle name="Comma [0] 2594" xfId="7228" hidden="1"/>
    <cellStyle name="Comma [0] 2594" xfId="36622" hidden="1"/>
    <cellStyle name="Comma [0] 2595" xfId="7291" hidden="1"/>
    <cellStyle name="Comma [0] 2595" xfId="36685" hidden="1"/>
    <cellStyle name="Comma [0] 2596" xfId="7299" hidden="1"/>
    <cellStyle name="Comma [0] 2596" xfId="36693" hidden="1"/>
    <cellStyle name="Comma [0] 2597" xfId="7388" hidden="1"/>
    <cellStyle name="Comma [0] 2597" xfId="36782" hidden="1"/>
    <cellStyle name="Comma [0] 2598" xfId="7302" hidden="1"/>
    <cellStyle name="Comma [0] 2598" xfId="36696" hidden="1"/>
    <cellStyle name="Comma [0] 2599" xfId="7262" hidden="1"/>
    <cellStyle name="Comma [0] 2599" xfId="36656" hidden="1"/>
    <cellStyle name="Comma [0] 26" xfId="2218" hidden="1"/>
    <cellStyle name="Comma [0] 26" xfId="31612" hidden="1"/>
    <cellStyle name="Comma [0] 260" xfId="2543" hidden="1"/>
    <cellStyle name="Comma [0] 260" xfId="31937" hidden="1"/>
    <cellStyle name="Comma [0] 2600" xfId="7393" hidden="1"/>
    <cellStyle name="Comma [0] 2600" xfId="36787" hidden="1"/>
    <cellStyle name="Comma [0] 2601" xfId="7395" hidden="1"/>
    <cellStyle name="Comma [0] 2601" xfId="36789" hidden="1"/>
    <cellStyle name="Comma [0] 2602" xfId="7354" hidden="1"/>
    <cellStyle name="Comma [0] 2602" xfId="36748" hidden="1"/>
    <cellStyle name="Comma [0] 2603" xfId="7360" hidden="1"/>
    <cellStyle name="Comma [0] 2603" xfId="36754" hidden="1"/>
    <cellStyle name="Comma [0] 2604" xfId="7261" hidden="1"/>
    <cellStyle name="Comma [0] 2604" xfId="36655" hidden="1"/>
    <cellStyle name="Comma [0] 2605" xfId="7342" hidden="1"/>
    <cellStyle name="Comma [0] 2605" xfId="36736" hidden="1"/>
    <cellStyle name="Comma [0] 2606" xfId="7321" hidden="1"/>
    <cellStyle name="Comma [0] 2606" xfId="36715" hidden="1"/>
    <cellStyle name="Comma [0] 2607" xfId="7399" hidden="1"/>
    <cellStyle name="Comma [0] 2607" xfId="36793" hidden="1"/>
    <cellStyle name="Comma [0] 2608" xfId="7340" hidden="1"/>
    <cellStyle name="Comma [0] 2608" xfId="36734" hidden="1"/>
    <cellStyle name="Comma [0] 2609" xfId="7278" hidden="1"/>
    <cellStyle name="Comma [0] 2609" xfId="36672" hidden="1"/>
    <cellStyle name="Comma [0] 261" xfId="2663" hidden="1"/>
    <cellStyle name="Comma [0] 261" xfId="32057" hidden="1"/>
    <cellStyle name="Comma [0] 2610" xfId="7406" hidden="1"/>
    <cellStyle name="Comma [0] 2610" xfId="36800" hidden="1"/>
    <cellStyle name="Comma [0] 2611" xfId="7408" hidden="1"/>
    <cellStyle name="Comma [0] 2611" xfId="36802" hidden="1"/>
    <cellStyle name="Comma [0] 2612" xfId="7372" hidden="1"/>
    <cellStyle name="Comma [0] 2612" xfId="36766" hidden="1"/>
    <cellStyle name="Comma [0] 2613" xfId="7377" hidden="1"/>
    <cellStyle name="Comma [0] 2613" xfId="36771" hidden="1"/>
    <cellStyle name="Comma [0] 2614" xfId="6742" hidden="1"/>
    <cellStyle name="Comma [0] 2614" xfId="36136" hidden="1"/>
    <cellStyle name="Comma [0] 2615" xfId="7361" hidden="1"/>
    <cellStyle name="Comma [0] 2615" xfId="36755" hidden="1"/>
    <cellStyle name="Comma [0] 2616" xfId="7266" hidden="1"/>
    <cellStyle name="Comma [0] 2616" xfId="36660" hidden="1"/>
    <cellStyle name="Comma [0] 2617" xfId="7412" hidden="1"/>
    <cellStyle name="Comma [0] 2617" xfId="36806" hidden="1"/>
    <cellStyle name="Comma [0] 2618" xfId="7359" hidden="1"/>
    <cellStyle name="Comma [0] 2618" xfId="36753" hidden="1"/>
    <cellStyle name="Comma [0] 2619" xfId="7298" hidden="1"/>
    <cellStyle name="Comma [0] 2619" xfId="36692" hidden="1"/>
    <cellStyle name="Comma [0] 262" xfId="2603" hidden="1"/>
    <cellStyle name="Comma [0] 262" xfId="31997" hidden="1"/>
    <cellStyle name="Comma [0] 2620" xfId="7416" hidden="1"/>
    <cellStyle name="Comma [0] 2620" xfId="36810" hidden="1"/>
    <cellStyle name="Comma [0] 2621" xfId="7418" hidden="1"/>
    <cellStyle name="Comma [0] 2621" xfId="36812" hidden="1"/>
    <cellStyle name="Comma [0] 2622" xfId="7386" hidden="1"/>
    <cellStyle name="Comma [0] 2622" xfId="36780" hidden="1"/>
    <cellStyle name="Comma [0] 2623" xfId="7390" hidden="1"/>
    <cellStyle name="Comma [0] 2623" xfId="36784" hidden="1"/>
    <cellStyle name="Comma [0] 2624" xfId="7280" hidden="1"/>
    <cellStyle name="Comma [0] 2624" xfId="36674" hidden="1"/>
    <cellStyle name="Comma [0] 2625" xfId="7378" hidden="1"/>
    <cellStyle name="Comma [0] 2625" xfId="36772" hidden="1"/>
    <cellStyle name="Comma [0] 2626" xfId="7270" hidden="1"/>
    <cellStyle name="Comma [0] 2626" xfId="36664" hidden="1"/>
    <cellStyle name="Comma [0] 2627" xfId="7422" hidden="1"/>
    <cellStyle name="Comma [0] 2627" xfId="36816" hidden="1"/>
    <cellStyle name="Comma [0] 2628" xfId="7376" hidden="1"/>
    <cellStyle name="Comma [0] 2628" xfId="36770" hidden="1"/>
    <cellStyle name="Comma [0] 2629" xfId="7345" hidden="1"/>
    <cellStyle name="Comma [0] 2629" xfId="36739" hidden="1"/>
    <cellStyle name="Comma [0] 263" xfId="2637" hidden="1"/>
    <cellStyle name="Comma [0] 263" xfId="32031" hidden="1"/>
    <cellStyle name="Comma [0] 2630" xfId="7426" hidden="1"/>
    <cellStyle name="Comma [0] 2630" xfId="36820" hidden="1"/>
    <cellStyle name="Comma [0] 2631" xfId="7428" hidden="1"/>
    <cellStyle name="Comma [0] 2631" xfId="36822" hidden="1"/>
    <cellStyle name="Comma [0] 2632" xfId="7414" hidden="1"/>
    <cellStyle name="Comma [0] 2632" xfId="36808" hidden="1"/>
    <cellStyle name="Comma [0] 2633" xfId="7401" hidden="1"/>
    <cellStyle name="Comma [0] 2633" xfId="36795" hidden="1"/>
    <cellStyle name="Comma [0] 2634" xfId="7425" hidden="1"/>
    <cellStyle name="Comma [0] 2634" xfId="36819" hidden="1"/>
    <cellStyle name="Comma [0] 2635" xfId="7391" hidden="1"/>
    <cellStyle name="Comma [0] 2635" xfId="36785" hidden="1"/>
    <cellStyle name="Comma [0] 2636" xfId="7363" hidden="1"/>
    <cellStyle name="Comma [0] 2636" xfId="36757" hidden="1"/>
    <cellStyle name="Comma [0] 2637" xfId="7430" hidden="1"/>
    <cellStyle name="Comma [0] 2637" xfId="36824" hidden="1"/>
    <cellStyle name="Comma [0] 2638" xfId="7387" hidden="1"/>
    <cellStyle name="Comma [0] 2638" xfId="36781" hidden="1"/>
    <cellStyle name="Comma [0] 2639" xfId="7421" hidden="1"/>
    <cellStyle name="Comma [0] 2639" xfId="36815" hidden="1"/>
    <cellStyle name="Comma [0] 264" xfId="2650" hidden="1"/>
    <cellStyle name="Comma [0] 264" xfId="32044" hidden="1"/>
    <cellStyle name="Comma [0] 2640" xfId="7434" hidden="1"/>
    <cellStyle name="Comma [0] 2640" xfId="36828" hidden="1"/>
    <cellStyle name="Comma [0] 2641" xfId="7436" hidden="1"/>
    <cellStyle name="Comma [0] 2641" xfId="36830" hidden="1"/>
    <cellStyle name="Comma [0] 2642" xfId="7304" hidden="1"/>
    <cellStyle name="Comma [0] 2642" xfId="36698" hidden="1"/>
    <cellStyle name="Comma [0] 2643" xfId="7424" hidden="1"/>
    <cellStyle name="Comma [0] 2643" xfId="36818" hidden="1"/>
    <cellStyle name="Comma [0] 2644" xfId="7364" hidden="1"/>
    <cellStyle name="Comma [0] 2644" xfId="36758" hidden="1"/>
    <cellStyle name="Comma [0] 2645" xfId="7398" hidden="1"/>
    <cellStyle name="Comma [0] 2645" xfId="36792" hidden="1"/>
    <cellStyle name="Comma [0] 2646" xfId="7411" hidden="1"/>
    <cellStyle name="Comma [0] 2646" xfId="36805" hidden="1"/>
    <cellStyle name="Comma [0] 2647" xfId="7439" hidden="1"/>
    <cellStyle name="Comma [0] 2647" xfId="36833" hidden="1"/>
    <cellStyle name="Comma [0] 2648" xfId="7402" hidden="1"/>
    <cellStyle name="Comma [0] 2648" xfId="36796" hidden="1"/>
    <cellStyle name="Comma [0] 2649" xfId="7362" hidden="1"/>
    <cellStyle name="Comma [0] 2649" xfId="36756" hidden="1"/>
    <cellStyle name="Comma [0] 265" xfId="2678" hidden="1"/>
    <cellStyle name="Comma [0] 265" xfId="32072" hidden="1"/>
    <cellStyle name="Comma [0] 2650" xfId="7441" hidden="1"/>
    <cellStyle name="Comma [0] 2650" xfId="36835" hidden="1"/>
    <cellStyle name="Comma [0] 2651" xfId="7443" hidden="1"/>
    <cellStyle name="Comma [0] 2651" xfId="36837" hidden="1"/>
    <cellStyle name="Comma [0] 2652" xfId="6796" hidden="1"/>
    <cellStyle name="Comma [0] 2652" xfId="36190" hidden="1"/>
    <cellStyle name="Comma [0] 2653" xfId="6752" hidden="1"/>
    <cellStyle name="Comma [0] 2653" xfId="36146" hidden="1"/>
    <cellStyle name="Comma [0] 2654" xfId="7449" hidden="1"/>
    <cellStyle name="Comma [0] 2654" xfId="36843" hidden="1"/>
    <cellStyle name="Comma [0] 2655" xfId="7455" hidden="1"/>
    <cellStyle name="Comma [0] 2655" xfId="36849" hidden="1"/>
    <cellStyle name="Comma [0] 2656" xfId="7457" hidden="1"/>
    <cellStyle name="Comma [0] 2656" xfId="36851" hidden="1"/>
    <cellStyle name="Comma [0] 2657" xfId="7448" hidden="1"/>
    <cellStyle name="Comma [0] 2657" xfId="36842" hidden="1"/>
    <cellStyle name="Comma [0] 2658" xfId="7453" hidden="1"/>
    <cellStyle name="Comma [0] 2658" xfId="36847" hidden="1"/>
    <cellStyle name="Comma [0] 2659" xfId="7459" hidden="1"/>
    <cellStyle name="Comma [0] 2659" xfId="36853" hidden="1"/>
    <cellStyle name="Comma [0] 266" xfId="2641" hidden="1"/>
    <cellStyle name="Comma [0] 266" xfId="32035" hidden="1"/>
    <cellStyle name="Comma [0] 2660" xfId="7461" hidden="1"/>
    <cellStyle name="Comma [0] 2660" xfId="36855" hidden="1"/>
    <cellStyle name="Comma [0] 2661" xfId="6753" hidden="1"/>
    <cellStyle name="Comma [0] 2661" xfId="36147" hidden="1"/>
    <cellStyle name="Comma [0] 2662" xfId="6731" hidden="1"/>
    <cellStyle name="Comma [0] 2662" xfId="36125" hidden="1"/>
    <cellStyle name="Comma [0] 2663" xfId="7472" hidden="1"/>
    <cellStyle name="Comma [0] 2663" xfId="36866" hidden="1"/>
    <cellStyle name="Comma [0] 2664" xfId="7481" hidden="1"/>
    <cellStyle name="Comma [0] 2664" xfId="36875" hidden="1"/>
    <cellStyle name="Comma [0] 2665" xfId="7492" hidden="1"/>
    <cellStyle name="Comma [0] 2665" xfId="36886" hidden="1"/>
    <cellStyle name="Comma [0] 2666" xfId="7498" hidden="1"/>
    <cellStyle name="Comma [0] 2666" xfId="36892" hidden="1"/>
    <cellStyle name="Comma [0] 2667" xfId="7480" hidden="1"/>
    <cellStyle name="Comma [0] 2667" xfId="36874" hidden="1"/>
    <cellStyle name="Comma [0] 2668" xfId="7490" hidden="1"/>
    <cellStyle name="Comma [0] 2668" xfId="36884" hidden="1"/>
    <cellStyle name="Comma [0] 2669" xfId="7510" hidden="1"/>
    <cellStyle name="Comma [0] 2669" xfId="36904" hidden="1"/>
    <cellStyle name="Comma [0] 267" xfId="2601" hidden="1"/>
    <cellStyle name="Comma [0] 267" xfId="31995" hidden="1"/>
    <cellStyle name="Comma [0] 2670" xfId="7512" hidden="1"/>
    <cellStyle name="Comma [0] 2670" xfId="36906" hidden="1"/>
    <cellStyle name="Comma [0] 2671" xfId="7463" hidden="1"/>
    <cellStyle name="Comma [0] 2671" xfId="36857" hidden="1"/>
    <cellStyle name="Comma [0] 2672" xfId="6719" hidden="1"/>
    <cellStyle name="Comma [0] 2672" xfId="36113" hidden="1"/>
    <cellStyle name="Comma [0] 2673" xfId="7466" hidden="1"/>
    <cellStyle name="Comma [0] 2673" xfId="36860" hidden="1"/>
    <cellStyle name="Comma [0] 2674" xfId="6730" hidden="1"/>
    <cellStyle name="Comma [0] 2674" xfId="36124" hidden="1"/>
    <cellStyle name="Comma [0] 2675" xfId="6729" hidden="1"/>
    <cellStyle name="Comma [0] 2675" xfId="36123" hidden="1"/>
    <cellStyle name="Comma [0] 2676" xfId="7517" hidden="1"/>
    <cellStyle name="Comma [0] 2676" xfId="36911" hidden="1"/>
    <cellStyle name="Comma [0] 2677" xfId="6805" hidden="1"/>
    <cellStyle name="Comma [0] 2677" xfId="36199" hidden="1"/>
    <cellStyle name="Comma [0] 2678" xfId="7006" hidden="1"/>
    <cellStyle name="Comma [0] 2678" xfId="36400" hidden="1"/>
    <cellStyle name="Comma [0] 2679" xfId="7529" hidden="1"/>
    <cellStyle name="Comma [0] 2679" xfId="36923" hidden="1"/>
    <cellStyle name="Comma [0] 268" xfId="2680" hidden="1"/>
    <cellStyle name="Comma [0] 268" xfId="32074" hidden="1"/>
    <cellStyle name="Comma [0] 2680" xfId="7531" hidden="1"/>
    <cellStyle name="Comma [0] 2680" xfId="36925" hidden="1"/>
    <cellStyle name="Comma [0] 2681" xfId="7520" hidden="1"/>
    <cellStyle name="Comma [0] 2681" xfId="36914" hidden="1"/>
    <cellStyle name="Comma [0] 2682" xfId="7528" hidden="1"/>
    <cellStyle name="Comma [0] 2682" xfId="36922" hidden="1"/>
    <cellStyle name="Comma [0] 2683" xfId="7015" hidden="1"/>
    <cellStyle name="Comma [0] 2683" xfId="36409" hidden="1"/>
    <cellStyle name="Comma [0] 2684" xfId="7514" hidden="1"/>
    <cellStyle name="Comma [0] 2684" xfId="36908" hidden="1"/>
    <cellStyle name="Comma [0] 2685" xfId="7547" hidden="1"/>
    <cellStyle name="Comma [0] 2685" xfId="36941" hidden="1"/>
    <cellStyle name="Comma [0] 2686" xfId="7555" hidden="1"/>
    <cellStyle name="Comma [0] 2686" xfId="36949" hidden="1"/>
    <cellStyle name="Comma [0] 2687" xfId="7464" hidden="1"/>
    <cellStyle name="Comma [0] 2687" xfId="36858" hidden="1"/>
    <cellStyle name="Comma [0] 2688" xfId="7543" hidden="1"/>
    <cellStyle name="Comma [0] 2688" xfId="36937" hidden="1"/>
    <cellStyle name="Comma [0] 2689" xfId="7564" hidden="1"/>
    <cellStyle name="Comma [0] 2689" xfId="36958" hidden="1"/>
    <cellStyle name="Comma [0] 269" xfId="2682" hidden="1"/>
    <cellStyle name="Comma [0] 269" xfId="32076" hidden="1"/>
    <cellStyle name="Comma [0] 2690" xfId="7566" hidden="1"/>
    <cellStyle name="Comma [0] 2690" xfId="36960" hidden="1"/>
    <cellStyle name="Comma [0] 2691" xfId="7525" hidden="1"/>
    <cellStyle name="Comma [0] 2691" xfId="36919" hidden="1"/>
    <cellStyle name="Comma [0] 2692" xfId="7470" hidden="1"/>
    <cellStyle name="Comma [0] 2692" xfId="36864" hidden="1"/>
    <cellStyle name="Comma [0] 2693" xfId="7523" hidden="1"/>
    <cellStyle name="Comma [0] 2693" xfId="36917" hidden="1"/>
    <cellStyle name="Comma [0] 2694" xfId="7507" hidden="1"/>
    <cellStyle name="Comma [0] 2694" xfId="36901" hidden="1"/>
    <cellStyle name="Comma [0] 2695" xfId="7503" hidden="1"/>
    <cellStyle name="Comma [0] 2695" xfId="36897" hidden="1"/>
    <cellStyle name="Comma [0] 2696" xfId="7574" hidden="1"/>
    <cellStyle name="Comma [0] 2696" xfId="36968" hidden="1"/>
    <cellStyle name="Comma [0] 2697" xfId="7446" hidden="1"/>
    <cellStyle name="Comma [0] 2697" xfId="36840" hidden="1"/>
    <cellStyle name="Comma [0] 2698" xfId="6754" hidden="1"/>
    <cellStyle name="Comma [0] 2698" xfId="36148" hidden="1"/>
    <cellStyle name="Comma [0] 2699" xfId="7582" hidden="1"/>
    <cellStyle name="Comma [0] 2699" xfId="36976" hidden="1"/>
    <cellStyle name="Comma [0] 27" xfId="2243" hidden="1"/>
    <cellStyle name="Comma [0] 27" xfId="31637" hidden="1"/>
    <cellStyle name="Comma [0] 270" xfId="2107" hidden="1"/>
    <cellStyle name="Comma [0] 270" xfId="31502" hidden="1"/>
    <cellStyle name="Comma [0] 2700" xfId="7584" hidden="1"/>
    <cellStyle name="Comma [0] 2700" xfId="36978" hidden="1"/>
    <cellStyle name="Comma [0] 2701" xfId="7533" hidden="1"/>
    <cellStyle name="Comma [0] 2701" xfId="36927" hidden="1"/>
    <cellStyle name="Comma [0] 2702" xfId="7509" hidden="1"/>
    <cellStyle name="Comma [0] 2702" xfId="36903" hidden="1"/>
    <cellStyle name="Comma [0] 2703" xfId="7544" hidden="1"/>
    <cellStyle name="Comma [0] 2703" xfId="36938" hidden="1"/>
    <cellStyle name="Comma [0] 2704" xfId="7476" hidden="1"/>
    <cellStyle name="Comma [0] 2704" xfId="36870" hidden="1"/>
    <cellStyle name="Comma [0] 2705" xfId="7546" hidden="1"/>
    <cellStyle name="Comma [0] 2705" xfId="36940" hidden="1"/>
    <cellStyle name="Comma [0] 2706" xfId="7591" hidden="1"/>
    <cellStyle name="Comma [0] 2706" xfId="36985" hidden="1"/>
    <cellStyle name="Comma [0] 2707" xfId="7534" hidden="1"/>
    <cellStyle name="Comma [0] 2707" xfId="36928" hidden="1"/>
    <cellStyle name="Comma [0] 2708" xfId="7491" hidden="1"/>
    <cellStyle name="Comma [0] 2708" xfId="36885" hidden="1"/>
    <cellStyle name="Comma [0] 2709" xfId="7597" hidden="1"/>
    <cellStyle name="Comma [0] 2709" xfId="36991" hidden="1"/>
    <cellStyle name="Comma [0] 271" xfId="2080" hidden="1"/>
    <cellStyle name="Comma [0] 271" xfId="31475" hidden="1"/>
    <cellStyle name="Comma [0] 2710" xfId="7599" hidden="1"/>
    <cellStyle name="Comma [0] 2710" xfId="36993" hidden="1"/>
    <cellStyle name="Comma [0] 2711" xfId="7552" hidden="1"/>
    <cellStyle name="Comma [0] 2711" xfId="36946" hidden="1"/>
    <cellStyle name="Comma [0] 2712" xfId="7558" hidden="1"/>
    <cellStyle name="Comma [0] 2712" xfId="36952" hidden="1"/>
    <cellStyle name="Comma [0] 2713" xfId="7445" hidden="1"/>
    <cellStyle name="Comma [0] 2713" xfId="36839" hidden="1"/>
    <cellStyle name="Comma [0] 2714" xfId="7508" hidden="1"/>
    <cellStyle name="Comma [0] 2714" xfId="36902" hidden="1"/>
    <cellStyle name="Comma [0] 2715" xfId="7516" hidden="1"/>
    <cellStyle name="Comma [0] 2715" xfId="36910" hidden="1"/>
    <cellStyle name="Comma [0] 2716" xfId="7605" hidden="1"/>
    <cellStyle name="Comma [0] 2716" xfId="36999" hidden="1"/>
    <cellStyle name="Comma [0] 2717" xfId="7519" hidden="1"/>
    <cellStyle name="Comma [0] 2717" xfId="36913" hidden="1"/>
    <cellStyle name="Comma [0] 2718" xfId="7479" hidden="1"/>
    <cellStyle name="Comma [0] 2718" xfId="36873" hidden="1"/>
    <cellStyle name="Comma [0] 2719" xfId="7610" hidden="1"/>
    <cellStyle name="Comma [0] 2719" xfId="37004" hidden="1"/>
    <cellStyle name="Comma [0] 272" xfId="2688" hidden="1"/>
    <cellStyle name="Comma [0] 272" xfId="32082" hidden="1"/>
    <cellStyle name="Comma [0] 2720" xfId="7612" hidden="1"/>
    <cellStyle name="Comma [0] 2720" xfId="37006" hidden="1"/>
    <cellStyle name="Comma [0] 2721" xfId="7571" hidden="1"/>
    <cellStyle name="Comma [0] 2721" xfId="36965" hidden="1"/>
    <cellStyle name="Comma [0] 2722" xfId="7577" hidden="1"/>
    <cellStyle name="Comma [0] 2722" xfId="36971" hidden="1"/>
    <cellStyle name="Comma [0] 2723" xfId="7478" hidden="1"/>
    <cellStyle name="Comma [0] 2723" xfId="36872" hidden="1"/>
    <cellStyle name="Comma [0] 2724" xfId="7559" hidden="1"/>
    <cellStyle name="Comma [0] 2724" xfId="36953" hidden="1"/>
    <cellStyle name="Comma [0] 2725" xfId="7538" hidden="1"/>
    <cellStyle name="Comma [0] 2725" xfId="36932" hidden="1"/>
    <cellStyle name="Comma [0] 2726" xfId="7616" hidden="1"/>
    <cellStyle name="Comma [0] 2726" xfId="37010" hidden="1"/>
    <cellStyle name="Comma [0] 2727" xfId="7557" hidden="1"/>
    <cellStyle name="Comma [0] 2727" xfId="36951" hidden="1"/>
    <cellStyle name="Comma [0] 2728" xfId="7495" hidden="1"/>
    <cellStyle name="Comma [0] 2728" xfId="36889" hidden="1"/>
    <cellStyle name="Comma [0] 2729" xfId="7623" hidden="1"/>
    <cellStyle name="Comma [0] 2729" xfId="37017" hidden="1"/>
    <cellStyle name="Comma [0] 273" xfId="2694" hidden="1"/>
    <cellStyle name="Comma [0] 273" xfId="32088" hidden="1"/>
    <cellStyle name="Comma [0] 2730" xfId="7625" hidden="1"/>
    <cellStyle name="Comma [0] 2730" xfId="37019" hidden="1"/>
    <cellStyle name="Comma [0] 2731" xfId="7589" hidden="1"/>
    <cellStyle name="Comma [0] 2731" xfId="36983" hidden="1"/>
    <cellStyle name="Comma [0] 2732" xfId="7594" hidden="1"/>
    <cellStyle name="Comma [0] 2732" xfId="36988" hidden="1"/>
    <cellStyle name="Comma [0] 2733" xfId="7024" hidden="1"/>
    <cellStyle name="Comma [0] 2733" xfId="36418" hidden="1"/>
    <cellStyle name="Comma [0] 2734" xfId="7578" hidden="1"/>
    <cellStyle name="Comma [0] 2734" xfId="36972" hidden="1"/>
    <cellStyle name="Comma [0] 2735" xfId="7483" hidden="1"/>
    <cellStyle name="Comma [0] 2735" xfId="36877" hidden="1"/>
    <cellStyle name="Comma [0] 2736" xfId="7629" hidden="1"/>
    <cellStyle name="Comma [0] 2736" xfId="37023" hidden="1"/>
    <cellStyle name="Comma [0] 2737" xfId="7576" hidden="1"/>
    <cellStyle name="Comma [0] 2737" xfId="36970" hidden="1"/>
    <cellStyle name="Comma [0] 2738" xfId="7515" hidden="1"/>
    <cellStyle name="Comma [0] 2738" xfId="36909" hidden="1"/>
    <cellStyle name="Comma [0] 2739" xfId="7633" hidden="1"/>
    <cellStyle name="Comma [0] 2739" xfId="37027" hidden="1"/>
    <cellStyle name="Comma [0] 274" xfId="2696" hidden="1"/>
    <cellStyle name="Comma [0] 274" xfId="32090" hidden="1"/>
    <cellStyle name="Comma [0] 2740" xfId="7635" hidden="1"/>
    <cellStyle name="Comma [0] 2740" xfId="37029" hidden="1"/>
    <cellStyle name="Comma [0] 2741" xfId="7603" hidden="1"/>
    <cellStyle name="Comma [0] 2741" xfId="36997" hidden="1"/>
    <cellStyle name="Comma [0] 2742" xfId="7607" hidden="1"/>
    <cellStyle name="Comma [0] 2742" xfId="37001" hidden="1"/>
    <cellStyle name="Comma [0] 2743" xfId="7497" hidden="1"/>
    <cellStyle name="Comma [0] 2743" xfId="36891" hidden="1"/>
    <cellStyle name="Comma [0] 2744" xfId="7595" hidden="1"/>
    <cellStyle name="Comma [0] 2744" xfId="36989" hidden="1"/>
    <cellStyle name="Comma [0] 2745" xfId="7487" hidden="1"/>
    <cellStyle name="Comma [0] 2745" xfId="36881" hidden="1"/>
    <cellStyle name="Comma [0] 2746" xfId="7639" hidden="1"/>
    <cellStyle name="Comma [0] 2746" xfId="37033" hidden="1"/>
    <cellStyle name="Comma [0] 2747" xfId="7593" hidden="1"/>
    <cellStyle name="Comma [0] 2747" xfId="36987" hidden="1"/>
    <cellStyle name="Comma [0] 2748" xfId="7562" hidden="1"/>
    <cellStyle name="Comma [0] 2748" xfId="36956" hidden="1"/>
    <cellStyle name="Comma [0] 2749" xfId="7643" hidden="1"/>
    <cellStyle name="Comma [0] 2749" xfId="37037" hidden="1"/>
    <cellStyle name="Comma [0] 275" xfId="2687" hidden="1"/>
    <cellStyle name="Comma [0] 275" xfId="32081" hidden="1"/>
    <cellStyle name="Comma [0] 2750" xfId="7645" hidden="1"/>
    <cellStyle name="Comma [0] 2750" xfId="37039" hidden="1"/>
    <cellStyle name="Comma [0] 2751" xfId="7631" hidden="1"/>
    <cellStyle name="Comma [0] 2751" xfId="37025" hidden="1"/>
    <cellStyle name="Comma [0] 2752" xfId="7618" hidden="1"/>
    <cellStyle name="Comma [0] 2752" xfId="37012" hidden="1"/>
    <cellStyle name="Comma [0] 2753" xfId="7642" hidden="1"/>
    <cellStyle name="Comma [0] 2753" xfId="37036" hidden="1"/>
    <cellStyle name="Comma [0] 2754" xfId="7608" hidden="1"/>
    <cellStyle name="Comma [0] 2754" xfId="37002" hidden="1"/>
    <cellStyle name="Comma [0] 2755" xfId="7580" hidden="1"/>
    <cellStyle name="Comma [0] 2755" xfId="36974" hidden="1"/>
    <cellStyle name="Comma [0] 2756" xfId="7647" hidden="1"/>
    <cellStyle name="Comma [0] 2756" xfId="37041" hidden="1"/>
    <cellStyle name="Comma [0] 2757" xfId="7604" hidden="1"/>
    <cellStyle name="Comma [0] 2757" xfId="36998" hidden="1"/>
    <cellStyle name="Comma [0] 2758" xfId="7638" hidden="1"/>
    <cellStyle name="Comma [0] 2758" xfId="37032" hidden="1"/>
    <cellStyle name="Comma [0] 2759" xfId="7651" hidden="1"/>
    <cellStyle name="Comma [0] 2759" xfId="37045" hidden="1"/>
    <cellStyle name="Comma [0] 276" xfId="2692" hidden="1"/>
    <cellStyle name="Comma [0] 276" xfId="32086" hidden="1"/>
    <cellStyle name="Comma [0] 2760" xfId="7653" hidden="1"/>
    <cellStyle name="Comma [0] 2760" xfId="37047" hidden="1"/>
    <cellStyle name="Comma [0] 2761" xfId="7521" hidden="1"/>
    <cellStyle name="Comma [0] 2761" xfId="36915" hidden="1"/>
    <cellStyle name="Comma [0] 2762" xfId="7641" hidden="1"/>
    <cellStyle name="Comma [0] 2762" xfId="37035" hidden="1"/>
    <cellStyle name="Comma [0] 2763" xfId="7581" hidden="1"/>
    <cellStyle name="Comma [0] 2763" xfId="36975" hidden="1"/>
    <cellStyle name="Comma [0] 2764" xfId="7615" hidden="1"/>
    <cellStyle name="Comma [0] 2764" xfId="37009" hidden="1"/>
    <cellStyle name="Comma [0] 2765" xfId="7628" hidden="1"/>
    <cellStyle name="Comma [0] 2765" xfId="37022" hidden="1"/>
    <cellStyle name="Comma [0] 2766" xfId="7656" hidden="1"/>
    <cellStyle name="Comma [0] 2766" xfId="37050" hidden="1"/>
    <cellStyle name="Comma [0] 2767" xfId="7619" hidden="1"/>
    <cellStyle name="Comma [0] 2767" xfId="37013" hidden="1"/>
    <cellStyle name="Comma [0] 2768" xfId="7579" hidden="1"/>
    <cellStyle name="Comma [0] 2768" xfId="36973" hidden="1"/>
    <cellStyle name="Comma [0] 2769" xfId="7658" hidden="1"/>
    <cellStyle name="Comma [0] 2769" xfId="37052" hidden="1"/>
    <cellStyle name="Comma [0] 277" xfId="2698" hidden="1"/>
    <cellStyle name="Comma [0] 277" xfId="32092" hidden="1"/>
    <cellStyle name="Comma [0] 2770" xfId="7660" hidden="1"/>
    <cellStyle name="Comma [0] 2770" xfId="37054" hidden="1"/>
    <cellStyle name="Comma [0] 2771" xfId="5260" hidden="1"/>
    <cellStyle name="Comma [0] 2771" xfId="34654" hidden="1"/>
    <cellStyle name="Comma [0] 2772" xfId="5279" hidden="1"/>
    <cellStyle name="Comma [0] 2772" xfId="34673" hidden="1"/>
    <cellStyle name="Comma [0] 2773" xfId="5285" hidden="1"/>
    <cellStyle name="Comma [0] 2773" xfId="34679" hidden="1"/>
    <cellStyle name="Comma [0] 2774" xfId="7665" hidden="1"/>
    <cellStyle name="Comma [0] 2774" xfId="37059" hidden="1"/>
    <cellStyle name="Comma [0] 2775" xfId="7668" hidden="1"/>
    <cellStyle name="Comma [0] 2775" xfId="37062" hidden="1"/>
    <cellStyle name="Comma [0] 2776" xfId="5278" hidden="1"/>
    <cellStyle name="Comma [0] 2776" xfId="34672" hidden="1"/>
    <cellStyle name="Comma [0] 2777" xfId="7663" hidden="1"/>
    <cellStyle name="Comma [0] 2777" xfId="37057" hidden="1"/>
    <cellStyle name="Comma [0] 2778" xfId="7670" hidden="1"/>
    <cellStyle name="Comma [0] 2778" xfId="37064" hidden="1"/>
    <cellStyle name="Comma [0] 2779" xfId="7672" hidden="1"/>
    <cellStyle name="Comma [0] 2779" xfId="37066" hidden="1"/>
    <cellStyle name="Comma [0] 278" xfId="2700" hidden="1"/>
    <cellStyle name="Comma [0] 278" xfId="32094" hidden="1"/>
    <cellStyle name="Comma [0] 2780" xfId="5269" hidden="1"/>
    <cellStyle name="Comma [0] 2780" xfId="34663" hidden="1"/>
    <cellStyle name="Comma [0] 2781" xfId="6707" hidden="1"/>
    <cellStyle name="Comma [0] 2781" xfId="36101" hidden="1"/>
    <cellStyle name="Comma [0] 2782" xfId="7683" hidden="1"/>
    <cellStyle name="Comma [0] 2782" xfId="37077" hidden="1"/>
    <cellStyle name="Comma [0] 2783" xfId="7692" hidden="1"/>
    <cellStyle name="Comma [0] 2783" xfId="37086" hidden="1"/>
    <cellStyle name="Comma [0] 2784" xfId="7703" hidden="1"/>
    <cellStyle name="Comma [0] 2784" xfId="37097" hidden="1"/>
    <cellStyle name="Comma [0] 2785" xfId="7709" hidden="1"/>
    <cellStyle name="Comma [0] 2785" xfId="37103" hidden="1"/>
    <cellStyle name="Comma [0] 2786" xfId="7691" hidden="1"/>
    <cellStyle name="Comma [0] 2786" xfId="37085" hidden="1"/>
    <cellStyle name="Comma [0] 2787" xfId="7701" hidden="1"/>
    <cellStyle name="Comma [0] 2787" xfId="37095" hidden="1"/>
    <cellStyle name="Comma [0] 2788" xfId="7721" hidden="1"/>
    <cellStyle name="Comma [0] 2788" xfId="37115" hidden="1"/>
    <cellStyle name="Comma [0] 2789" xfId="7723" hidden="1"/>
    <cellStyle name="Comma [0] 2789" xfId="37117" hidden="1"/>
    <cellStyle name="Comma [0] 279" xfId="2081" hidden="1"/>
    <cellStyle name="Comma [0] 279" xfId="31476" hidden="1"/>
    <cellStyle name="Comma [0] 2790" xfId="7674" hidden="1"/>
    <cellStyle name="Comma [0] 2790" xfId="37068" hidden="1"/>
    <cellStyle name="Comma [0] 2791" xfId="5321" hidden="1"/>
    <cellStyle name="Comma [0] 2791" xfId="34715" hidden="1"/>
    <cellStyle name="Comma [0] 2792" xfId="7677" hidden="1"/>
    <cellStyle name="Comma [0] 2792" xfId="37071" hidden="1"/>
    <cellStyle name="Comma [0] 2793" xfId="5266" hidden="1"/>
    <cellStyle name="Comma [0] 2793" xfId="34660" hidden="1"/>
    <cellStyle name="Comma [0] 2794" xfId="5268" hidden="1"/>
    <cellStyle name="Comma [0] 2794" xfId="34662" hidden="1"/>
    <cellStyle name="Comma [0] 2795" xfId="7728" hidden="1"/>
    <cellStyle name="Comma [0] 2795" xfId="37122" hidden="1"/>
    <cellStyle name="Comma [0] 2796" xfId="6709" hidden="1"/>
    <cellStyle name="Comma [0] 2796" xfId="36103" hidden="1"/>
    <cellStyle name="Comma [0] 2797" xfId="5540" hidden="1"/>
    <cellStyle name="Comma [0] 2797" xfId="34934" hidden="1"/>
    <cellStyle name="Comma [0] 2798" xfId="7740" hidden="1"/>
    <cellStyle name="Comma [0] 2798" xfId="37134" hidden="1"/>
    <cellStyle name="Comma [0] 2799" xfId="7742" hidden="1"/>
    <cellStyle name="Comma [0] 2799" xfId="37136" hidden="1"/>
    <cellStyle name="Comma [0] 28" xfId="2211" hidden="1"/>
    <cellStyle name="Comma [0] 28" xfId="31605" hidden="1"/>
    <cellStyle name="Comma [0] 280" xfId="2059" hidden="1"/>
    <cellStyle name="Comma [0] 280" xfId="31454" hidden="1"/>
    <cellStyle name="Comma [0] 2800" xfId="7731" hidden="1"/>
    <cellStyle name="Comma [0] 2800" xfId="37125" hidden="1"/>
    <cellStyle name="Comma [0] 2801" xfId="7739" hidden="1"/>
    <cellStyle name="Comma [0] 2801" xfId="37133" hidden="1"/>
    <cellStyle name="Comma [0] 2802" xfId="5264" hidden="1"/>
    <cellStyle name="Comma [0] 2802" xfId="34658" hidden="1"/>
    <cellStyle name="Comma [0] 2803" xfId="7725" hidden="1"/>
    <cellStyle name="Comma [0] 2803" xfId="37119" hidden="1"/>
    <cellStyle name="Comma [0] 2804" xfId="7758" hidden="1"/>
    <cellStyle name="Comma [0] 2804" xfId="37152" hidden="1"/>
    <cellStyle name="Comma [0] 2805" xfId="7766" hidden="1"/>
    <cellStyle name="Comma [0] 2805" xfId="37160" hidden="1"/>
    <cellStyle name="Comma [0] 2806" xfId="7675" hidden="1"/>
    <cellStyle name="Comma [0] 2806" xfId="37069" hidden="1"/>
    <cellStyle name="Comma [0] 2807" xfId="7754" hidden="1"/>
    <cellStyle name="Comma [0] 2807" xfId="37148" hidden="1"/>
    <cellStyle name="Comma [0] 2808" xfId="7775" hidden="1"/>
    <cellStyle name="Comma [0] 2808" xfId="37169" hidden="1"/>
    <cellStyle name="Comma [0] 2809" xfId="7777" hidden="1"/>
    <cellStyle name="Comma [0] 2809" xfId="37171" hidden="1"/>
    <cellStyle name="Comma [0] 281" xfId="2711" hidden="1"/>
    <cellStyle name="Comma [0] 281" xfId="32105" hidden="1"/>
    <cellStyle name="Comma [0] 2810" xfId="7736" hidden="1"/>
    <cellStyle name="Comma [0] 2810" xfId="37130" hidden="1"/>
    <cellStyle name="Comma [0] 2811" xfId="7681" hidden="1"/>
    <cellStyle name="Comma [0] 2811" xfId="37075" hidden="1"/>
    <cellStyle name="Comma [0] 2812" xfId="7734" hidden="1"/>
    <cellStyle name="Comma [0] 2812" xfId="37128" hidden="1"/>
    <cellStyle name="Comma [0] 2813" xfId="7718" hidden="1"/>
    <cellStyle name="Comma [0] 2813" xfId="37112" hidden="1"/>
    <cellStyle name="Comma [0] 2814" xfId="7714" hidden="1"/>
    <cellStyle name="Comma [0] 2814" xfId="37108" hidden="1"/>
    <cellStyle name="Comma [0] 2815" xfId="7785" hidden="1"/>
    <cellStyle name="Comma [0] 2815" xfId="37179" hidden="1"/>
    <cellStyle name="Comma [0] 2816" xfId="5275" hidden="1"/>
    <cellStyle name="Comma [0] 2816" xfId="34669" hidden="1"/>
    <cellStyle name="Comma [0] 2817" xfId="5281" hidden="1"/>
    <cellStyle name="Comma [0] 2817" xfId="34675" hidden="1"/>
    <cellStyle name="Comma [0] 2818" xfId="7793" hidden="1"/>
    <cellStyle name="Comma [0] 2818" xfId="37187" hidden="1"/>
    <cellStyle name="Comma [0] 2819" xfId="7795" hidden="1"/>
    <cellStyle name="Comma [0] 2819" xfId="37189" hidden="1"/>
    <cellStyle name="Comma [0] 282" xfId="2720" hidden="1"/>
    <cellStyle name="Comma [0] 282" xfId="32114" hidden="1"/>
    <cellStyle name="Comma [0] 2820" xfId="7744" hidden="1"/>
    <cellStyle name="Comma [0] 2820" xfId="37138" hidden="1"/>
    <cellStyle name="Comma [0] 2821" xfId="7720" hidden="1"/>
    <cellStyle name="Comma [0] 2821" xfId="37114" hidden="1"/>
    <cellStyle name="Comma [0] 2822" xfId="7755" hidden="1"/>
    <cellStyle name="Comma [0] 2822" xfId="37149" hidden="1"/>
    <cellStyle name="Comma [0] 2823" xfId="7687" hidden="1"/>
    <cellStyle name="Comma [0] 2823" xfId="37081" hidden="1"/>
    <cellStyle name="Comma [0] 2824" xfId="7757" hidden="1"/>
    <cellStyle name="Comma [0] 2824" xfId="37151" hidden="1"/>
    <cellStyle name="Comma [0] 2825" xfId="7802" hidden="1"/>
    <cellStyle name="Comma [0] 2825" xfId="37196" hidden="1"/>
    <cellStyle name="Comma [0] 2826" xfId="7745" hidden="1"/>
    <cellStyle name="Comma [0] 2826" xfId="37139" hidden="1"/>
    <cellStyle name="Comma [0] 2827" xfId="7702" hidden="1"/>
    <cellStyle name="Comma [0] 2827" xfId="37096" hidden="1"/>
    <cellStyle name="Comma [0] 2828" xfId="7808" hidden="1"/>
    <cellStyle name="Comma [0] 2828" xfId="37202" hidden="1"/>
    <cellStyle name="Comma [0] 2829" xfId="7810" hidden="1"/>
    <cellStyle name="Comma [0] 2829" xfId="37204" hidden="1"/>
    <cellStyle name="Comma [0] 283" xfId="2731" hidden="1"/>
    <cellStyle name="Comma [0] 283" xfId="32125" hidden="1"/>
    <cellStyle name="Comma [0] 2830" xfId="7763" hidden="1"/>
    <cellStyle name="Comma [0] 2830" xfId="37157" hidden="1"/>
    <cellStyle name="Comma [0] 2831" xfId="7769" hidden="1"/>
    <cellStyle name="Comma [0] 2831" xfId="37163" hidden="1"/>
    <cellStyle name="Comma [0] 2832" xfId="5271" hidden="1"/>
    <cellStyle name="Comma [0] 2832" xfId="34665" hidden="1"/>
    <cellStyle name="Comma [0] 2833" xfId="7719" hidden="1"/>
    <cellStyle name="Comma [0] 2833" xfId="37113" hidden="1"/>
    <cellStyle name="Comma [0] 2834" xfId="7727" hidden="1"/>
    <cellStyle name="Comma [0] 2834" xfId="37121" hidden="1"/>
    <cellStyle name="Comma [0] 2835" xfId="7816" hidden="1"/>
    <cellStyle name="Comma [0] 2835" xfId="37210" hidden="1"/>
    <cellStyle name="Comma [0] 2836" xfId="7730" hidden="1"/>
    <cellStyle name="Comma [0] 2836" xfId="37124" hidden="1"/>
    <cellStyle name="Comma [0] 2837" xfId="7690" hidden="1"/>
    <cellStyle name="Comma [0] 2837" xfId="37084" hidden="1"/>
    <cellStyle name="Comma [0] 2838" xfId="7821" hidden="1"/>
    <cellStyle name="Comma [0] 2838" xfId="37215" hidden="1"/>
    <cellStyle name="Comma [0] 2839" xfId="7823" hidden="1"/>
    <cellStyle name="Comma [0] 2839" xfId="37217" hidden="1"/>
    <cellStyle name="Comma [0] 284" xfId="2737" hidden="1"/>
    <cellStyle name="Comma [0] 284" xfId="32131" hidden="1"/>
    <cellStyle name="Comma [0] 2840" xfId="7782" hidden="1"/>
    <cellStyle name="Comma [0] 2840" xfId="37176" hidden="1"/>
    <cellStyle name="Comma [0] 2841" xfId="7788" hidden="1"/>
    <cellStyle name="Comma [0] 2841" xfId="37182" hidden="1"/>
    <cellStyle name="Comma [0] 2842" xfId="7689" hidden="1"/>
    <cellStyle name="Comma [0] 2842" xfId="37083" hidden="1"/>
    <cellStyle name="Comma [0] 2843" xfId="7770" hidden="1"/>
    <cellStyle name="Comma [0] 2843" xfId="37164" hidden="1"/>
    <cellStyle name="Comma [0] 2844" xfId="7749" hidden="1"/>
    <cellStyle name="Comma [0] 2844" xfId="37143" hidden="1"/>
    <cellStyle name="Comma [0] 2845" xfId="7827" hidden="1"/>
    <cellStyle name="Comma [0] 2845" xfId="37221" hidden="1"/>
    <cellStyle name="Comma [0] 2846" xfId="7768" hidden="1"/>
    <cellStyle name="Comma [0] 2846" xfId="37162" hidden="1"/>
    <cellStyle name="Comma [0] 2847" xfId="7706" hidden="1"/>
    <cellStyle name="Comma [0] 2847" xfId="37100" hidden="1"/>
    <cellStyle name="Comma [0] 2848" xfId="7834" hidden="1"/>
    <cellStyle name="Comma [0] 2848" xfId="37228" hidden="1"/>
    <cellStyle name="Comma [0] 2849" xfId="7836" hidden="1"/>
    <cellStyle name="Comma [0] 2849" xfId="37230" hidden="1"/>
    <cellStyle name="Comma [0] 285" xfId="2719" hidden="1"/>
    <cellStyle name="Comma [0] 285" xfId="32113" hidden="1"/>
    <cellStyle name="Comma [0] 2850" xfId="7800" hidden="1"/>
    <cellStyle name="Comma [0] 2850" xfId="37194" hidden="1"/>
    <cellStyle name="Comma [0] 2851" xfId="7805" hidden="1"/>
    <cellStyle name="Comma [0] 2851" xfId="37199" hidden="1"/>
    <cellStyle name="Comma [0] 2852" xfId="5262" hidden="1"/>
    <cellStyle name="Comma [0] 2852" xfId="34656" hidden="1"/>
    <cellStyle name="Comma [0] 2853" xfId="7789" hidden="1"/>
    <cellStyle name="Comma [0] 2853" xfId="37183" hidden="1"/>
    <cellStyle name="Comma [0] 2854" xfId="7694" hidden="1"/>
    <cellStyle name="Comma [0] 2854" xfId="37088" hidden="1"/>
    <cellStyle name="Comma [0] 2855" xfId="7840" hidden="1"/>
    <cellStyle name="Comma [0] 2855" xfId="37234" hidden="1"/>
    <cellStyle name="Comma [0] 2856" xfId="7787" hidden="1"/>
    <cellStyle name="Comma [0] 2856" xfId="37181" hidden="1"/>
    <cellStyle name="Comma [0] 2857" xfId="7726" hidden="1"/>
    <cellStyle name="Comma [0] 2857" xfId="37120" hidden="1"/>
    <cellStyle name="Comma [0] 2858" xfId="7844" hidden="1"/>
    <cellStyle name="Comma [0] 2858" xfId="37238" hidden="1"/>
    <cellStyle name="Comma [0] 2859" xfId="7846" hidden="1"/>
    <cellStyle name="Comma [0] 2859" xfId="37240" hidden="1"/>
    <cellStyle name="Comma [0] 286" xfId="2729" hidden="1"/>
    <cellStyle name="Comma [0] 286" xfId="32123" hidden="1"/>
    <cellStyle name="Comma [0] 2860" xfId="7814" hidden="1"/>
    <cellStyle name="Comma [0] 2860" xfId="37208" hidden="1"/>
    <cellStyle name="Comma [0] 2861" xfId="7818" hidden="1"/>
    <cellStyle name="Comma [0] 2861" xfId="37212" hidden="1"/>
    <cellStyle name="Comma [0] 2862" xfId="7708" hidden="1"/>
    <cellStyle name="Comma [0] 2862" xfId="37102" hidden="1"/>
    <cellStyle name="Comma [0] 2863" xfId="7806" hidden="1"/>
    <cellStyle name="Comma [0] 2863" xfId="37200" hidden="1"/>
    <cellStyle name="Comma [0] 2864" xfId="7698" hidden="1"/>
    <cellStyle name="Comma [0] 2864" xfId="37092" hidden="1"/>
    <cellStyle name="Comma [0] 2865" xfId="7850" hidden="1"/>
    <cellStyle name="Comma [0] 2865" xfId="37244" hidden="1"/>
    <cellStyle name="Comma [0] 2866" xfId="7804" hidden="1"/>
    <cellStyle name="Comma [0] 2866" xfId="37198" hidden="1"/>
    <cellStyle name="Comma [0] 2867" xfId="7773" hidden="1"/>
    <cellStyle name="Comma [0] 2867" xfId="37167" hidden="1"/>
    <cellStyle name="Comma [0] 2868" xfId="7854" hidden="1"/>
    <cellStyle name="Comma [0] 2868" xfId="37248" hidden="1"/>
    <cellStyle name="Comma [0] 2869" xfId="7856" hidden="1"/>
    <cellStyle name="Comma [0] 2869" xfId="37250" hidden="1"/>
    <cellStyle name="Comma [0] 287" xfId="2749" hidden="1"/>
    <cellStyle name="Comma [0] 287" xfId="32143" hidden="1"/>
    <cellStyle name="Comma [0] 2870" xfId="7842" hidden="1"/>
    <cellStyle name="Comma [0] 2870" xfId="37236" hidden="1"/>
    <cellStyle name="Comma [0] 2871" xfId="7829" hidden="1"/>
    <cellStyle name="Comma [0] 2871" xfId="37223" hidden="1"/>
    <cellStyle name="Comma [0] 2872" xfId="7853" hidden="1"/>
    <cellStyle name="Comma [0] 2872" xfId="37247" hidden="1"/>
    <cellStyle name="Comma [0] 2873" xfId="7819" hidden="1"/>
    <cellStyle name="Comma [0] 2873" xfId="37213" hidden="1"/>
    <cellStyle name="Comma [0] 2874" xfId="7791" hidden="1"/>
    <cellStyle name="Comma [0] 2874" xfId="37185" hidden="1"/>
    <cellStyle name="Comma [0] 2875" xfId="7858" hidden="1"/>
    <cellStyle name="Comma [0] 2875" xfId="37252" hidden="1"/>
    <cellStyle name="Comma [0] 2876" xfId="7815" hidden="1"/>
    <cellStyle name="Comma [0] 2876" xfId="37209" hidden="1"/>
    <cellStyle name="Comma [0] 2877" xfId="7849" hidden="1"/>
    <cellStyle name="Comma [0] 2877" xfId="37243" hidden="1"/>
    <cellStyle name="Comma [0] 2878" xfId="7862" hidden="1"/>
    <cellStyle name="Comma [0] 2878" xfId="37256" hidden="1"/>
    <cellStyle name="Comma [0] 2879" xfId="7864" hidden="1"/>
    <cellStyle name="Comma [0] 2879" xfId="37258" hidden="1"/>
    <cellStyle name="Comma [0] 288" xfId="2751" hidden="1"/>
    <cellStyle name="Comma [0] 288" xfId="32145" hidden="1"/>
    <cellStyle name="Comma [0] 2880" xfId="7732" hidden="1"/>
    <cellStyle name="Comma [0] 2880" xfId="37126" hidden="1"/>
    <cellStyle name="Comma [0] 2881" xfId="7852" hidden="1"/>
    <cellStyle name="Comma [0] 2881" xfId="37246" hidden="1"/>
    <cellStyle name="Comma [0] 2882" xfId="7792" hidden="1"/>
    <cellStyle name="Comma [0] 2882" xfId="37186" hidden="1"/>
    <cellStyle name="Comma [0] 2883" xfId="7826" hidden="1"/>
    <cellStyle name="Comma [0] 2883" xfId="37220" hidden="1"/>
    <cellStyle name="Comma [0] 2884" xfId="7839" hidden="1"/>
    <cellStyle name="Comma [0] 2884" xfId="37233" hidden="1"/>
    <cellStyle name="Comma [0] 2885" xfId="7867" hidden="1"/>
    <cellStyle name="Comma [0] 2885" xfId="37261" hidden="1"/>
    <cellStyle name="Comma [0] 2886" xfId="7830" hidden="1"/>
    <cellStyle name="Comma [0] 2886" xfId="37224" hidden="1"/>
    <cellStyle name="Comma [0] 2887" xfId="7790" hidden="1"/>
    <cellStyle name="Comma [0] 2887" xfId="37184" hidden="1"/>
    <cellStyle name="Comma [0] 2888" xfId="7869" hidden="1"/>
    <cellStyle name="Comma [0] 2888" xfId="37263" hidden="1"/>
    <cellStyle name="Comma [0] 2889" xfId="7871" hidden="1"/>
    <cellStyle name="Comma [0] 2889" xfId="37265" hidden="1"/>
    <cellStyle name="Comma [0] 289" xfId="2702" hidden="1"/>
    <cellStyle name="Comma [0] 289" xfId="32096" hidden="1"/>
    <cellStyle name="Comma [0] 2890" xfId="7930" hidden="1"/>
    <cellStyle name="Comma [0] 2890" xfId="37324" hidden="1"/>
    <cellStyle name="Comma [0] 2891" xfId="7949" hidden="1"/>
    <cellStyle name="Comma [0] 2891" xfId="37343" hidden="1"/>
    <cellStyle name="Comma [0] 2892" xfId="7956" hidden="1"/>
    <cellStyle name="Comma [0] 2892" xfId="37350" hidden="1"/>
    <cellStyle name="Comma [0] 2893" xfId="7963" hidden="1"/>
    <cellStyle name="Comma [0] 2893" xfId="37357" hidden="1"/>
    <cellStyle name="Comma [0] 2894" xfId="7968" hidden="1"/>
    <cellStyle name="Comma [0] 2894" xfId="37362" hidden="1"/>
    <cellStyle name="Comma [0] 2895" xfId="7955" hidden="1"/>
    <cellStyle name="Comma [0] 2895" xfId="37349" hidden="1"/>
    <cellStyle name="Comma [0] 2896" xfId="7960" hidden="1"/>
    <cellStyle name="Comma [0] 2896" xfId="37354" hidden="1"/>
    <cellStyle name="Comma [0] 2897" xfId="7972" hidden="1"/>
    <cellStyle name="Comma [0] 2897" xfId="37366" hidden="1"/>
    <cellStyle name="Comma [0] 2898" xfId="7974" hidden="1"/>
    <cellStyle name="Comma [0] 2898" xfId="37368" hidden="1"/>
    <cellStyle name="Comma [0] 2899" xfId="7945" hidden="1"/>
    <cellStyle name="Comma [0] 2899" xfId="37339" hidden="1"/>
    <cellStyle name="Comma [0] 29" xfId="2182" hidden="1"/>
    <cellStyle name="Comma [0] 29" xfId="31577" hidden="1"/>
    <cellStyle name="Comma [0] 290" xfId="2047" hidden="1"/>
    <cellStyle name="Comma [0] 290" xfId="31442" hidden="1"/>
    <cellStyle name="Comma [0] 2900" xfId="7934" hidden="1"/>
    <cellStyle name="Comma [0] 2900" xfId="37328" hidden="1"/>
    <cellStyle name="Comma [0] 2901" xfId="7985" hidden="1"/>
    <cellStyle name="Comma [0] 2901" xfId="37379" hidden="1"/>
    <cellStyle name="Comma [0] 2902" xfId="7994" hidden="1"/>
    <cellStyle name="Comma [0] 2902" xfId="37388" hidden="1"/>
    <cellStyle name="Comma [0] 2903" xfId="8005" hidden="1"/>
    <cellStyle name="Comma [0] 2903" xfId="37399" hidden="1"/>
    <cellStyle name="Comma [0] 2904" xfId="8011" hidden="1"/>
    <cellStyle name="Comma [0] 2904" xfId="37405" hidden="1"/>
    <cellStyle name="Comma [0] 2905" xfId="7993" hidden="1"/>
    <cellStyle name="Comma [0] 2905" xfId="37387" hidden="1"/>
    <cellStyle name="Comma [0] 2906" xfId="8003" hidden="1"/>
    <cellStyle name="Comma [0] 2906" xfId="37397" hidden="1"/>
    <cellStyle name="Comma [0] 2907" xfId="8023" hidden="1"/>
    <cellStyle name="Comma [0] 2907" xfId="37417" hidden="1"/>
    <cellStyle name="Comma [0] 2908" xfId="8025" hidden="1"/>
    <cellStyle name="Comma [0] 2908" xfId="37419" hidden="1"/>
    <cellStyle name="Comma [0] 2909" xfId="7976" hidden="1"/>
    <cellStyle name="Comma [0] 2909" xfId="37370" hidden="1"/>
    <cellStyle name="Comma [0] 291" xfId="2705" hidden="1"/>
    <cellStyle name="Comma [0] 291" xfId="32099" hidden="1"/>
    <cellStyle name="Comma [0] 2910" xfId="7937" hidden="1"/>
    <cellStyle name="Comma [0] 2910" xfId="37331" hidden="1"/>
    <cellStyle name="Comma [0] 2911" xfId="7979" hidden="1"/>
    <cellStyle name="Comma [0] 2911" xfId="37373" hidden="1"/>
    <cellStyle name="Comma [0] 2912" xfId="7942" hidden="1"/>
    <cellStyle name="Comma [0] 2912" xfId="37336" hidden="1"/>
    <cellStyle name="Comma [0] 2913" xfId="7944" hidden="1"/>
    <cellStyle name="Comma [0] 2913" xfId="37338" hidden="1"/>
    <cellStyle name="Comma [0] 2914" xfId="8030" hidden="1"/>
    <cellStyle name="Comma [0] 2914" xfId="37424" hidden="1"/>
    <cellStyle name="Comma [0] 2915" xfId="7933" hidden="1"/>
    <cellStyle name="Comma [0] 2915" xfId="37327" hidden="1"/>
    <cellStyle name="Comma [0] 2916" xfId="7941" hidden="1"/>
    <cellStyle name="Comma [0] 2916" xfId="37335" hidden="1"/>
    <cellStyle name="Comma [0] 2917" xfId="8042" hidden="1"/>
    <cellStyle name="Comma [0] 2917" xfId="37436" hidden="1"/>
    <cellStyle name="Comma [0] 2918" xfId="8044" hidden="1"/>
    <cellStyle name="Comma [0] 2918" xfId="37438" hidden="1"/>
    <cellStyle name="Comma [0] 2919" xfId="8033" hidden="1"/>
    <cellStyle name="Comma [0] 2919" xfId="37427" hidden="1"/>
    <cellStyle name="Comma [0] 292" xfId="2058" hidden="1"/>
    <cellStyle name="Comma [0] 292" xfId="31453" hidden="1"/>
    <cellStyle name="Comma [0] 2920" xfId="8041" hidden="1"/>
    <cellStyle name="Comma [0] 2920" xfId="37435" hidden="1"/>
    <cellStyle name="Comma [0] 2921" xfId="7939" hidden="1"/>
    <cellStyle name="Comma [0] 2921" xfId="37333" hidden="1"/>
    <cellStyle name="Comma [0] 2922" xfId="8027" hidden="1"/>
    <cellStyle name="Comma [0] 2922" xfId="37421" hidden="1"/>
    <cellStyle name="Comma [0] 2923" xfId="8060" hidden="1"/>
    <cellStyle name="Comma [0] 2923" xfId="37454" hidden="1"/>
    <cellStyle name="Comma [0] 2924" xfId="8068" hidden="1"/>
    <cellStyle name="Comma [0] 2924" xfId="37462" hidden="1"/>
    <cellStyle name="Comma [0] 2925" xfId="7977" hidden="1"/>
    <cellStyle name="Comma [0] 2925" xfId="37371" hidden="1"/>
    <cellStyle name="Comma [0] 2926" xfId="8056" hidden="1"/>
    <cellStyle name="Comma [0] 2926" xfId="37450" hidden="1"/>
    <cellStyle name="Comma [0] 2927" xfId="8077" hidden="1"/>
    <cellStyle name="Comma [0] 2927" xfId="37471" hidden="1"/>
    <cellStyle name="Comma [0] 2928" xfId="8079" hidden="1"/>
    <cellStyle name="Comma [0] 2928" xfId="37473" hidden="1"/>
    <cellStyle name="Comma [0] 2929" xfId="8038" hidden="1"/>
    <cellStyle name="Comma [0] 2929" xfId="37432" hidden="1"/>
    <cellStyle name="Comma [0] 293" xfId="2057" hidden="1"/>
    <cellStyle name="Comma [0] 293" xfId="31452" hidden="1"/>
    <cellStyle name="Comma [0] 2930" xfId="7983" hidden="1"/>
    <cellStyle name="Comma [0] 2930" xfId="37377" hidden="1"/>
    <cellStyle name="Comma [0] 2931" xfId="8036" hidden="1"/>
    <cellStyle name="Comma [0] 2931" xfId="37430" hidden="1"/>
    <cellStyle name="Comma [0] 2932" xfId="8020" hidden="1"/>
    <cellStyle name="Comma [0] 2932" xfId="37414" hidden="1"/>
    <cellStyle name="Comma [0] 2933" xfId="8016" hidden="1"/>
    <cellStyle name="Comma [0] 2933" xfId="37410" hidden="1"/>
    <cellStyle name="Comma [0] 2934" xfId="8087" hidden="1"/>
    <cellStyle name="Comma [0] 2934" xfId="37481" hidden="1"/>
    <cellStyle name="Comma [0] 2935" xfId="7953" hidden="1"/>
    <cellStyle name="Comma [0] 2935" xfId="37347" hidden="1"/>
    <cellStyle name="Comma [0] 2936" xfId="7946" hidden="1"/>
    <cellStyle name="Comma [0] 2936" xfId="37340" hidden="1"/>
    <cellStyle name="Comma [0] 2937" xfId="8095" hidden="1"/>
    <cellStyle name="Comma [0] 2937" xfId="37489" hidden="1"/>
    <cellStyle name="Comma [0] 2938" xfId="8097" hidden="1"/>
    <cellStyle name="Comma [0] 2938" xfId="37491" hidden="1"/>
    <cellStyle name="Comma [0] 2939" xfId="8046" hidden="1"/>
    <cellStyle name="Comma [0] 2939" xfId="37440" hidden="1"/>
    <cellStyle name="Comma [0] 294" xfId="2756" hidden="1"/>
    <cellStyle name="Comma [0] 294" xfId="32150" hidden="1"/>
    <cellStyle name="Comma [0] 2940" xfId="8022" hidden="1"/>
    <cellStyle name="Comma [0] 2940" xfId="37416" hidden="1"/>
    <cellStyle name="Comma [0] 2941" xfId="8057" hidden="1"/>
    <cellStyle name="Comma [0] 2941" xfId="37451" hidden="1"/>
    <cellStyle name="Comma [0] 2942" xfId="7989" hidden="1"/>
    <cellStyle name="Comma [0] 2942" xfId="37383" hidden="1"/>
    <cellStyle name="Comma [0] 2943" xfId="8059" hidden="1"/>
    <cellStyle name="Comma [0] 2943" xfId="37453" hidden="1"/>
    <cellStyle name="Comma [0] 2944" xfId="8104" hidden="1"/>
    <cellStyle name="Comma [0] 2944" xfId="37498" hidden="1"/>
    <cellStyle name="Comma [0] 2945" xfId="8047" hidden="1"/>
    <cellStyle name="Comma [0] 2945" xfId="37441" hidden="1"/>
    <cellStyle name="Comma [0] 2946" xfId="8004" hidden="1"/>
    <cellStyle name="Comma [0] 2946" xfId="37398" hidden="1"/>
    <cellStyle name="Comma [0] 2947" xfId="8110" hidden="1"/>
    <cellStyle name="Comma [0] 2947" xfId="37504" hidden="1"/>
    <cellStyle name="Comma [0] 2948" xfId="8112" hidden="1"/>
    <cellStyle name="Comma [0] 2948" xfId="37506" hidden="1"/>
    <cellStyle name="Comma [0] 2949" xfId="8065" hidden="1"/>
    <cellStyle name="Comma [0] 2949" xfId="37459" hidden="1"/>
    <cellStyle name="Comma [0] 295" xfId="2114" hidden="1"/>
    <cellStyle name="Comma [0] 295" xfId="31509" hidden="1"/>
    <cellStyle name="Comma [0] 2950" xfId="8071" hidden="1"/>
    <cellStyle name="Comma [0] 2950" xfId="37465" hidden="1"/>
    <cellStyle name="Comma [0] 2951" xfId="7952" hidden="1"/>
    <cellStyle name="Comma [0] 2951" xfId="37346" hidden="1"/>
    <cellStyle name="Comma [0] 2952" xfId="8021" hidden="1"/>
    <cellStyle name="Comma [0] 2952" xfId="37415" hidden="1"/>
    <cellStyle name="Comma [0] 2953" xfId="8029" hidden="1"/>
    <cellStyle name="Comma [0] 2953" xfId="37423" hidden="1"/>
    <cellStyle name="Comma [0] 2954" xfId="8118" hidden="1"/>
    <cellStyle name="Comma [0] 2954" xfId="37512" hidden="1"/>
    <cellStyle name="Comma [0] 2955" xfId="8032" hidden="1"/>
    <cellStyle name="Comma [0] 2955" xfId="37426" hidden="1"/>
    <cellStyle name="Comma [0] 2956" xfId="7992" hidden="1"/>
    <cellStyle name="Comma [0] 2956" xfId="37386" hidden="1"/>
    <cellStyle name="Comma [0] 2957" xfId="8123" hidden="1"/>
    <cellStyle name="Comma [0] 2957" xfId="37517" hidden="1"/>
    <cellStyle name="Comma [0] 2958" xfId="8125" hidden="1"/>
    <cellStyle name="Comma [0] 2958" xfId="37519" hidden="1"/>
    <cellStyle name="Comma [0] 2959" xfId="8084" hidden="1"/>
    <cellStyle name="Comma [0] 2959" xfId="37478" hidden="1"/>
    <cellStyle name="Comma [0] 296" xfId="2245" hidden="1"/>
    <cellStyle name="Comma [0] 296" xfId="31639" hidden="1"/>
    <cellStyle name="Comma [0] 2960" xfId="8090" hidden="1"/>
    <cellStyle name="Comma [0] 2960" xfId="37484" hidden="1"/>
    <cellStyle name="Comma [0] 2961" xfId="7991" hidden="1"/>
    <cellStyle name="Comma [0] 2961" xfId="37385" hidden="1"/>
    <cellStyle name="Comma [0] 2962" xfId="8072" hidden="1"/>
    <cellStyle name="Comma [0] 2962" xfId="37466" hidden="1"/>
    <cellStyle name="Comma [0] 2963" xfId="8051" hidden="1"/>
    <cellStyle name="Comma [0] 2963" xfId="37445" hidden="1"/>
    <cellStyle name="Comma [0] 2964" xfId="8129" hidden="1"/>
    <cellStyle name="Comma [0] 2964" xfId="37523" hidden="1"/>
    <cellStyle name="Comma [0] 2965" xfId="8070" hidden="1"/>
    <cellStyle name="Comma [0] 2965" xfId="37464" hidden="1"/>
    <cellStyle name="Comma [0] 2966" xfId="8008" hidden="1"/>
    <cellStyle name="Comma [0] 2966" xfId="37402" hidden="1"/>
    <cellStyle name="Comma [0] 2967" xfId="8136" hidden="1"/>
    <cellStyle name="Comma [0] 2967" xfId="37530" hidden="1"/>
    <cellStyle name="Comma [0] 2968" xfId="8138" hidden="1"/>
    <cellStyle name="Comma [0] 2968" xfId="37532" hidden="1"/>
    <cellStyle name="Comma [0] 2969" xfId="8102" hidden="1"/>
    <cellStyle name="Comma [0] 2969" xfId="37496" hidden="1"/>
    <cellStyle name="Comma [0] 297" xfId="2768" hidden="1"/>
    <cellStyle name="Comma [0] 297" xfId="32162" hidden="1"/>
    <cellStyle name="Comma [0] 2970" xfId="8107" hidden="1"/>
    <cellStyle name="Comma [0] 2970" xfId="37501" hidden="1"/>
    <cellStyle name="Comma [0] 2971" xfId="7936" hidden="1"/>
    <cellStyle name="Comma [0] 2971" xfId="37330" hidden="1"/>
    <cellStyle name="Comma [0] 2972" xfId="8091" hidden="1"/>
    <cellStyle name="Comma [0] 2972" xfId="37485" hidden="1"/>
    <cellStyle name="Comma [0] 2973" xfId="7996" hidden="1"/>
    <cellStyle name="Comma [0] 2973" xfId="37390" hidden="1"/>
    <cellStyle name="Comma [0] 2974" xfId="8142" hidden="1"/>
    <cellStyle name="Comma [0] 2974" xfId="37536" hidden="1"/>
    <cellStyle name="Comma [0] 2975" xfId="8089" hidden="1"/>
    <cellStyle name="Comma [0] 2975" xfId="37483" hidden="1"/>
    <cellStyle name="Comma [0] 2976" xfId="8028" hidden="1"/>
    <cellStyle name="Comma [0] 2976" xfId="37422" hidden="1"/>
    <cellStyle name="Comma [0] 2977" xfId="8146" hidden="1"/>
    <cellStyle name="Comma [0] 2977" xfId="37540" hidden="1"/>
    <cellStyle name="Comma [0] 2978" xfId="8148" hidden="1"/>
    <cellStyle name="Comma [0] 2978" xfId="37542" hidden="1"/>
    <cellStyle name="Comma [0] 2979" xfId="8116" hidden="1"/>
    <cellStyle name="Comma [0] 2979" xfId="37510" hidden="1"/>
    <cellStyle name="Comma [0] 298" xfId="2770" hidden="1"/>
    <cellStyle name="Comma [0] 298" xfId="32164" hidden="1"/>
    <cellStyle name="Comma [0] 2980" xfId="8120" hidden="1"/>
    <cellStyle name="Comma [0] 2980" xfId="37514" hidden="1"/>
    <cellStyle name="Comma [0] 2981" xfId="8010" hidden="1"/>
    <cellStyle name="Comma [0] 2981" xfId="37404" hidden="1"/>
    <cellStyle name="Comma [0] 2982" xfId="8108" hidden="1"/>
    <cellStyle name="Comma [0] 2982" xfId="37502" hidden="1"/>
    <cellStyle name="Comma [0] 2983" xfId="8000" hidden="1"/>
    <cellStyle name="Comma [0] 2983" xfId="37394" hidden="1"/>
    <cellStyle name="Comma [0] 2984" xfId="8152" hidden="1"/>
    <cellStyle name="Comma [0] 2984" xfId="37546" hidden="1"/>
    <cellStyle name="Comma [0] 2985" xfId="8106" hidden="1"/>
    <cellStyle name="Comma [0] 2985" xfId="37500" hidden="1"/>
    <cellStyle name="Comma [0] 2986" xfId="8075" hidden="1"/>
    <cellStyle name="Comma [0] 2986" xfId="37469" hidden="1"/>
    <cellStyle name="Comma [0] 2987" xfId="8156" hidden="1"/>
    <cellStyle name="Comma [0] 2987" xfId="37550" hidden="1"/>
    <cellStyle name="Comma [0] 2988" xfId="8158" hidden="1"/>
    <cellStyle name="Comma [0] 2988" xfId="37552" hidden="1"/>
    <cellStyle name="Comma [0] 2989" xfId="8144" hidden="1"/>
    <cellStyle name="Comma [0] 2989" xfId="37538" hidden="1"/>
    <cellStyle name="Comma [0] 299" xfId="2759" hidden="1"/>
    <cellStyle name="Comma [0] 299" xfId="32153" hidden="1"/>
    <cellStyle name="Comma [0] 2990" xfId="8131" hidden="1"/>
    <cellStyle name="Comma [0] 2990" xfId="37525" hidden="1"/>
    <cellStyle name="Comma [0] 2991" xfId="8155" hidden="1"/>
    <cellStyle name="Comma [0] 2991" xfId="37549" hidden="1"/>
    <cellStyle name="Comma [0] 2992" xfId="8121" hidden="1"/>
    <cellStyle name="Comma [0] 2992" xfId="37515" hidden="1"/>
    <cellStyle name="Comma [0] 2993" xfId="8093" hidden="1"/>
    <cellStyle name="Comma [0] 2993" xfId="37487" hidden="1"/>
    <cellStyle name="Comma [0] 2994" xfId="8160" hidden="1"/>
    <cellStyle name="Comma [0] 2994" xfId="37554" hidden="1"/>
    <cellStyle name="Comma [0] 2995" xfId="8117" hidden="1"/>
    <cellStyle name="Comma [0] 2995" xfId="37511" hidden="1"/>
    <cellStyle name="Comma [0] 2996" xfId="8151" hidden="1"/>
    <cellStyle name="Comma [0] 2996" xfId="37545" hidden="1"/>
    <cellStyle name="Comma [0] 2997" xfId="8164" hidden="1"/>
    <cellStyle name="Comma [0] 2997" xfId="37558" hidden="1"/>
    <cellStyle name="Comma [0] 2998" xfId="8166" hidden="1"/>
    <cellStyle name="Comma [0] 2998" xfId="37560" hidden="1"/>
    <cellStyle name="Comma [0] 2999" xfId="8034" hidden="1"/>
    <cellStyle name="Comma [0] 2999" xfId="37428" hidden="1"/>
    <cellStyle name="Comma [0] 3" xfId="2202" hidden="1"/>
    <cellStyle name="Comma [0] 3" xfId="31596" hidden="1"/>
    <cellStyle name="Comma [0] 30" xfId="2246" hidden="1"/>
    <cellStyle name="Comma [0] 30" xfId="31640" hidden="1"/>
    <cellStyle name="Comma [0] 300" xfId="2767" hidden="1"/>
    <cellStyle name="Comma [0] 300" xfId="32161" hidden="1"/>
    <cellStyle name="Comma [0] 3000" xfId="8154" hidden="1"/>
    <cellStyle name="Comma [0] 3000" xfId="37548" hidden="1"/>
    <cellStyle name="Comma [0] 3001" xfId="8094" hidden="1"/>
    <cellStyle name="Comma [0] 3001" xfId="37488" hidden="1"/>
    <cellStyle name="Comma [0] 3002" xfId="8128" hidden="1"/>
    <cellStyle name="Comma [0] 3002" xfId="37522" hidden="1"/>
    <cellStyle name="Comma [0] 3003" xfId="8141" hidden="1"/>
    <cellStyle name="Comma [0] 3003" xfId="37535" hidden="1"/>
    <cellStyle name="Comma [0] 3004" xfId="8169" hidden="1"/>
    <cellStyle name="Comma [0] 3004" xfId="37563" hidden="1"/>
    <cellStyle name="Comma [0] 3005" xfId="8132" hidden="1"/>
    <cellStyle name="Comma [0] 3005" xfId="37526" hidden="1"/>
    <cellStyle name="Comma [0] 3006" xfId="8092" hidden="1"/>
    <cellStyle name="Comma [0] 3006" xfId="37486" hidden="1"/>
    <cellStyle name="Comma [0] 3007" xfId="8172" hidden="1"/>
    <cellStyle name="Comma [0] 3007" xfId="37566" hidden="1"/>
    <cellStyle name="Comma [0] 3008" xfId="8174" hidden="1"/>
    <cellStyle name="Comma [0] 3008" xfId="37568" hidden="1"/>
    <cellStyle name="Comma [0] 3009" xfId="7893" hidden="1"/>
    <cellStyle name="Comma [0] 3009" xfId="37287" hidden="1"/>
    <cellStyle name="Comma [0] 301" xfId="2254" hidden="1"/>
    <cellStyle name="Comma [0] 301" xfId="31648" hidden="1"/>
    <cellStyle name="Comma [0] 3010" xfId="7875" hidden="1"/>
    <cellStyle name="Comma [0] 3010" xfId="37269" hidden="1"/>
    <cellStyle name="Comma [0] 3011" xfId="8178" hidden="1"/>
    <cellStyle name="Comma [0] 3011" xfId="37572" hidden="1"/>
    <cellStyle name="Comma [0] 3012" xfId="8185" hidden="1"/>
    <cellStyle name="Comma [0] 3012" xfId="37579" hidden="1"/>
    <cellStyle name="Comma [0] 3013" xfId="8187" hidden="1"/>
    <cellStyle name="Comma [0] 3013" xfId="37581" hidden="1"/>
    <cellStyle name="Comma [0] 3014" xfId="8177" hidden="1"/>
    <cellStyle name="Comma [0] 3014" xfId="37571" hidden="1"/>
    <cellStyle name="Comma [0] 3015" xfId="8183" hidden="1"/>
    <cellStyle name="Comma [0] 3015" xfId="37577" hidden="1"/>
    <cellStyle name="Comma [0] 3016" xfId="8190" hidden="1"/>
    <cellStyle name="Comma [0] 3016" xfId="37584" hidden="1"/>
    <cellStyle name="Comma [0] 3017" xfId="8192" hidden="1"/>
    <cellStyle name="Comma [0] 3017" xfId="37586" hidden="1"/>
    <cellStyle name="Comma [0] 3018" xfId="7967" hidden="1"/>
    <cellStyle name="Comma [0] 3018" xfId="37361" hidden="1"/>
    <cellStyle name="Comma [0] 3019" xfId="7923" hidden="1"/>
    <cellStyle name="Comma [0] 3019" xfId="37317" hidden="1"/>
    <cellStyle name="Comma [0] 302" xfId="2753" hidden="1"/>
    <cellStyle name="Comma [0] 302" xfId="32147" hidden="1"/>
    <cellStyle name="Comma [0] 3020" xfId="8203" hidden="1"/>
    <cellStyle name="Comma [0] 3020" xfId="37597" hidden="1"/>
    <cellStyle name="Comma [0] 3021" xfId="8212" hidden="1"/>
    <cellStyle name="Comma [0] 3021" xfId="37606" hidden="1"/>
    <cellStyle name="Comma [0] 3022" xfId="8223" hidden="1"/>
    <cellStyle name="Comma [0] 3022" xfId="37617" hidden="1"/>
    <cellStyle name="Comma [0] 3023" xfId="8229" hidden="1"/>
    <cellStyle name="Comma [0] 3023" xfId="37623" hidden="1"/>
    <cellStyle name="Comma [0] 3024" xfId="8211" hidden="1"/>
    <cellStyle name="Comma [0] 3024" xfId="37605" hidden="1"/>
    <cellStyle name="Comma [0] 3025" xfId="8221" hidden="1"/>
    <cellStyle name="Comma [0] 3025" xfId="37615" hidden="1"/>
    <cellStyle name="Comma [0] 3026" xfId="8241" hidden="1"/>
    <cellStyle name="Comma [0] 3026" xfId="37635" hidden="1"/>
    <cellStyle name="Comma [0] 3027" xfId="8243" hidden="1"/>
    <cellStyle name="Comma [0] 3027" xfId="37637" hidden="1"/>
    <cellStyle name="Comma [0] 3028" xfId="8194" hidden="1"/>
    <cellStyle name="Comma [0] 3028" xfId="37588" hidden="1"/>
    <cellStyle name="Comma [0] 3029" xfId="7888" hidden="1"/>
    <cellStyle name="Comma [0] 3029" xfId="37282" hidden="1"/>
    <cellStyle name="Comma [0] 303" xfId="2786" hidden="1"/>
    <cellStyle name="Comma [0] 303" xfId="32180" hidden="1"/>
    <cellStyle name="Comma [0] 3030" xfId="8197" hidden="1"/>
    <cellStyle name="Comma [0] 3030" xfId="37591" hidden="1"/>
    <cellStyle name="Comma [0] 3031" xfId="7922" hidden="1"/>
    <cellStyle name="Comma [0] 3031" xfId="37316" hidden="1"/>
    <cellStyle name="Comma [0] 3032" xfId="7921" hidden="1"/>
    <cellStyle name="Comma [0] 3032" xfId="37315" hidden="1"/>
    <cellStyle name="Comma [0] 3033" xfId="8248" hidden="1"/>
    <cellStyle name="Comma [0] 3033" xfId="37642" hidden="1"/>
    <cellStyle name="Comma [0] 3034" xfId="7890" hidden="1"/>
    <cellStyle name="Comma [0] 3034" xfId="37284" hidden="1"/>
    <cellStyle name="Comma [0] 3035" xfId="7924" hidden="1"/>
    <cellStyle name="Comma [0] 3035" xfId="37318" hidden="1"/>
    <cellStyle name="Comma [0] 3036" xfId="8260" hidden="1"/>
    <cellStyle name="Comma [0] 3036" xfId="37654" hidden="1"/>
    <cellStyle name="Comma [0] 3037" xfId="8262" hidden="1"/>
    <cellStyle name="Comma [0] 3037" xfId="37656" hidden="1"/>
    <cellStyle name="Comma [0] 3038" xfId="8251" hidden="1"/>
    <cellStyle name="Comma [0] 3038" xfId="37645" hidden="1"/>
    <cellStyle name="Comma [0] 3039" xfId="8259" hidden="1"/>
    <cellStyle name="Comma [0] 3039" xfId="37653" hidden="1"/>
    <cellStyle name="Comma [0] 304" xfId="2794" hidden="1"/>
    <cellStyle name="Comma [0] 304" xfId="32188" hidden="1"/>
    <cellStyle name="Comma [0] 3040" xfId="7886" hidden="1"/>
    <cellStyle name="Comma [0] 3040" xfId="37280" hidden="1"/>
    <cellStyle name="Comma [0] 3041" xfId="8245" hidden="1"/>
    <cellStyle name="Comma [0] 3041" xfId="37639" hidden="1"/>
    <cellStyle name="Comma [0] 3042" xfId="8278" hidden="1"/>
    <cellStyle name="Comma [0] 3042" xfId="37672" hidden="1"/>
    <cellStyle name="Comma [0] 3043" xfId="8286" hidden="1"/>
    <cellStyle name="Comma [0] 3043" xfId="37680" hidden="1"/>
    <cellStyle name="Comma [0] 3044" xfId="8195" hidden="1"/>
    <cellStyle name="Comma [0] 3044" xfId="37589" hidden="1"/>
    <cellStyle name="Comma [0] 3045" xfId="8274" hidden="1"/>
    <cellStyle name="Comma [0] 3045" xfId="37668" hidden="1"/>
    <cellStyle name="Comma [0] 3046" xfId="8295" hidden="1"/>
    <cellStyle name="Comma [0] 3046" xfId="37689" hidden="1"/>
    <cellStyle name="Comma [0] 3047" xfId="8297" hidden="1"/>
    <cellStyle name="Comma [0] 3047" xfId="37691" hidden="1"/>
    <cellStyle name="Comma [0] 3048" xfId="8256" hidden="1"/>
    <cellStyle name="Comma [0] 3048" xfId="37650" hidden="1"/>
    <cellStyle name="Comma [0] 3049" xfId="8201" hidden="1"/>
    <cellStyle name="Comma [0] 3049" xfId="37595" hidden="1"/>
    <cellStyle name="Comma [0] 305" xfId="2703" hidden="1"/>
    <cellStyle name="Comma [0] 305" xfId="32097" hidden="1"/>
    <cellStyle name="Comma [0] 3050" xfId="8254" hidden="1"/>
    <cellStyle name="Comma [0] 3050" xfId="37648" hidden="1"/>
    <cellStyle name="Comma [0] 3051" xfId="8238" hidden="1"/>
    <cellStyle name="Comma [0] 3051" xfId="37632" hidden="1"/>
    <cellStyle name="Comma [0] 3052" xfId="8234" hidden="1"/>
    <cellStyle name="Comma [0] 3052" xfId="37628" hidden="1"/>
    <cellStyle name="Comma [0] 3053" xfId="8305" hidden="1"/>
    <cellStyle name="Comma [0] 3053" xfId="37699" hidden="1"/>
    <cellStyle name="Comma [0] 3054" xfId="7878" hidden="1"/>
    <cellStyle name="Comma [0] 3054" xfId="37272" hidden="1"/>
    <cellStyle name="Comma [0] 3055" xfId="7966" hidden="1"/>
    <cellStyle name="Comma [0] 3055" xfId="37360" hidden="1"/>
    <cellStyle name="Comma [0] 3056" xfId="8313" hidden="1"/>
    <cellStyle name="Comma [0] 3056" xfId="37707" hidden="1"/>
    <cellStyle name="Comma [0] 3057" xfId="8315" hidden="1"/>
    <cellStyle name="Comma [0] 3057" xfId="37709" hidden="1"/>
    <cellStyle name="Comma [0] 3058" xfId="8264" hidden="1"/>
    <cellStyle name="Comma [0] 3058" xfId="37658" hidden="1"/>
    <cellStyle name="Comma [0] 3059" xfId="8240" hidden="1"/>
    <cellStyle name="Comma [0] 3059" xfId="37634" hidden="1"/>
    <cellStyle name="Comma [0] 306" xfId="2782" hidden="1"/>
    <cellStyle name="Comma [0] 306" xfId="32176" hidden="1"/>
    <cellStyle name="Comma [0] 3060" xfId="8275" hidden="1"/>
    <cellStyle name="Comma [0] 3060" xfId="37669" hidden="1"/>
    <cellStyle name="Comma [0] 3061" xfId="8207" hidden="1"/>
    <cellStyle name="Comma [0] 3061" xfId="37601" hidden="1"/>
    <cellStyle name="Comma [0] 3062" xfId="8277" hidden="1"/>
    <cellStyle name="Comma [0] 3062" xfId="37671" hidden="1"/>
    <cellStyle name="Comma [0] 3063" xfId="8322" hidden="1"/>
    <cellStyle name="Comma [0] 3063" xfId="37716" hidden="1"/>
    <cellStyle name="Comma [0] 3064" xfId="8265" hidden="1"/>
    <cellStyle name="Comma [0] 3064" xfId="37659" hidden="1"/>
    <cellStyle name="Comma [0] 3065" xfId="8222" hidden="1"/>
    <cellStyle name="Comma [0] 3065" xfId="37616" hidden="1"/>
    <cellStyle name="Comma [0] 3066" xfId="8328" hidden="1"/>
    <cellStyle name="Comma [0] 3066" xfId="37722" hidden="1"/>
    <cellStyle name="Comma [0] 3067" xfId="8330" hidden="1"/>
    <cellStyle name="Comma [0] 3067" xfId="37724" hidden="1"/>
    <cellStyle name="Comma [0] 3068" xfId="8283" hidden="1"/>
    <cellStyle name="Comma [0] 3068" xfId="37677" hidden="1"/>
    <cellStyle name="Comma [0] 3069" xfId="8289" hidden="1"/>
    <cellStyle name="Comma [0] 3069" xfId="37683" hidden="1"/>
    <cellStyle name="Comma [0] 307" xfId="2803" hidden="1"/>
    <cellStyle name="Comma [0] 307" xfId="32197" hidden="1"/>
    <cellStyle name="Comma [0] 3070" xfId="7915" hidden="1"/>
    <cellStyle name="Comma [0] 3070" xfId="37309" hidden="1"/>
    <cellStyle name="Comma [0] 3071" xfId="8239" hidden="1"/>
    <cellStyle name="Comma [0] 3071" xfId="37633" hidden="1"/>
    <cellStyle name="Comma [0] 3072" xfId="8247" hidden="1"/>
    <cellStyle name="Comma [0] 3072" xfId="37641" hidden="1"/>
    <cellStyle name="Comma [0] 3073" xfId="8336" hidden="1"/>
    <cellStyle name="Comma [0] 3073" xfId="37730" hidden="1"/>
    <cellStyle name="Comma [0] 3074" xfId="8250" hidden="1"/>
    <cellStyle name="Comma [0] 3074" xfId="37644" hidden="1"/>
    <cellStyle name="Comma [0] 3075" xfId="8210" hidden="1"/>
    <cellStyle name="Comma [0] 3075" xfId="37604" hidden="1"/>
    <cellStyle name="Comma [0] 3076" xfId="8341" hidden="1"/>
    <cellStyle name="Comma [0] 3076" xfId="37735" hidden="1"/>
    <cellStyle name="Comma [0] 3077" xfId="8343" hidden="1"/>
    <cellStyle name="Comma [0] 3077" xfId="37737" hidden="1"/>
    <cellStyle name="Comma [0] 3078" xfId="8302" hidden="1"/>
    <cellStyle name="Comma [0] 3078" xfId="37696" hidden="1"/>
    <cellStyle name="Comma [0] 3079" xfId="8308" hidden="1"/>
    <cellStyle name="Comma [0] 3079" xfId="37702" hidden="1"/>
    <cellStyle name="Comma [0] 308" xfId="2805" hidden="1"/>
    <cellStyle name="Comma [0] 308" xfId="32199" hidden="1"/>
    <cellStyle name="Comma [0] 3080" xfId="8209" hidden="1"/>
    <cellStyle name="Comma [0] 3080" xfId="37603" hidden="1"/>
    <cellStyle name="Comma [0] 3081" xfId="8290" hidden="1"/>
    <cellStyle name="Comma [0] 3081" xfId="37684" hidden="1"/>
    <cellStyle name="Comma [0] 3082" xfId="8269" hidden="1"/>
    <cellStyle name="Comma [0] 3082" xfId="37663" hidden="1"/>
    <cellStyle name="Comma [0] 3083" xfId="8347" hidden="1"/>
    <cellStyle name="Comma [0] 3083" xfId="37741" hidden="1"/>
    <cellStyle name="Comma [0] 3084" xfId="8288" hidden="1"/>
    <cellStyle name="Comma [0] 3084" xfId="37682" hidden="1"/>
    <cellStyle name="Comma [0] 3085" xfId="8226" hidden="1"/>
    <cellStyle name="Comma [0] 3085" xfId="37620" hidden="1"/>
    <cellStyle name="Comma [0] 3086" xfId="8354" hidden="1"/>
    <cellStyle name="Comma [0] 3086" xfId="37748" hidden="1"/>
    <cellStyle name="Comma [0] 3087" xfId="8356" hidden="1"/>
    <cellStyle name="Comma [0] 3087" xfId="37750" hidden="1"/>
    <cellStyle name="Comma [0] 3088" xfId="8320" hidden="1"/>
    <cellStyle name="Comma [0] 3088" xfId="37714" hidden="1"/>
    <cellStyle name="Comma [0] 3089" xfId="8325" hidden="1"/>
    <cellStyle name="Comma [0] 3089" xfId="37719" hidden="1"/>
    <cellStyle name="Comma [0] 309" xfId="2764" hidden="1"/>
    <cellStyle name="Comma [0] 309" xfId="32158" hidden="1"/>
    <cellStyle name="Comma [0] 3090" xfId="7889" hidden="1"/>
    <cellStyle name="Comma [0] 3090" xfId="37283" hidden="1"/>
    <cellStyle name="Comma [0] 3091" xfId="8309" hidden="1"/>
    <cellStyle name="Comma [0] 3091" xfId="37703" hidden="1"/>
    <cellStyle name="Comma [0] 3092" xfId="8214" hidden="1"/>
    <cellStyle name="Comma [0] 3092" xfId="37608" hidden="1"/>
    <cellStyle name="Comma [0] 3093" xfId="8360" hidden="1"/>
    <cellStyle name="Comma [0] 3093" xfId="37754" hidden="1"/>
    <cellStyle name="Comma [0] 3094" xfId="8307" hidden="1"/>
    <cellStyle name="Comma [0] 3094" xfId="37701" hidden="1"/>
    <cellStyle name="Comma [0] 3095" xfId="8246" hidden="1"/>
    <cellStyle name="Comma [0] 3095" xfId="37640" hidden="1"/>
    <cellStyle name="Comma [0] 3096" xfId="8364" hidden="1"/>
    <cellStyle name="Comma [0] 3096" xfId="37758" hidden="1"/>
    <cellStyle name="Comma [0] 3097" xfId="8366" hidden="1"/>
    <cellStyle name="Comma [0] 3097" xfId="37760" hidden="1"/>
    <cellStyle name="Comma [0] 3098" xfId="8334" hidden="1"/>
    <cellStyle name="Comma [0] 3098" xfId="37728" hidden="1"/>
    <cellStyle name="Comma [0] 3099" xfId="8338" hidden="1"/>
    <cellStyle name="Comma [0] 3099" xfId="37732" hidden="1"/>
    <cellStyle name="Comma [0] 31" xfId="2248" hidden="1"/>
    <cellStyle name="Comma [0] 31" xfId="31642" hidden="1"/>
    <cellStyle name="Comma [0] 310" xfId="2709" hidden="1"/>
    <cellStyle name="Comma [0] 310" xfId="32103" hidden="1"/>
    <cellStyle name="Comma [0] 3100" xfId="8228" hidden="1"/>
    <cellStyle name="Comma [0] 3100" xfId="37622" hidden="1"/>
    <cellStyle name="Comma [0] 3101" xfId="8326" hidden="1"/>
    <cellStyle name="Comma [0] 3101" xfId="37720" hidden="1"/>
    <cellStyle name="Comma [0] 3102" xfId="8218" hidden="1"/>
    <cellStyle name="Comma [0] 3102" xfId="37612" hidden="1"/>
    <cellStyle name="Comma [0] 3103" xfId="8370" hidden="1"/>
    <cellStyle name="Comma [0] 3103" xfId="37764" hidden="1"/>
    <cellStyle name="Comma [0] 3104" xfId="8324" hidden="1"/>
    <cellStyle name="Comma [0] 3104" xfId="37718" hidden="1"/>
    <cellStyle name="Comma [0] 3105" xfId="8293" hidden="1"/>
    <cellStyle name="Comma [0] 3105" xfId="37687" hidden="1"/>
    <cellStyle name="Comma [0] 3106" xfId="8374" hidden="1"/>
    <cellStyle name="Comma [0] 3106" xfId="37768" hidden="1"/>
    <cellStyle name="Comma [0] 3107" xfId="8376" hidden="1"/>
    <cellStyle name="Comma [0] 3107" xfId="37770" hidden="1"/>
    <cellStyle name="Comma [0] 3108" xfId="8362" hidden="1"/>
    <cellStyle name="Comma [0] 3108" xfId="37756" hidden="1"/>
    <cellStyle name="Comma [0] 3109" xfId="8349" hidden="1"/>
    <cellStyle name="Comma [0] 3109" xfId="37743" hidden="1"/>
    <cellStyle name="Comma [0] 311" xfId="2762" hidden="1"/>
    <cellStyle name="Comma [0] 311" xfId="32156" hidden="1"/>
    <cellStyle name="Comma [0] 3110" xfId="8373" hidden="1"/>
    <cellStyle name="Comma [0] 3110" xfId="37767" hidden="1"/>
    <cellStyle name="Comma [0] 3111" xfId="8339" hidden="1"/>
    <cellStyle name="Comma [0] 3111" xfId="37733" hidden="1"/>
    <cellStyle name="Comma [0] 3112" xfId="8311" hidden="1"/>
    <cellStyle name="Comma [0] 3112" xfId="37705" hidden="1"/>
    <cellStyle name="Comma [0] 3113" xfId="8378" hidden="1"/>
    <cellStyle name="Comma [0] 3113" xfId="37772" hidden="1"/>
    <cellStyle name="Comma [0] 3114" xfId="8335" hidden="1"/>
    <cellStyle name="Comma [0] 3114" xfId="37729" hidden="1"/>
    <cellStyle name="Comma [0] 3115" xfId="8369" hidden="1"/>
    <cellStyle name="Comma [0] 3115" xfId="37763" hidden="1"/>
    <cellStyle name="Comma [0] 3116" xfId="8382" hidden="1"/>
    <cellStyle name="Comma [0] 3116" xfId="37776" hidden="1"/>
    <cellStyle name="Comma [0] 3117" xfId="8384" hidden="1"/>
    <cellStyle name="Comma [0] 3117" xfId="37778" hidden="1"/>
    <cellStyle name="Comma [0] 3118" xfId="8252" hidden="1"/>
    <cellStyle name="Comma [0] 3118" xfId="37646" hidden="1"/>
    <cellStyle name="Comma [0] 3119" xfId="8372" hidden="1"/>
    <cellStyle name="Comma [0] 3119" xfId="37766" hidden="1"/>
    <cellStyle name="Comma [0] 312" xfId="2746" hidden="1"/>
    <cellStyle name="Comma [0] 312" xfId="32140" hidden="1"/>
    <cellStyle name="Comma [0] 3120" xfId="8312" hidden="1"/>
    <cellStyle name="Comma [0] 3120" xfId="37706" hidden="1"/>
    <cellStyle name="Comma [0] 3121" xfId="8346" hidden="1"/>
    <cellStyle name="Comma [0] 3121" xfId="37740" hidden="1"/>
    <cellStyle name="Comma [0] 3122" xfId="8359" hidden="1"/>
    <cellStyle name="Comma [0] 3122" xfId="37753" hidden="1"/>
    <cellStyle name="Comma [0] 3123" xfId="8387" hidden="1"/>
    <cellStyle name="Comma [0] 3123" xfId="37781" hidden="1"/>
    <cellStyle name="Comma [0] 3124" xfId="8350" hidden="1"/>
    <cellStyle name="Comma [0] 3124" xfId="37744" hidden="1"/>
    <cellStyle name="Comma [0] 3125" xfId="8310" hidden="1"/>
    <cellStyle name="Comma [0] 3125" xfId="37704" hidden="1"/>
    <cellStyle name="Comma [0] 3126" xfId="8389" hidden="1"/>
    <cellStyle name="Comma [0] 3126" xfId="37783" hidden="1"/>
    <cellStyle name="Comma [0] 3127" xfId="8391" hidden="1"/>
    <cellStyle name="Comma [0] 3127" xfId="37785" hidden="1"/>
    <cellStyle name="Comma [0] 3128" xfId="7903" hidden="1"/>
    <cellStyle name="Comma [0] 3128" xfId="37297" hidden="1"/>
    <cellStyle name="Comma [0] 3129" xfId="7900" hidden="1"/>
    <cellStyle name="Comma [0] 3129" xfId="37294" hidden="1"/>
    <cellStyle name="Comma [0] 313" xfId="2742" hidden="1"/>
    <cellStyle name="Comma [0] 313" xfId="32136" hidden="1"/>
    <cellStyle name="Comma [0] 3130" xfId="8397" hidden="1"/>
    <cellStyle name="Comma [0] 3130" xfId="37791" hidden="1"/>
    <cellStyle name="Comma [0] 3131" xfId="8403" hidden="1"/>
    <cellStyle name="Comma [0] 3131" xfId="37797" hidden="1"/>
    <cellStyle name="Comma [0] 3132" xfId="8405" hidden="1"/>
    <cellStyle name="Comma [0] 3132" xfId="37799" hidden="1"/>
    <cellStyle name="Comma [0] 3133" xfId="8396" hidden="1"/>
    <cellStyle name="Comma [0] 3133" xfId="37790" hidden="1"/>
    <cellStyle name="Comma [0] 3134" xfId="8401" hidden="1"/>
    <cellStyle name="Comma [0] 3134" xfId="37795" hidden="1"/>
    <cellStyle name="Comma [0] 3135" xfId="8407" hidden="1"/>
    <cellStyle name="Comma [0] 3135" xfId="37801" hidden="1"/>
    <cellStyle name="Comma [0] 3136" xfId="8409" hidden="1"/>
    <cellStyle name="Comma [0] 3136" xfId="37803" hidden="1"/>
    <cellStyle name="Comma [0] 3137" xfId="7926" hidden="1"/>
    <cellStyle name="Comma [0] 3137" xfId="37320" hidden="1"/>
    <cellStyle name="Comma [0] 3138" xfId="7928" hidden="1"/>
    <cellStyle name="Comma [0] 3138" xfId="37322" hidden="1"/>
    <cellStyle name="Comma [0] 3139" xfId="8420" hidden="1"/>
    <cellStyle name="Comma [0] 3139" xfId="37814" hidden="1"/>
    <cellStyle name="Comma [0] 314" xfId="2813" hidden="1"/>
    <cellStyle name="Comma [0] 314" xfId="32207" hidden="1"/>
    <cellStyle name="Comma [0] 3140" xfId="8429" hidden="1"/>
    <cellStyle name="Comma [0] 3140" xfId="37823" hidden="1"/>
    <cellStyle name="Comma [0] 3141" xfId="8440" hidden="1"/>
    <cellStyle name="Comma [0] 3141" xfId="37834" hidden="1"/>
    <cellStyle name="Comma [0] 3142" xfId="8446" hidden="1"/>
    <cellStyle name="Comma [0] 3142" xfId="37840" hidden="1"/>
    <cellStyle name="Comma [0] 3143" xfId="8428" hidden="1"/>
    <cellStyle name="Comma [0] 3143" xfId="37822" hidden="1"/>
    <cellStyle name="Comma [0] 3144" xfId="8438" hidden="1"/>
    <cellStyle name="Comma [0] 3144" xfId="37832" hidden="1"/>
    <cellStyle name="Comma [0] 3145" xfId="8458" hidden="1"/>
    <cellStyle name="Comma [0] 3145" xfId="37852" hidden="1"/>
    <cellStyle name="Comma [0] 3146" xfId="8460" hidden="1"/>
    <cellStyle name="Comma [0] 3146" xfId="37854" hidden="1"/>
    <cellStyle name="Comma [0] 3147" xfId="8411" hidden="1"/>
    <cellStyle name="Comma [0] 3147" xfId="37805" hidden="1"/>
    <cellStyle name="Comma [0] 3148" xfId="7908" hidden="1"/>
    <cellStyle name="Comma [0] 3148" xfId="37302" hidden="1"/>
    <cellStyle name="Comma [0] 3149" xfId="8414" hidden="1"/>
    <cellStyle name="Comma [0] 3149" xfId="37808" hidden="1"/>
    <cellStyle name="Comma [0] 315" xfId="2685" hidden="1"/>
    <cellStyle name="Comma [0] 315" xfId="32079" hidden="1"/>
    <cellStyle name="Comma [0] 3150" xfId="7913" hidden="1"/>
    <cellStyle name="Comma [0] 3150" xfId="37307" hidden="1"/>
    <cellStyle name="Comma [0] 3151" xfId="7897" hidden="1"/>
    <cellStyle name="Comma [0] 3151" xfId="37291" hidden="1"/>
    <cellStyle name="Comma [0] 3152" xfId="8465" hidden="1"/>
    <cellStyle name="Comma [0] 3152" xfId="37859" hidden="1"/>
    <cellStyle name="Comma [0] 3153" xfId="7906" hidden="1"/>
    <cellStyle name="Comma [0] 3153" xfId="37300" hidden="1"/>
    <cellStyle name="Comma [0] 3154" xfId="7927" hidden="1"/>
    <cellStyle name="Comma [0] 3154" xfId="37321" hidden="1"/>
    <cellStyle name="Comma [0] 3155" xfId="8477" hidden="1"/>
    <cellStyle name="Comma [0] 3155" xfId="37871" hidden="1"/>
    <cellStyle name="Comma [0] 3156" xfId="8479" hidden="1"/>
    <cellStyle name="Comma [0] 3156" xfId="37873" hidden="1"/>
    <cellStyle name="Comma [0] 3157" xfId="8468" hidden="1"/>
    <cellStyle name="Comma [0] 3157" xfId="37862" hidden="1"/>
    <cellStyle name="Comma [0] 3158" xfId="8476" hidden="1"/>
    <cellStyle name="Comma [0] 3158" xfId="37870" hidden="1"/>
    <cellStyle name="Comma [0] 3159" xfId="7910" hidden="1"/>
    <cellStyle name="Comma [0] 3159" xfId="37304" hidden="1"/>
    <cellStyle name="Comma [0] 316" xfId="2082" hidden="1"/>
    <cellStyle name="Comma [0] 316" xfId="31477" hidden="1"/>
    <cellStyle name="Comma [0] 3160" xfId="8462" hidden="1"/>
    <cellStyle name="Comma [0] 3160" xfId="37856" hidden="1"/>
    <cellStyle name="Comma [0] 3161" xfId="8495" hidden="1"/>
    <cellStyle name="Comma [0] 3161" xfId="37889" hidden="1"/>
    <cellStyle name="Comma [0] 3162" xfId="8503" hidden="1"/>
    <cellStyle name="Comma [0] 3162" xfId="37897" hidden="1"/>
    <cellStyle name="Comma [0] 3163" xfId="8412" hidden="1"/>
    <cellStyle name="Comma [0] 3163" xfId="37806" hidden="1"/>
    <cellStyle name="Comma [0] 3164" xfId="8491" hidden="1"/>
    <cellStyle name="Comma [0] 3164" xfId="37885" hidden="1"/>
    <cellStyle name="Comma [0] 3165" xfId="8512" hidden="1"/>
    <cellStyle name="Comma [0] 3165" xfId="37906" hidden="1"/>
    <cellStyle name="Comma [0] 3166" xfId="8514" hidden="1"/>
    <cellStyle name="Comma [0] 3166" xfId="37908" hidden="1"/>
    <cellStyle name="Comma [0] 3167" xfId="8473" hidden="1"/>
    <cellStyle name="Comma [0] 3167" xfId="37867" hidden="1"/>
    <cellStyle name="Comma [0] 3168" xfId="8418" hidden="1"/>
    <cellStyle name="Comma [0] 3168" xfId="37812" hidden="1"/>
    <cellStyle name="Comma [0] 3169" xfId="8471" hidden="1"/>
    <cellStyle name="Comma [0] 3169" xfId="37865" hidden="1"/>
    <cellStyle name="Comma [0] 317" xfId="2821" hidden="1"/>
    <cellStyle name="Comma [0] 317" xfId="32215" hidden="1"/>
    <cellStyle name="Comma [0] 3170" xfId="8455" hidden="1"/>
    <cellStyle name="Comma [0] 3170" xfId="37849" hidden="1"/>
    <cellStyle name="Comma [0] 3171" xfId="8451" hidden="1"/>
    <cellStyle name="Comma [0] 3171" xfId="37845" hidden="1"/>
    <cellStyle name="Comma [0] 3172" xfId="8522" hidden="1"/>
    <cellStyle name="Comma [0] 3172" xfId="37916" hidden="1"/>
    <cellStyle name="Comma [0] 3173" xfId="8394" hidden="1"/>
    <cellStyle name="Comma [0] 3173" xfId="37788" hidden="1"/>
    <cellStyle name="Comma [0] 3174" xfId="7876" hidden="1"/>
    <cellStyle name="Comma [0] 3174" xfId="37270" hidden="1"/>
    <cellStyle name="Comma [0] 3175" xfId="8530" hidden="1"/>
    <cellStyle name="Comma [0] 3175" xfId="37924" hidden="1"/>
    <cellStyle name="Comma [0] 3176" xfId="8532" hidden="1"/>
    <cellStyle name="Comma [0] 3176" xfId="37926" hidden="1"/>
    <cellStyle name="Comma [0] 3177" xfId="8481" hidden="1"/>
    <cellStyle name="Comma [0] 3177" xfId="37875" hidden="1"/>
    <cellStyle name="Comma [0] 3178" xfId="8457" hidden="1"/>
    <cellStyle name="Comma [0] 3178" xfId="37851" hidden="1"/>
    <cellStyle name="Comma [0] 3179" xfId="8492" hidden="1"/>
    <cellStyle name="Comma [0] 3179" xfId="37886" hidden="1"/>
    <cellStyle name="Comma [0] 318" xfId="2823" hidden="1"/>
    <cellStyle name="Comma [0] 318" xfId="32217" hidden="1"/>
    <cellStyle name="Comma [0] 3180" xfId="8424" hidden="1"/>
    <cellStyle name="Comma [0] 3180" xfId="37818" hidden="1"/>
    <cellStyle name="Comma [0] 3181" xfId="8494" hidden="1"/>
    <cellStyle name="Comma [0] 3181" xfId="37888" hidden="1"/>
    <cellStyle name="Comma [0] 3182" xfId="8539" hidden="1"/>
    <cellStyle name="Comma [0] 3182" xfId="37933" hidden="1"/>
    <cellStyle name="Comma [0] 3183" xfId="8482" hidden="1"/>
    <cellStyle name="Comma [0] 3183" xfId="37876" hidden="1"/>
    <cellStyle name="Comma [0] 3184" xfId="8439" hidden="1"/>
    <cellStyle name="Comma [0] 3184" xfId="37833" hidden="1"/>
    <cellStyle name="Comma [0] 3185" xfId="8545" hidden="1"/>
    <cellStyle name="Comma [0] 3185" xfId="37939" hidden="1"/>
    <cellStyle name="Comma [0] 3186" xfId="8547" hidden="1"/>
    <cellStyle name="Comma [0] 3186" xfId="37941" hidden="1"/>
    <cellStyle name="Comma [0] 3187" xfId="8500" hidden="1"/>
    <cellStyle name="Comma [0] 3187" xfId="37894" hidden="1"/>
    <cellStyle name="Comma [0] 3188" xfId="8506" hidden="1"/>
    <cellStyle name="Comma [0] 3188" xfId="37900" hidden="1"/>
    <cellStyle name="Comma [0] 3189" xfId="8393" hidden="1"/>
    <cellStyle name="Comma [0] 3189" xfId="37787" hidden="1"/>
    <cellStyle name="Comma [0] 319" xfId="2772" hidden="1"/>
    <cellStyle name="Comma [0] 319" xfId="32166" hidden="1"/>
    <cellStyle name="Comma [0] 3190" xfId="8456" hidden="1"/>
    <cellStyle name="Comma [0] 3190" xfId="37850" hidden="1"/>
    <cellStyle name="Comma [0] 3191" xfId="8464" hidden="1"/>
    <cellStyle name="Comma [0] 3191" xfId="37858" hidden="1"/>
    <cellStyle name="Comma [0] 3192" xfId="8553" hidden="1"/>
    <cellStyle name="Comma [0] 3192" xfId="37947" hidden="1"/>
    <cellStyle name="Comma [0] 3193" xfId="8467" hidden="1"/>
    <cellStyle name="Comma [0] 3193" xfId="37861" hidden="1"/>
    <cellStyle name="Comma [0] 3194" xfId="8427" hidden="1"/>
    <cellStyle name="Comma [0] 3194" xfId="37821" hidden="1"/>
    <cellStyle name="Comma [0] 3195" xfId="8558" hidden="1"/>
    <cellStyle name="Comma [0] 3195" xfId="37952" hidden="1"/>
    <cellStyle name="Comma [0] 3196" xfId="8560" hidden="1"/>
    <cellStyle name="Comma [0] 3196" xfId="37954" hidden="1"/>
    <cellStyle name="Comma [0] 3197" xfId="8519" hidden="1"/>
    <cellStyle name="Comma [0] 3197" xfId="37913" hidden="1"/>
    <cellStyle name="Comma [0] 3198" xfId="8525" hidden="1"/>
    <cellStyle name="Comma [0] 3198" xfId="37919" hidden="1"/>
    <cellStyle name="Comma [0] 3199" xfId="8426" hidden="1"/>
    <cellStyle name="Comma [0] 3199" xfId="37820" hidden="1"/>
    <cellStyle name="Comma [0] 32" xfId="2056" hidden="1"/>
    <cellStyle name="Comma [0] 32" xfId="31451" hidden="1"/>
    <cellStyle name="Comma [0] 320" xfId="2748" hidden="1"/>
    <cellStyle name="Comma [0] 320" xfId="32142" hidden="1"/>
    <cellStyle name="Comma [0] 3200" xfId="8507" hidden="1"/>
    <cellStyle name="Comma [0] 3200" xfId="37901" hidden="1"/>
    <cellStyle name="Comma [0] 3201" xfId="8486" hidden="1"/>
    <cellStyle name="Comma [0] 3201" xfId="37880" hidden="1"/>
    <cellStyle name="Comma [0] 3202" xfId="8564" hidden="1"/>
    <cellStyle name="Comma [0] 3202" xfId="37958" hidden="1"/>
    <cellStyle name="Comma [0] 3203" xfId="8505" hidden="1"/>
    <cellStyle name="Comma [0] 3203" xfId="37899" hidden="1"/>
    <cellStyle name="Comma [0] 3204" xfId="8443" hidden="1"/>
    <cellStyle name="Comma [0] 3204" xfId="37837" hidden="1"/>
    <cellStyle name="Comma [0] 3205" xfId="8571" hidden="1"/>
    <cellStyle name="Comma [0] 3205" xfId="37965" hidden="1"/>
    <cellStyle name="Comma [0] 3206" xfId="8573" hidden="1"/>
    <cellStyle name="Comma [0] 3206" xfId="37967" hidden="1"/>
    <cellStyle name="Comma [0] 3207" xfId="8537" hidden="1"/>
    <cellStyle name="Comma [0] 3207" xfId="37931" hidden="1"/>
    <cellStyle name="Comma [0] 3208" xfId="8542" hidden="1"/>
    <cellStyle name="Comma [0] 3208" xfId="37936" hidden="1"/>
    <cellStyle name="Comma [0] 3209" xfId="7907" hidden="1"/>
    <cellStyle name="Comma [0] 3209" xfId="37301" hidden="1"/>
    <cellStyle name="Comma [0] 321" xfId="2783" hidden="1"/>
    <cellStyle name="Comma [0] 321" xfId="32177" hidden="1"/>
    <cellStyle name="Comma [0] 3210" xfId="8526" hidden="1"/>
    <cellStyle name="Comma [0] 3210" xfId="37920" hidden="1"/>
    <cellStyle name="Comma [0] 3211" xfId="8431" hidden="1"/>
    <cellStyle name="Comma [0] 3211" xfId="37825" hidden="1"/>
    <cellStyle name="Comma [0] 3212" xfId="8577" hidden="1"/>
    <cellStyle name="Comma [0] 3212" xfId="37971" hidden="1"/>
    <cellStyle name="Comma [0] 3213" xfId="8524" hidden="1"/>
    <cellStyle name="Comma [0] 3213" xfId="37918" hidden="1"/>
    <cellStyle name="Comma [0] 3214" xfId="8463" hidden="1"/>
    <cellStyle name="Comma [0] 3214" xfId="37857" hidden="1"/>
    <cellStyle name="Comma [0] 3215" xfId="8581" hidden="1"/>
    <cellStyle name="Comma [0] 3215" xfId="37975" hidden="1"/>
    <cellStyle name="Comma [0] 3216" xfId="8583" hidden="1"/>
    <cellStyle name="Comma [0] 3216" xfId="37977" hidden="1"/>
    <cellStyle name="Comma [0] 3217" xfId="8551" hidden="1"/>
    <cellStyle name="Comma [0] 3217" xfId="37945" hidden="1"/>
    <cellStyle name="Comma [0] 3218" xfId="8555" hidden="1"/>
    <cellStyle name="Comma [0] 3218" xfId="37949" hidden="1"/>
    <cellStyle name="Comma [0] 3219" xfId="8445" hidden="1"/>
    <cellStyle name="Comma [0] 3219" xfId="37839" hidden="1"/>
    <cellStyle name="Comma [0] 322" xfId="2715" hidden="1"/>
    <cellStyle name="Comma [0] 322" xfId="32109" hidden="1"/>
    <cellStyle name="Comma [0] 3220" xfId="8543" hidden="1"/>
    <cellStyle name="Comma [0] 3220" xfId="37937" hidden="1"/>
    <cellStyle name="Comma [0] 3221" xfId="8435" hidden="1"/>
    <cellStyle name="Comma [0] 3221" xfId="37829" hidden="1"/>
    <cellStyle name="Comma [0] 3222" xfId="8587" hidden="1"/>
    <cellStyle name="Comma [0] 3222" xfId="37981" hidden="1"/>
    <cellStyle name="Comma [0] 3223" xfId="8541" hidden="1"/>
    <cellStyle name="Comma [0] 3223" xfId="37935" hidden="1"/>
    <cellStyle name="Comma [0] 3224" xfId="8510" hidden="1"/>
    <cellStyle name="Comma [0] 3224" xfId="37904" hidden="1"/>
    <cellStyle name="Comma [0] 3225" xfId="8591" hidden="1"/>
    <cellStyle name="Comma [0] 3225" xfId="37985" hidden="1"/>
    <cellStyle name="Comma [0] 3226" xfId="8593" hidden="1"/>
    <cellStyle name="Comma [0] 3226" xfId="37987" hidden="1"/>
    <cellStyle name="Comma [0] 3227" xfId="8579" hidden="1"/>
    <cellStyle name="Comma [0] 3227" xfId="37973" hidden="1"/>
    <cellStyle name="Comma [0] 3228" xfId="8566" hidden="1"/>
    <cellStyle name="Comma [0] 3228" xfId="37960" hidden="1"/>
    <cellStyle name="Comma [0] 3229" xfId="8590" hidden="1"/>
    <cellStyle name="Comma [0] 3229" xfId="37984" hidden="1"/>
    <cellStyle name="Comma [0] 323" xfId="2785" hidden="1"/>
    <cellStyle name="Comma [0] 323" xfId="32179" hidden="1"/>
    <cellStyle name="Comma [0] 3230" xfId="8556" hidden="1"/>
    <cellStyle name="Comma [0] 3230" xfId="37950" hidden="1"/>
    <cellStyle name="Comma [0] 3231" xfId="8528" hidden="1"/>
    <cellStyle name="Comma [0] 3231" xfId="37922" hidden="1"/>
    <cellStyle name="Comma [0] 3232" xfId="8595" hidden="1"/>
    <cellStyle name="Comma [0] 3232" xfId="37989" hidden="1"/>
    <cellStyle name="Comma [0] 3233" xfId="8552" hidden="1"/>
    <cellStyle name="Comma [0] 3233" xfId="37946" hidden="1"/>
    <cellStyle name="Comma [0] 3234" xfId="8586" hidden="1"/>
    <cellStyle name="Comma [0] 3234" xfId="37980" hidden="1"/>
    <cellStyle name="Comma [0] 3235" xfId="8599" hidden="1"/>
    <cellStyle name="Comma [0] 3235" xfId="37993" hidden="1"/>
    <cellStyle name="Comma [0] 3236" xfId="8601" hidden="1"/>
    <cellStyle name="Comma [0] 3236" xfId="37995" hidden="1"/>
    <cellStyle name="Comma [0] 3237" xfId="8469" hidden="1"/>
    <cellStyle name="Comma [0] 3237" xfId="37863" hidden="1"/>
    <cellStyle name="Comma [0] 3238" xfId="8589" hidden="1"/>
    <cellStyle name="Comma [0] 3238" xfId="37983" hidden="1"/>
    <cellStyle name="Comma [0] 3239" xfId="8529" hidden="1"/>
    <cellStyle name="Comma [0] 3239" xfId="37923" hidden="1"/>
    <cellStyle name="Comma [0] 324" xfId="2830" hidden="1"/>
    <cellStyle name="Comma [0] 324" xfId="32224" hidden="1"/>
    <cellStyle name="Comma [0] 3240" xfId="8563" hidden="1"/>
    <cellStyle name="Comma [0] 3240" xfId="37957" hidden="1"/>
    <cellStyle name="Comma [0] 3241" xfId="8576" hidden="1"/>
    <cellStyle name="Comma [0] 3241" xfId="37970" hidden="1"/>
    <cellStyle name="Comma [0] 3242" xfId="8604" hidden="1"/>
    <cellStyle name="Comma [0] 3242" xfId="37998" hidden="1"/>
    <cellStyle name="Comma [0] 3243" xfId="8567" hidden="1"/>
    <cellStyle name="Comma [0] 3243" xfId="37961" hidden="1"/>
    <cellStyle name="Comma [0] 3244" xfId="8527" hidden="1"/>
    <cellStyle name="Comma [0] 3244" xfId="37921" hidden="1"/>
    <cellStyle name="Comma [0] 3245" xfId="8606" hidden="1"/>
    <cellStyle name="Comma [0] 3245" xfId="38000" hidden="1"/>
    <cellStyle name="Comma [0] 3246" xfId="8608" hidden="1"/>
    <cellStyle name="Comma [0] 3246" xfId="38002" hidden="1"/>
    <cellStyle name="Comma [0] 3247" xfId="7961" hidden="1"/>
    <cellStyle name="Comma [0] 3247" xfId="37355" hidden="1"/>
    <cellStyle name="Comma [0] 3248" xfId="7917" hidden="1"/>
    <cellStyle name="Comma [0] 3248" xfId="37311" hidden="1"/>
    <cellStyle name="Comma [0] 3249" xfId="8614" hidden="1"/>
    <cellStyle name="Comma [0] 3249" xfId="38008" hidden="1"/>
    <cellStyle name="Comma [0] 325" xfId="2773" hidden="1"/>
    <cellStyle name="Comma [0] 325" xfId="32167" hidden="1"/>
    <cellStyle name="Comma [0] 3250" xfId="8620" hidden="1"/>
    <cellStyle name="Comma [0] 3250" xfId="38014" hidden="1"/>
    <cellStyle name="Comma [0] 3251" xfId="8622" hidden="1"/>
    <cellStyle name="Comma [0] 3251" xfId="38016" hidden="1"/>
    <cellStyle name="Comma [0] 3252" xfId="8613" hidden="1"/>
    <cellStyle name="Comma [0] 3252" xfId="38007" hidden="1"/>
    <cellStyle name="Comma [0] 3253" xfId="8618" hidden="1"/>
    <cellStyle name="Comma [0] 3253" xfId="38012" hidden="1"/>
    <cellStyle name="Comma [0] 3254" xfId="8624" hidden="1"/>
    <cellStyle name="Comma [0] 3254" xfId="38018" hidden="1"/>
    <cellStyle name="Comma [0] 3255" xfId="8626" hidden="1"/>
    <cellStyle name="Comma [0] 3255" xfId="38020" hidden="1"/>
    <cellStyle name="Comma [0] 3256" xfId="7918" hidden="1"/>
    <cellStyle name="Comma [0] 3256" xfId="37312" hidden="1"/>
    <cellStyle name="Comma [0] 3257" xfId="7896" hidden="1"/>
    <cellStyle name="Comma [0] 3257" xfId="37290" hidden="1"/>
    <cellStyle name="Comma [0] 3258" xfId="8637" hidden="1"/>
    <cellStyle name="Comma [0] 3258" xfId="38031" hidden="1"/>
    <cellStyle name="Comma [0] 3259" xfId="8646" hidden="1"/>
    <cellStyle name="Comma [0] 3259" xfId="38040" hidden="1"/>
    <cellStyle name="Comma [0] 326" xfId="2730" hidden="1"/>
    <cellStyle name="Comma [0] 326" xfId="32124" hidden="1"/>
    <cellStyle name="Comma [0] 3260" xfId="8657" hidden="1"/>
    <cellStyle name="Comma [0] 3260" xfId="38051" hidden="1"/>
    <cellStyle name="Comma [0] 3261" xfId="8663" hidden="1"/>
    <cellStyle name="Comma [0] 3261" xfId="38057" hidden="1"/>
    <cellStyle name="Comma [0] 3262" xfId="8645" hidden="1"/>
    <cellStyle name="Comma [0] 3262" xfId="38039" hidden="1"/>
    <cellStyle name="Comma [0] 3263" xfId="8655" hidden="1"/>
    <cellStyle name="Comma [0] 3263" xfId="38049" hidden="1"/>
    <cellStyle name="Comma [0] 3264" xfId="8675" hidden="1"/>
    <cellStyle name="Comma [0] 3264" xfId="38069" hidden="1"/>
    <cellStyle name="Comma [0] 3265" xfId="8677" hidden="1"/>
    <cellStyle name="Comma [0] 3265" xfId="38071" hidden="1"/>
    <cellStyle name="Comma [0] 3266" xfId="8628" hidden="1"/>
    <cellStyle name="Comma [0] 3266" xfId="38022" hidden="1"/>
    <cellStyle name="Comma [0] 3267" xfId="7884" hidden="1"/>
    <cellStyle name="Comma [0] 3267" xfId="37278" hidden="1"/>
    <cellStyle name="Comma [0] 3268" xfId="8631" hidden="1"/>
    <cellStyle name="Comma [0] 3268" xfId="38025" hidden="1"/>
    <cellStyle name="Comma [0] 3269" xfId="7895" hidden="1"/>
    <cellStyle name="Comma [0] 3269" xfId="37289" hidden="1"/>
    <cellStyle name="Comma [0] 327" xfId="2836" hidden="1"/>
    <cellStyle name="Comma [0] 327" xfId="32230" hidden="1"/>
    <cellStyle name="Comma [0] 3270" xfId="7894" hidden="1"/>
    <cellStyle name="Comma [0] 3270" xfId="37288" hidden="1"/>
    <cellStyle name="Comma [0] 3271" xfId="8682" hidden="1"/>
    <cellStyle name="Comma [0] 3271" xfId="38076" hidden="1"/>
    <cellStyle name="Comma [0] 3272" xfId="7970" hidden="1"/>
    <cellStyle name="Comma [0] 3272" xfId="37364" hidden="1"/>
    <cellStyle name="Comma [0] 3273" xfId="8171" hidden="1"/>
    <cellStyle name="Comma [0] 3273" xfId="37565" hidden="1"/>
    <cellStyle name="Comma [0] 3274" xfId="8694" hidden="1"/>
    <cellStyle name="Comma [0] 3274" xfId="38088" hidden="1"/>
    <cellStyle name="Comma [0] 3275" xfId="8696" hidden="1"/>
    <cellStyle name="Comma [0] 3275" xfId="38090" hidden="1"/>
    <cellStyle name="Comma [0] 3276" xfId="8685" hidden="1"/>
    <cellStyle name="Comma [0] 3276" xfId="38079" hidden="1"/>
    <cellStyle name="Comma [0] 3277" xfId="8693" hidden="1"/>
    <cellStyle name="Comma [0] 3277" xfId="38087" hidden="1"/>
    <cellStyle name="Comma [0] 3278" xfId="8180" hidden="1"/>
    <cellStyle name="Comma [0] 3278" xfId="37574" hidden="1"/>
    <cellStyle name="Comma [0] 3279" xfId="8679" hidden="1"/>
    <cellStyle name="Comma [0] 3279" xfId="38073" hidden="1"/>
    <cellStyle name="Comma [0] 328" xfId="2838" hidden="1"/>
    <cellStyle name="Comma [0] 328" xfId="32232" hidden="1"/>
    <cellStyle name="Comma [0] 3280" xfId="8712" hidden="1"/>
    <cellStyle name="Comma [0] 3280" xfId="38106" hidden="1"/>
    <cellStyle name="Comma [0] 3281" xfId="8720" hidden="1"/>
    <cellStyle name="Comma [0] 3281" xfId="38114" hidden="1"/>
    <cellStyle name="Comma [0] 3282" xfId="8629" hidden="1"/>
    <cellStyle name="Comma [0] 3282" xfId="38023" hidden="1"/>
    <cellStyle name="Comma [0] 3283" xfId="8708" hidden="1"/>
    <cellStyle name="Comma [0] 3283" xfId="38102" hidden="1"/>
    <cellStyle name="Comma [0] 3284" xfId="8729" hidden="1"/>
    <cellStyle name="Comma [0] 3284" xfId="38123" hidden="1"/>
    <cellStyle name="Comma [0] 3285" xfId="8731" hidden="1"/>
    <cellStyle name="Comma [0] 3285" xfId="38125" hidden="1"/>
    <cellStyle name="Comma [0] 3286" xfId="8690" hidden="1"/>
    <cellStyle name="Comma [0] 3286" xfId="38084" hidden="1"/>
    <cellStyle name="Comma [0] 3287" xfId="8635" hidden="1"/>
    <cellStyle name="Comma [0] 3287" xfId="38029" hidden="1"/>
    <cellStyle name="Comma [0] 3288" xfId="8688" hidden="1"/>
    <cellStyle name="Comma [0] 3288" xfId="38082" hidden="1"/>
    <cellStyle name="Comma [0] 3289" xfId="8672" hidden="1"/>
    <cellStyle name="Comma [0] 3289" xfId="38066" hidden="1"/>
    <cellStyle name="Comma [0] 329" xfId="2791" hidden="1"/>
    <cellStyle name="Comma [0] 329" xfId="32185" hidden="1"/>
    <cellStyle name="Comma [0] 3290" xfId="8668" hidden="1"/>
    <cellStyle name="Comma [0] 3290" xfId="38062" hidden="1"/>
    <cellStyle name="Comma [0] 3291" xfId="8739" hidden="1"/>
    <cellStyle name="Comma [0] 3291" xfId="38133" hidden="1"/>
    <cellStyle name="Comma [0] 3292" xfId="8611" hidden="1"/>
    <cellStyle name="Comma [0] 3292" xfId="38005" hidden="1"/>
    <cellStyle name="Comma [0] 3293" xfId="7919" hidden="1"/>
    <cellStyle name="Comma [0] 3293" xfId="37313" hidden="1"/>
    <cellStyle name="Comma [0] 3294" xfId="8747" hidden="1"/>
    <cellStyle name="Comma [0] 3294" xfId="38141" hidden="1"/>
    <cellStyle name="Comma [0] 3295" xfId="8749" hidden="1"/>
    <cellStyle name="Comma [0] 3295" xfId="38143" hidden="1"/>
    <cellStyle name="Comma [0] 3296" xfId="8698" hidden="1"/>
    <cellStyle name="Comma [0] 3296" xfId="38092" hidden="1"/>
    <cellStyle name="Comma [0] 3297" xfId="8674" hidden="1"/>
    <cellStyle name="Comma [0] 3297" xfId="38068" hidden="1"/>
    <cellStyle name="Comma [0] 3298" xfId="8709" hidden="1"/>
    <cellStyle name="Comma [0] 3298" xfId="38103" hidden="1"/>
    <cellStyle name="Comma [0] 3299" xfId="8641" hidden="1"/>
    <cellStyle name="Comma [0] 3299" xfId="38035" hidden="1"/>
    <cellStyle name="Comma [0] 33" xfId="2038" hidden="1"/>
    <cellStyle name="Comma [0] 33" xfId="31433" hidden="1"/>
    <cellStyle name="Comma [0] 330" xfId="2797" hidden="1"/>
    <cellStyle name="Comma [0] 330" xfId="32191" hidden="1"/>
    <cellStyle name="Comma [0] 3300" xfId="8711" hidden="1"/>
    <cellStyle name="Comma [0] 3300" xfId="38105" hidden="1"/>
    <cellStyle name="Comma [0] 3301" xfId="8756" hidden="1"/>
    <cellStyle name="Comma [0] 3301" xfId="38150" hidden="1"/>
    <cellStyle name="Comma [0] 3302" xfId="8699" hidden="1"/>
    <cellStyle name="Comma [0] 3302" xfId="38093" hidden="1"/>
    <cellStyle name="Comma [0] 3303" xfId="8656" hidden="1"/>
    <cellStyle name="Comma [0] 3303" xfId="38050" hidden="1"/>
    <cellStyle name="Comma [0] 3304" xfId="8762" hidden="1"/>
    <cellStyle name="Comma [0] 3304" xfId="38156" hidden="1"/>
    <cellStyle name="Comma [0] 3305" xfId="8764" hidden="1"/>
    <cellStyle name="Comma [0] 3305" xfId="38158" hidden="1"/>
    <cellStyle name="Comma [0] 3306" xfId="8717" hidden="1"/>
    <cellStyle name="Comma [0] 3306" xfId="38111" hidden="1"/>
    <cellStyle name="Comma [0] 3307" xfId="8723" hidden="1"/>
    <cellStyle name="Comma [0] 3307" xfId="38117" hidden="1"/>
    <cellStyle name="Comma [0] 3308" xfId="8610" hidden="1"/>
    <cellStyle name="Comma [0] 3308" xfId="38004" hidden="1"/>
    <cellStyle name="Comma [0] 3309" xfId="8673" hidden="1"/>
    <cellStyle name="Comma [0] 3309" xfId="38067" hidden="1"/>
    <cellStyle name="Comma [0] 331" xfId="2684" hidden="1"/>
    <cellStyle name="Comma [0] 331" xfId="32078" hidden="1"/>
    <cellStyle name="Comma [0] 3310" xfId="8681" hidden="1"/>
    <cellStyle name="Comma [0] 3310" xfId="38075" hidden="1"/>
    <cellStyle name="Comma [0] 3311" xfId="8770" hidden="1"/>
    <cellStyle name="Comma [0] 3311" xfId="38164" hidden="1"/>
    <cellStyle name="Comma [0] 3312" xfId="8684" hidden="1"/>
    <cellStyle name="Comma [0] 3312" xfId="38078" hidden="1"/>
    <cellStyle name="Comma [0] 3313" xfId="8644" hidden="1"/>
    <cellStyle name="Comma [0] 3313" xfId="38038" hidden="1"/>
    <cellStyle name="Comma [0] 3314" xfId="8775" hidden="1"/>
    <cellStyle name="Comma [0] 3314" xfId="38169" hidden="1"/>
    <cellStyle name="Comma [0] 3315" xfId="8777" hidden="1"/>
    <cellStyle name="Comma [0] 3315" xfId="38171" hidden="1"/>
    <cellStyle name="Comma [0] 3316" xfId="8736" hidden="1"/>
    <cellStyle name="Comma [0] 3316" xfId="38130" hidden="1"/>
    <cellStyle name="Comma [0] 3317" xfId="8742" hidden="1"/>
    <cellStyle name="Comma [0] 3317" xfId="38136" hidden="1"/>
    <cellStyle name="Comma [0] 3318" xfId="8643" hidden="1"/>
    <cellStyle name="Comma [0] 3318" xfId="38037" hidden="1"/>
    <cellStyle name="Comma [0] 3319" xfId="8724" hidden="1"/>
    <cellStyle name="Comma [0] 3319" xfId="38118" hidden="1"/>
    <cellStyle name="Comma [0] 332" xfId="2747" hidden="1"/>
    <cellStyle name="Comma [0] 332" xfId="32141" hidden="1"/>
    <cellStyle name="Comma [0] 3320" xfId="8703" hidden="1"/>
    <cellStyle name="Comma [0] 3320" xfId="38097" hidden="1"/>
    <cellStyle name="Comma [0] 3321" xfId="8781" hidden="1"/>
    <cellStyle name="Comma [0] 3321" xfId="38175" hidden="1"/>
    <cellStyle name="Comma [0] 3322" xfId="8722" hidden="1"/>
    <cellStyle name="Comma [0] 3322" xfId="38116" hidden="1"/>
    <cellStyle name="Comma [0] 3323" xfId="8660" hidden="1"/>
    <cellStyle name="Comma [0] 3323" xfId="38054" hidden="1"/>
    <cellStyle name="Comma [0] 3324" xfId="8788" hidden="1"/>
    <cellStyle name="Comma [0] 3324" xfId="38182" hidden="1"/>
    <cellStyle name="Comma [0] 3325" xfId="8790" hidden="1"/>
    <cellStyle name="Comma [0] 3325" xfId="38184" hidden="1"/>
    <cellStyle name="Comma [0] 3326" xfId="8754" hidden="1"/>
    <cellStyle name="Comma [0] 3326" xfId="38148" hidden="1"/>
    <cellStyle name="Comma [0] 3327" xfId="8759" hidden="1"/>
    <cellStyle name="Comma [0] 3327" xfId="38153" hidden="1"/>
    <cellStyle name="Comma [0] 3328" xfId="8189" hidden="1"/>
    <cellStyle name="Comma [0] 3328" xfId="37583" hidden="1"/>
    <cellStyle name="Comma [0] 3329" xfId="8743" hidden="1"/>
    <cellStyle name="Comma [0] 3329" xfId="38137" hidden="1"/>
    <cellStyle name="Comma [0] 333" xfId="2755" hidden="1"/>
    <cellStyle name="Comma [0] 333" xfId="32149" hidden="1"/>
    <cellStyle name="Comma [0] 3330" xfId="8648" hidden="1"/>
    <cellStyle name="Comma [0] 3330" xfId="38042" hidden="1"/>
    <cellStyle name="Comma [0] 3331" xfId="8794" hidden="1"/>
    <cellStyle name="Comma [0] 3331" xfId="38188" hidden="1"/>
    <cellStyle name="Comma [0] 3332" xfId="8741" hidden="1"/>
    <cellStyle name="Comma [0] 3332" xfId="38135" hidden="1"/>
    <cellStyle name="Comma [0] 3333" xfId="8680" hidden="1"/>
    <cellStyle name="Comma [0] 3333" xfId="38074" hidden="1"/>
    <cellStyle name="Comma [0] 3334" xfId="8798" hidden="1"/>
    <cellStyle name="Comma [0] 3334" xfId="38192" hidden="1"/>
    <cellStyle name="Comma [0] 3335" xfId="8800" hidden="1"/>
    <cellStyle name="Comma [0] 3335" xfId="38194" hidden="1"/>
    <cellStyle name="Comma [0] 3336" xfId="8768" hidden="1"/>
    <cellStyle name="Comma [0] 3336" xfId="38162" hidden="1"/>
    <cellStyle name="Comma [0] 3337" xfId="8772" hidden="1"/>
    <cellStyle name="Comma [0] 3337" xfId="38166" hidden="1"/>
    <cellStyle name="Comma [0] 3338" xfId="8662" hidden="1"/>
    <cellStyle name="Comma [0] 3338" xfId="38056" hidden="1"/>
    <cellStyle name="Comma [0] 3339" xfId="8760" hidden="1"/>
    <cellStyle name="Comma [0] 3339" xfId="38154" hidden="1"/>
    <cellStyle name="Comma [0] 334" xfId="2844" hidden="1"/>
    <cellStyle name="Comma [0] 334" xfId="32238" hidden="1"/>
    <cellStyle name="Comma [0] 3340" xfId="8652" hidden="1"/>
    <cellStyle name="Comma [0] 3340" xfId="38046" hidden="1"/>
    <cellStyle name="Comma [0] 3341" xfId="8804" hidden="1"/>
    <cellStyle name="Comma [0] 3341" xfId="38198" hidden="1"/>
    <cellStyle name="Comma [0] 3342" xfId="8758" hidden="1"/>
    <cellStyle name="Comma [0] 3342" xfId="38152" hidden="1"/>
    <cellStyle name="Comma [0] 3343" xfId="8727" hidden="1"/>
    <cellStyle name="Comma [0] 3343" xfId="38121" hidden="1"/>
    <cellStyle name="Comma [0] 3344" xfId="8808" hidden="1"/>
    <cellStyle name="Comma [0] 3344" xfId="38202" hidden="1"/>
    <cellStyle name="Comma [0] 3345" xfId="8810" hidden="1"/>
    <cellStyle name="Comma [0] 3345" xfId="38204" hidden="1"/>
    <cellStyle name="Comma [0] 3346" xfId="8796" hidden="1"/>
    <cellStyle name="Comma [0] 3346" xfId="38190" hidden="1"/>
    <cellStyle name="Comma [0] 3347" xfId="8783" hidden="1"/>
    <cellStyle name="Comma [0] 3347" xfId="38177" hidden="1"/>
    <cellStyle name="Comma [0] 3348" xfId="8807" hidden="1"/>
    <cellStyle name="Comma [0] 3348" xfId="38201" hidden="1"/>
    <cellStyle name="Comma [0] 3349" xfId="8773" hidden="1"/>
    <cellStyle name="Comma [0] 3349" xfId="38167" hidden="1"/>
    <cellStyle name="Comma [0] 335" xfId="2758" hidden="1"/>
    <cellStyle name="Comma [0] 335" xfId="32152" hidden="1"/>
    <cellStyle name="Comma [0] 3350" xfId="8745" hidden="1"/>
    <cellStyle name="Comma [0] 3350" xfId="38139" hidden="1"/>
    <cellStyle name="Comma [0] 3351" xfId="8812" hidden="1"/>
    <cellStyle name="Comma [0] 3351" xfId="38206" hidden="1"/>
    <cellStyle name="Comma [0] 3352" xfId="8769" hidden="1"/>
    <cellStyle name="Comma [0] 3352" xfId="38163" hidden="1"/>
    <cellStyle name="Comma [0] 3353" xfId="8803" hidden="1"/>
    <cellStyle name="Comma [0] 3353" xfId="38197" hidden="1"/>
    <cellStyle name="Comma [0] 3354" xfId="8816" hidden="1"/>
    <cellStyle name="Comma [0] 3354" xfId="38210" hidden="1"/>
    <cellStyle name="Comma [0] 3355" xfId="8818" hidden="1"/>
    <cellStyle name="Comma [0] 3355" xfId="38212" hidden="1"/>
    <cellStyle name="Comma [0] 3356" xfId="8686" hidden="1"/>
    <cellStyle name="Comma [0] 3356" xfId="38080" hidden="1"/>
    <cellStyle name="Comma [0] 3357" xfId="8806" hidden="1"/>
    <cellStyle name="Comma [0] 3357" xfId="38200" hidden="1"/>
    <cellStyle name="Comma [0] 3358" xfId="8746" hidden="1"/>
    <cellStyle name="Comma [0] 3358" xfId="38140" hidden="1"/>
    <cellStyle name="Comma [0] 3359" xfId="8780" hidden="1"/>
    <cellStyle name="Comma [0] 3359" xfId="38174" hidden="1"/>
    <cellStyle name="Comma [0] 336" xfId="2718" hidden="1"/>
    <cellStyle name="Comma [0] 336" xfId="32112" hidden="1"/>
    <cellStyle name="Comma [0] 3360" xfId="8793" hidden="1"/>
    <cellStyle name="Comma [0] 3360" xfId="38187" hidden="1"/>
    <cellStyle name="Comma [0] 3361" xfId="8821" hidden="1"/>
    <cellStyle name="Comma [0] 3361" xfId="38215" hidden="1"/>
    <cellStyle name="Comma [0] 3362" xfId="8784" hidden="1"/>
    <cellStyle name="Comma [0] 3362" xfId="38178" hidden="1"/>
    <cellStyle name="Comma [0] 3363" xfId="8744" hidden="1"/>
    <cellStyle name="Comma [0] 3363" xfId="38138" hidden="1"/>
    <cellStyle name="Comma [0] 3364" xfId="8823" hidden="1"/>
    <cellStyle name="Comma [0] 3364" xfId="38217" hidden="1"/>
    <cellStyle name="Comma [0] 3365" xfId="8825" hidden="1"/>
    <cellStyle name="Comma [0] 3365" xfId="38219" hidden="1"/>
    <cellStyle name="Comma [0] 3366" xfId="5305" hidden="1"/>
    <cellStyle name="Comma [0] 3366" xfId="34699" hidden="1"/>
    <cellStyle name="Comma [0] 3367" xfId="5257" hidden="1"/>
    <cellStyle name="Comma [0] 3367" xfId="34651" hidden="1"/>
    <cellStyle name="Comma [0] 3368" xfId="5253" hidden="1"/>
    <cellStyle name="Comma [0] 3368" xfId="34647" hidden="1"/>
    <cellStyle name="Comma [0] 3369" xfId="8830" hidden="1"/>
    <cellStyle name="Comma [0] 3369" xfId="38224" hidden="1"/>
    <cellStyle name="Comma [0] 337" xfId="2849" hidden="1"/>
    <cellStyle name="Comma [0] 337" xfId="32243" hidden="1"/>
    <cellStyle name="Comma [0] 3370" xfId="8832" hidden="1"/>
    <cellStyle name="Comma [0] 3370" xfId="38226" hidden="1"/>
    <cellStyle name="Comma [0] 3371" xfId="5282" hidden="1"/>
    <cellStyle name="Comma [0] 3371" xfId="34676" hidden="1"/>
    <cellStyle name="Comma [0] 3372" xfId="8828" hidden="1"/>
    <cellStyle name="Comma [0] 3372" xfId="38222" hidden="1"/>
    <cellStyle name="Comma [0] 3373" xfId="8834" hidden="1"/>
    <cellStyle name="Comma [0] 3373" xfId="38228" hidden="1"/>
    <cellStyle name="Comma [0] 3374" xfId="8836" hidden="1"/>
    <cellStyle name="Comma [0] 3374" xfId="38230" hidden="1"/>
    <cellStyle name="Comma [0] 3375" xfId="5323" hidden="1"/>
    <cellStyle name="Comma [0] 3375" xfId="34717" hidden="1"/>
    <cellStyle name="Comma [0] 3376" xfId="7873" hidden="1"/>
    <cellStyle name="Comma [0] 3376" xfId="37267" hidden="1"/>
    <cellStyle name="Comma [0] 3377" xfId="8847" hidden="1"/>
    <cellStyle name="Comma [0] 3377" xfId="38241" hidden="1"/>
    <cellStyle name="Comma [0] 3378" xfId="8856" hidden="1"/>
    <cellStyle name="Comma [0] 3378" xfId="38250" hidden="1"/>
    <cellStyle name="Comma [0] 3379" xfId="8867" hidden="1"/>
    <cellStyle name="Comma [0] 3379" xfId="38261" hidden="1"/>
    <cellStyle name="Comma [0] 338" xfId="2851" hidden="1"/>
    <cellStyle name="Comma [0] 338" xfId="32245" hidden="1"/>
    <cellStyle name="Comma [0] 3380" xfId="8873" hidden="1"/>
    <cellStyle name="Comma [0] 3380" xfId="38267" hidden="1"/>
    <cellStyle name="Comma [0] 3381" xfId="8855" hidden="1"/>
    <cellStyle name="Comma [0] 3381" xfId="38249" hidden="1"/>
    <cellStyle name="Comma [0] 3382" xfId="8865" hidden="1"/>
    <cellStyle name="Comma [0] 3382" xfId="38259" hidden="1"/>
    <cellStyle name="Comma [0] 3383" xfId="8885" hidden="1"/>
    <cellStyle name="Comma [0] 3383" xfId="38279" hidden="1"/>
    <cellStyle name="Comma [0] 3384" xfId="8887" hidden="1"/>
    <cellStyle name="Comma [0] 3384" xfId="38281" hidden="1"/>
    <cellStyle name="Comma [0] 3385" xfId="8838" hidden="1"/>
    <cellStyle name="Comma [0] 3385" xfId="38232" hidden="1"/>
    <cellStyle name="Comma [0] 3386" xfId="6494" hidden="1"/>
    <cellStyle name="Comma [0] 3386" xfId="35888" hidden="1"/>
    <cellStyle name="Comma [0] 3387" xfId="8841" hidden="1"/>
    <cellStyle name="Comma [0] 3387" xfId="38235" hidden="1"/>
    <cellStyle name="Comma [0] 3388" xfId="5325" hidden="1"/>
    <cellStyle name="Comma [0] 3388" xfId="34719" hidden="1"/>
    <cellStyle name="Comma [0] 3389" xfId="5307" hidden="1"/>
    <cellStyle name="Comma [0] 3389" xfId="34701" hidden="1"/>
    <cellStyle name="Comma [0] 339" xfId="2810" hidden="1"/>
    <cellStyle name="Comma [0] 339" xfId="32204" hidden="1"/>
    <cellStyle name="Comma [0] 3390" xfId="8892" hidden="1"/>
    <cellStyle name="Comma [0] 3390" xfId="38286" hidden="1"/>
    <cellStyle name="Comma [0] 3391" xfId="7874" hidden="1"/>
    <cellStyle name="Comma [0] 3391" xfId="37268" hidden="1"/>
    <cellStyle name="Comma [0] 3392" xfId="6708" hidden="1"/>
    <cellStyle name="Comma [0] 3392" xfId="36102" hidden="1"/>
    <cellStyle name="Comma [0] 3393" xfId="8904" hidden="1"/>
    <cellStyle name="Comma [0] 3393" xfId="38298" hidden="1"/>
    <cellStyle name="Comma [0] 3394" xfId="8906" hidden="1"/>
    <cellStyle name="Comma [0] 3394" xfId="38300" hidden="1"/>
    <cellStyle name="Comma [0] 3395" xfId="8895" hidden="1"/>
    <cellStyle name="Comma [0] 3395" xfId="38289" hidden="1"/>
    <cellStyle name="Comma [0] 3396" xfId="8903" hidden="1"/>
    <cellStyle name="Comma [0] 3396" xfId="38297" hidden="1"/>
    <cellStyle name="Comma [0] 3397" xfId="5324" hidden="1"/>
    <cellStyle name="Comma [0] 3397" xfId="34718" hidden="1"/>
    <cellStyle name="Comma [0] 3398" xfId="8889" hidden="1"/>
    <cellStyle name="Comma [0] 3398" xfId="38283" hidden="1"/>
    <cellStyle name="Comma [0] 3399" xfId="8922" hidden="1"/>
    <cellStyle name="Comma [0] 3399" xfId="38316" hidden="1"/>
    <cellStyle name="Comma [0] 34" xfId="2252" hidden="1"/>
    <cellStyle name="Comma [0] 34" xfId="31646" hidden="1"/>
    <cellStyle name="Comma [0] 340" xfId="2816" hidden="1"/>
    <cellStyle name="Comma [0] 340" xfId="32210" hidden="1"/>
    <cellStyle name="Comma [0] 3400" xfId="8930" hidden="1"/>
    <cellStyle name="Comma [0] 3400" xfId="38324" hidden="1"/>
    <cellStyle name="Comma [0] 3401" xfId="8839" hidden="1"/>
    <cellStyle name="Comma [0] 3401" xfId="38233" hidden="1"/>
    <cellStyle name="Comma [0] 3402" xfId="8918" hidden="1"/>
    <cellStyle name="Comma [0] 3402" xfId="38312" hidden="1"/>
    <cellStyle name="Comma [0] 3403" xfId="8939" hidden="1"/>
    <cellStyle name="Comma [0] 3403" xfId="38333" hidden="1"/>
    <cellStyle name="Comma [0] 3404" xfId="8941" hidden="1"/>
    <cellStyle name="Comma [0] 3404" xfId="38335" hidden="1"/>
    <cellStyle name="Comma [0] 3405" xfId="8900" hidden="1"/>
    <cellStyle name="Comma [0] 3405" xfId="38294" hidden="1"/>
    <cellStyle name="Comma [0] 3406" xfId="8845" hidden="1"/>
    <cellStyle name="Comma [0] 3406" xfId="38239" hidden="1"/>
    <cellStyle name="Comma [0] 3407" xfId="8898" hidden="1"/>
    <cellStyle name="Comma [0] 3407" xfId="38292" hidden="1"/>
    <cellStyle name="Comma [0] 3408" xfId="8882" hidden="1"/>
    <cellStyle name="Comma [0] 3408" xfId="38276" hidden="1"/>
    <cellStyle name="Comma [0] 3409" xfId="8878" hidden="1"/>
    <cellStyle name="Comma [0] 3409" xfId="38272" hidden="1"/>
    <cellStyle name="Comma [0] 341" xfId="2717" hidden="1"/>
    <cellStyle name="Comma [0] 341" xfId="32111" hidden="1"/>
    <cellStyle name="Comma [0] 3410" xfId="8949" hidden="1"/>
    <cellStyle name="Comma [0] 3410" xfId="38343" hidden="1"/>
    <cellStyle name="Comma [0] 3411" xfId="5334" hidden="1"/>
    <cellStyle name="Comma [0] 3411" xfId="34728" hidden="1"/>
    <cellStyle name="Comma [0] 3412" xfId="5255" hidden="1"/>
    <cellStyle name="Comma [0] 3412" xfId="34649" hidden="1"/>
    <cellStyle name="Comma [0] 3413" xfId="8957" hidden="1"/>
    <cellStyle name="Comma [0] 3413" xfId="38351" hidden="1"/>
    <cellStyle name="Comma [0] 3414" xfId="8959" hidden="1"/>
    <cellStyle name="Comma [0] 3414" xfId="38353" hidden="1"/>
    <cellStyle name="Comma [0] 3415" xfId="8908" hidden="1"/>
    <cellStyle name="Comma [0] 3415" xfId="38302" hidden="1"/>
    <cellStyle name="Comma [0] 3416" xfId="8884" hidden="1"/>
    <cellStyle name="Comma [0] 3416" xfId="38278" hidden="1"/>
    <cellStyle name="Comma [0] 3417" xfId="8919" hidden="1"/>
    <cellStyle name="Comma [0] 3417" xfId="38313" hidden="1"/>
    <cellStyle name="Comma [0] 3418" xfId="8851" hidden="1"/>
    <cellStyle name="Comma [0] 3418" xfId="38245" hidden="1"/>
    <cellStyle name="Comma [0] 3419" xfId="8921" hidden="1"/>
    <cellStyle name="Comma [0] 3419" xfId="38315" hidden="1"/>
    <cellStyle name="Comma [0] 342" xfId="2798" hidden="1"/>
    <cellStyle name="Comma [0] 342" xfId="32192" hidden="1"/>
    <cellStyle name="Comma [0] 3420" xfId="8966" hidden="1"/>
    <cellStyle name="Comma [0] 3420" xfId="38360" hidden="1"/>
    <cellStyle name="Comma [0] 3421" xfId="8909" hidden="1"/>
    <cellStyle name="Comma [0] 3421" xfId="38303" hidden="1"/>
    <cellStyle name="Comma [0] 3422" xfId="8866" hidden="1"/>
    <cellStyle name="Comma [0] 3422" xfId="38260" hidden="1"/>
    <cellStyle name="Comma [0] 3423" xfId="8972" hidden="1"/>
    <cellStyle name="Comma [0] 3423" xfId="38366" hidden="1"/>
    <cellStyle name="Comma [0] 3424" xfId="8974" hidden="1"/>
    <cellStyle name="Comma [0] 3424" xfId="38368" hidden="1"/>
    <cellStyle name="Comma [0] 3425" xfId="8927" hidden="1"/>
    <cellStyle name="Comma [0] 3425" xfId="38321" hidden="1"/>
    <cellStyle name="Comma [0] 3426" xfId="8933" hidden="1"/>
    <cellStyle name="Comma [0] 3426" xfId="38327" hidden="1"/>
    <cellStyle name="Comma [0] 3427" xfId="5273" hidden="1"/>
    <cellStyle name="Comma [0] 3427" xfId="34667" hidden="1"/>
    <cellStyle name="Comma [0] 3428" xfId="8883" hidden="1"/>
    <cellStyle name="Comma [0] 3428" xfId="38277" hidden="1"/>
    <cellStyle name="Comma [0] 3429" xfId="8891" hidden="1"/>
    <cellStyle name="Comma [0] 3429" xfId="38285" hidden="1"/>
    <cellStyle name="Comma [0] 343" xfId="2777" hidden="1"/>
    <cellStyle name="Comma [0] 343" xfId="32171" hidden="1"/>
    <cellStyle name="Comma [0] 3430" xfId="8980" hidden="1"/>
    <cellStyle name="Comma [0] 3430" xfId="38374" hidden="1"/>
    <cellStyle name="Comma [0] 3431" xfId="8894" hidden="1"/>
    <cellStyle name="Comma [0] 3431" xfId="38288" hidden="1"/>
    <cellStyle name="Comma [0] 3432" xfId="8854" hidden="1"/>
    <cellStyle name="Comma [0] 3432" xfId="38248" hidden="1"/>
    <cellStyle name="Comma [0] 3433" xfId="8985" hidden="1"/>
    <cellStyle name="Comma [0] 3433" xfId="38379" hidden="1"/>
    <cellStyle name="Comma [0] 3434" xfId="8987" hidden="1"/>
    <cellStyle name="Comma [0] 3434" xfId="38381" hidden="1"/>
    <cellStyle name="Comma [0] 3435" xfId="8946" hidden="1"/>
    <cellStyle name="Comma [0] 3435" xfId="38340" hidden="1"/>
    <cellStyle name="Comma [0] 3436" xfId="8952" hidden="1"/>
    <cellStyle name="Comma [0] 3436" xfId="38346" hidden="1"/>
    <cellStyle name="Comma [0] 3437" xfId="8853" hidden="1"/>
    <cellStyle name="Comma [0] 3437" xfId="38247" hidden="1"/>
    <cellStyle name="Comma [0] 3438" xfId="8934" hidden="1"/>
    <cellStyle name="Comma [0] 3438" xfId="38328" hidden="1"/>
    <cellStyle name="Comma [0] 3439" xfId="8913" hidden="1"/>
    <cellStyle name="Comma [0] 3439" xfId="38307" hidden="1"/>
    <cellStyle name="Comma [0] 344" xfId="2855" hidden="1"/>
    <cellStyle name="Comma [0] 344" xfId="32249" hidden="1"/>
    <cellStyle name="Comma [0] 3440" xfId="8991" hidden="1"/>
    <cellStyle name="Comma [0] 3440" xfId="38385" hidden="1"/>
    <cellStyle name="Comma [0] 3441" xfId="8932" hidden="1"/>
    <cellStyle name="Comma [0] 3441" xfId="38326" hidden="1"/>
    <cellStyle name="Comma [0] 3442" xfId="8870" hidden="1"/>
    <cellStyle name="Comma [0] 3442" xfId="38264" hidden="1"/>
    <cellStyle name="Comma [0] 3443" xfId="8998" hidden="1"/>
    <cellStyle name="Comma [0] 3443" xfId="38392" hidden="1"/>
    <cellStyle name="Comma [0] 3444" xfId="9000" hidden="1"/>
    <cellStyle name="Comma [0] 3444" xfId="38394" hidden="1"/>
    <cellStyle name="Comma [0] 3445" xfId="8964" hidden="1"/>
    <cellStyle name="Comma [0] 3445" xfId="38358" hidden="1"/>
    <cellStyle name="Comma [0] 3446" xfId="8969" hidden="1"/>
    <cellStyle name="Comma [0] 3446" xfId="38363" hidden="1"/>
    <cellStyle name="Comma [0] 3447" xfId="5320" hidden="1"/>
    <cellStyle name="Comma [0] 3447" xfId="34714" hidden="1"/>
    <cellStyle name="Comma [0] 3448" xfId="8953" hidden="1"/>
    <cellStyle name="Comma [0] 3448" xfId="38347" hidden="1"/>
    <cellStyle name="Comma [0] 3449" xfId="8858" hidden="1"/>
    <cellStyle name="Comma [0] 3449" xfId="38252" hidden="1"/>
    <cellStyle name="Comma [0] 345" xfId="2796" hidden="1"/>
    <cellStyle name="Comma [0] 345" xfId="32190" hidden="1"/>
    <cellStyle name="Comma [0] 3450" xfId="9004" hidden="1"/>
    <cellStyle name="Comma [0] 3450" xfId="38398" hidden="1"/>
    <cellStyle name="Comma [0] 3451" xfId="8951" hidden="1"/>
    <cellStyle name="Comma [0] 3451" xfId="38345" hidden="1"/>
    <cellStyle name="Comma [0] 3452" xfId="8890" hidden="1"/>
    <cellStyle name="Comma [0] 3452" xfId="38284" hidden="1"/>
    <cellStyle name="Comma [0] 3453" xfId="9008" hidden="1"/>
    <cellStyle name="Comma [0] 3453" xfId="38402" hidden="1"/>
    <cellStyle name="Comma [0] 3454" xfId="9010" hidden="1"/>
    <cellStyle name="Comma [0] 3454" xfId="38404" hidden="1"/>
    <cellStyle name="Comma [0] 3455" xfId="8978" hidden="1"/>
    <cellStyle name="Comma [0] 3455" xfId="38372" hidden="1"/>
    <cellStyle name="Comma [0] 3456" xfId="8982" hidden="1"/>
    <cellStyle name="Comma [0] 3456" xfId="38376" hidden="1"/>
    <cellStyle name="Comma [0] 3457" xfId="8872" hidden="1"/>
    <cellStyle name="Comma [0] 3457" xfId="38266" hidden="1"/>
    <cellStyle name="Comma [0] 3458" xfId="8970" hidden="1"/>
    <cellStyle name="Comma [0] 3458" xfId="38364" hidden="1"/>
    <cellStyle name="Comma [0] 3459" xfId="8862" hidden="1"/>
    <cellStyle name="Comma [0] 3459" xfId="38256" hidden="1"/>
    <cellStyle name="Comma [0] 346" xfId="2734" hidden="1"/>
    <cellStyle name="Comma [0] 346" xfId="32128" hidden="1"/>
    <cellStyle name="Comma [0] 3460" xfId="9014" hidden="1"/>
    <cellStyle name="Comma [0] 3460" xfId="38408" hidden="1"/>
    <cellStyle name="Comma [0] 3461" xfId="8968" hidden="1"/>
    <cellStyle name="Comma [0] 3461" xfId="38362" hidden="1"/>
    <cellStyle name="Comma [0] 3462" xfId="8937" hidden="1"/>
    <cellStyle name="Comma [0] 3462" xfId="38331" hidden="1"/>
    <cellStyle name="Comma [0] 3463" xfId="9018" hidden="1"/>
    <cellStyle name="Comma [0] 3463" xfId="38412" hidden="1"/>
    <cellStyle name="Comma [0] 3464" xfId="9020" hidden="1"/>
    <cellStyle name="Comma [0] 3464" xfId="38414" hidden="1"/>
    <cellStyle name="Comma [0] 3465" xfId="9006" hidden="1"/>
    <cellStyle name="Comma [0] 3465" xfId="38400" hidden="1"/>
    <cellStyle name="Comma [0] 3466" xfId="8993" hidden="1"/>
    <cellStyle name="Comma [0] 3466" xfId="38387" hidden="1"/>
    <cellStyle name="Comma [0] 3467" xfId="9017" hidden="1"/>
    <cellStyle name="Comma [0] 3467" xfId="38411" hidden="1"/>
    <cellStyle name="Comma [0] 3468" xfId="8983" hidden="1"/>
    <cellStyle name="Comma [0] 3468" xfId="38377" hidden="1"/>
    <cellStyle name="Comma [0] 3469" xfId="8955" hidden="1"/>
    <cellStyle name="Comma [0] 3469" xfId="38349" hidden="1"/>
    <cellStyle name="Comma [0] 347" xfId="2862" hidden="1"/>
    <cellStyle name="Comma [0] 347" xfId="32256" hidden="1"/>
    <cellStyle name="Comma [0] 3470" xfId="9022" hidden="1"/>
    <cellStyle name="Comma [0] 3470" xfId="38416" hidden="1"/>
    <cellStyle name="Comma [0] 3471" xfId="8979" hidden="1"/>
    <cellStyle name="Comma [0] 3471" xfId="38373" hidden="1"/>
    <cellStyle name="Comma [0] 3472" xfId="9013" hidden="1"/>
    <cellStyle name="Comma [0] 3472" xfId="38407" hidden="1"/>
    <cellStyle name="Comma [0] 3473" xfId="9026" hidden="1"/>
    <cellStyle name="Comma [0] 3473" xfId="38420" hidden="1"/>
    <cellStyle name="Comma [0] 3474" xfId="9028" hidden="1"/>
    <cellStyle name="Comma [0] 3474" xfId="38422" hidden="1"/>
    <cellStyle name="Comma [0] 3475" xfId="8896" hidden="1"/>
    <cellStyle name="Comma [0] 3475" xfId="38290" hidden="1"/>
    <cellStyle name="Comma [0] 3476" xfId="9016" hidden="1"/>
    <cellStyle name="Comma [0] 3476" xfId="38410" hidden="1"/>
    <cellStyle name="Comma [0] 3477" xfId="8956" hidden="1"/>
    <cellStyle name="Comma [0] 3477" xfId="38350" hidden="1"/>
    <cellStyle name="Comma [0] 3478" xfId="8990" hidden="1"/>
    <cellStyle name="Comma [0] 3478" xfId="38384" hidden="1"/>
    <cellStyle name="Comma [0] 3479" xfId="9003" hidden="1"/>
    <cellStyle name="Comma [0] 3479" xfId="38397" hidden="1"/>
    <cellStyle name="Comma [0] 348" xfId="2864" hidden="1"/>
    <cellStyle name="Comma [0] 348" xfId="32258" hidden="1"/>
    <cellStyle name="Comma [0] 3480" xfId="9031" hidden="1"/>
    <cellStyle name="Comma [0] 3480" xfId="38425" hidden="1"/>
    <cellStyle name="Comma [0] 3481" xfId="8994" hidden="1"/>
    <cellStyle name="Comma [0] 3481" xfId="38388" hidden="1"/>
    <cellStyle name="Comma [0] 3482" xfId="8954" hidden="1"/>
    <cellStyle name="Comma [0] 3482" xfId="38348" hidden="1"/>
    <cellStyle name="Comma [0] 3483" xfId="9033" hidden="1"/>
    <cellStyle name="Comma [0] 3483" xfId="38427" hidden="1"/>
    <cellStyle name="Comma [0] 3484" xfId="9035" hidden="1"/>
    <cellStyle name="Comma [0] 3484" xfId="38429" hidden="1"/>
    <cellStyle name="Comma [0] 3485" xfId="9092" hidden="1"/>
    <cellStyle name="Comma [0] 3485" xfId="38486" hidden="1"/>
    <cellStyle name="Comma [0] 3486" xfId="9111" hidden="1"/>
    <cellStyle name="Comma [0] 3486" xfId="38505" hidden="1"/>
    <cellStyle name="Comma [0] 3487" xfId="9118" hidden="1"/>
    <cellStyle name="Comma [0] 3487" xfId="38512" hidden="1"/>
    <cellStyle name="Comma [0] 3488" xfId="9125" hidden="1"/>
    <cellStyle name="Comma [0] 3488" xfId="38519" hidden="1"/>
    <cellStyle name="Comma [0] 3489" xfId="9130" hidden="1"/>
    <cellStyle name="Comma [0] 3489" xfId="38524" hidden="1"/>
    <cellStyle name="Comma [0] 349" xfId="2828" hidden="1"/>
    <cellStyle name="Comma [0] 349" xfId="32222" hidden="1"/>
    <cellStyle name="Comma [0] 3490" xfId="9117" hidden="1"/>
    <cellStyle name="Comma [0] 3490" xfId="38511" hidden="1"/>
    <cellStyle name="Comma [0] 3491" xfId="9122" hidden="1"/>
    <cellStyle name="Comma [0] 3491" xfId="38516" hidden="1"/>
    <cellStyle name="Comma [0] 3492" xfId="9134" hidden="1"/>
    <cellStyle name="Comma [0] 3492" xfId="38528" hidden="1"/>
    <cellStyle name="Comma [0] 3493" xfId="9136" hidden="1"/>
    <cellStyle name="Comma [0] 3493" xfId="38530" hidden="1"/>
    <cellStyle name="Comma [0] 3494" xfId="9107" hidden="1"/>
    <cellStyle name="Comma [0] 3494" xfId="38501" hidden="1"/>
    <cellStyle name="Comma [0] 3495" xfId="9096" hidden="1"/>
    <cellStyle name="Comma [0] 3495" xfId="38490" hidden="1"/>
    <cellStyle name="Comma [0] 3496" xfId="9147" hidden="1"/>
    <cellStyle name="Comma [0] 3496" xfId="38541" hidden="1"/>
    <cellStyle name="Comma [0] 3497" xfId="9156" hidden="1"/>
    <cellStyle name="Comma [0] 3497" xfId="38550" hidden="1"/>
    <cellStyle name="Comma [0] 3498" xfId="9167" hidden="1"/>
    <cellStyle name="Comma [0] 3498" xfId="38561" hidden="1"/>
    <cellStyle name="Comma [0] 3499" xfId="9173" hidden="1"/>
    <cellStyle name="Comma [0] 3499" xfId="38567" hidden="1"/>
    <cellStyle name="Comma [0] 35" xfId="2259" hidden="1"/>
    <cellStyle name="Comma [0] 35" xfId="31653" hidden="1"/>
    <cellStyle name="Comma [0] 350" xfId="2833" hidden="1"/>
    <cellStyle name="Comma [0] 350" xfId="32227" hidden="1"/>
    <cellStyle name="Comma [0] 3500" xfId="9155" hidden="1"/>
    <cellStyle name="Comma [0] 3500" xfId="38549" hidden="1"/>
    <cellStyle name="Comma [0] 3501" xfId="9165" hidden="1"/>
    <cellStyle name="Comma [0] 3501" xfId="38559" hidden="1"/>
    <cellStyle name="Comma [0] 3502" xfId="9185" hidden="1"/>
    <cellStyle name="Comma [0] 3502" xfId="38579" hidden="1"/>
    <cellStyle name="Comma [0] 3503" xfId="9187" hidden="1"/>
    <cellStyle name="Comma [0] 3503" xfId="38581" hidden="1"/>
    <cellStyle name="Comma [0] 3504" xfId="9138" hidden="1"/>
    <cellStyle name="Comma [0] 3504" xfId="38532" hidden="1"/>
    <cellStyle name="Comma [0] 3505" xfId="9099" hidden="1"/>
    <cellStyle name="Comma [0] 3505" xfId="38493" hidden="1"/>
    <cellStyle name="Comma [0] 3506" xfId="9141" hidden="1"/>
    <cellStyle name="Comma [0] 3506" xfId="38535" hidden="1"/>
    <cellStyle name="Comma [0] 3507" xfId="9104" hidden="1"/>
    <cellStyle name="Comma [0] 3507" xfId="38498" hidden="1"/>
    <cellStyle name="Comma [0] 3508" xfId="9106" hidden="1"/>
    <cellStyle name="Comma [0] 3508" xfId="38500" hidden="1"/>
    <cellStyle name="Comma [0] 3509" xfId="9192" hidden="1"/>
    <cellStyle name="Comma [0] 3509" xfId="38586" hidden="1"/>
    <cellStyle name="Comma [0] 351" xfId="2263" hidden="1"/>
    <cellStyle name="Comma [0] 351" xfId="31657" hidden="1"/>
    <cellStyle name="Comma [0] 3510" xfId="9095" hidden="1"/>
    <cellStyle name="Comma [0] 3510" xfId="38489" hidden="1"/>
    <cellStyle name="Comma [0] 3511" xfId="9103" hidden="1"/>
    <cellStyle name="Comma [0] 3511" xfId="38497" hidden="1"/>
    <cellStyle name="Comma [0] 3512" xfId="9204" hidden="1"/>
    <cellStyle name="Comma [0] 3512" xfId="38598" hidden="1"/>
    <cellStyle name="Comma [0] 3513" xfId="9206" hidden="1"/>
    <cellStyle name="Comma [0] 3513" xfId="38600" hidden="1"/>
    <cellStyle name="Comma [0] 3514" xfId="9195" hidden="1"/>
    <cellStyle name="Comma [0] 3514" xfId="38589" hidden="1"/>
    <cellStyle name="Comma [0] 3515" xfId="9203" hidden="1"/>
    <cellStyle name="Comma [0] 3515" xfId="38597" hidden="1"/>
    <cellStyle name="Comma [0] 3516" xfId="9101" hidden="1"/>
    <cellStyle name="Comma [0] 3516" xfId="38495" hidden="1"/>
    <cellStyle name="Comma [0] 3517" xfId="9189" hidden="1"/>
    <cellStyle name="Comma [0] 3517" xfId="38583" hidden="1"/>
    <cellStyle name="Comma [0] 3518" xfId="9222" hidden="1"/>
    <cellStyle name="Comma [0] 3518" xfId="38616" hidden="1"/>
    <cellStyle name="Comma [0] 3519" xfId="9230" hidden="1"/>
    <cellStyle name="Comma [0] 3519" xfId="38624" hidden="1"/>
    <cellStyle name="Comma [0] 352" xfId="2817" hidden="1"/>
    <cellStyle name="Comma [0] 352" xfId="32211" hidden="1"/>
    <cellStyle name="Comma [0] 3520" xfId="9139" hidden="1"/>
    <cellStyle name="Comma [0] 3520" xfId="38533" hidden="1"/>
    <cellStyle name="Comma [0] 3521" xfId="9218" hidden="1"/>
    <cellStyle name="Comma [0] 3521" xfId="38612" hidden="1"/>
    <cellStyle name="Comma [0] 3522" xfId="9239" hidden="1"/>
    <cellStyle name="Comma [0] 3522" xfId="38633" hidden="1"/>
    <cellStyle name="Comma [0] 3523" xfId="9241" hidden="1"/>
    <cellStyle name="Comma [0] 3523" xfId="38635" hidden="1"/>
    <cellStyle name="Comma [0] 3524" xfId="9200" hidden="1"/>
    <cellStyle name="Comma [0] 3524" xfId="38594" hidden="1"/>
    <cellStyle name="Comma [0] 3525" xfId="9145" hidden="1"/>
    <cellStyle name="Comma [0] 3525" xfId="38539" hidden="1"/>
    <cellStyle name="Comma [0] 3526" xfId="9198" hidden="1"/>
    <cellStyle name="Comma [0] 3526" xfId="38592" hidden="1"/>
    <cellStyle name="Comma [0] 3527" xfId="9182" hidden="1"/>
    <cellStyle name="Comma [0] 3527" xfId="38576" hidden="1"/>
    <cellStyle name="Comma [0] 3528" xfId="9178" hidden="1"/>
    <cellStyle name="Comma [0] 3528" xfId="38572" hidden="1"/>
    <cellStyle name="Comma [0] 3529" xfId="9249" hidden="1"/>
    <cellStyle name="Comma [0] 3529" xfId="38643" hidden="1"/>
    <cellStyle name="Comma [0] 353" xfId="2722" hidden="1"/>
    <cellStyle name="Comma [0] 353" xfId="32116" hidden="1"/>
    <cellStyle name="Comma [0] 3530" xfId="9115" hidden="1"/>
    <cellStyle name="Comma [0] 3530" xfId="38509" hidden="1"/>
    <cellStyle name="Comma [0] 3531" xfId="9108" hidden="1"/>
    <cellStyle name="Comma [0] 3531" xfId="38502" hidden="1"/>
    <cellStyle name="Comma [0] 3532" xfId="9257" hidden="1"/>
    <cellStyle name="Comma [0] 3532" xfId="38651" hidden="1"/>
    <cellStyle name="Comma [0] 3533" xfId="9259" hidden="1"/>
    <cellStyle name="Comma [0] 3533" xfId="38653" hidden="1"/>
    <cellStyle name="Comma [0] 3534" xfId="9208" hidden="1"/>
    <cellStyle name="Comma [0] 3534" xfId="38602" hidden="1"/>
    <cellStyle name="Comma [0] 3535" xfId="9184" hidden="1"/>
    <cellStyle name="Comma [0] 3535" xfId="38578" hidden="1"/>
    <cellStyle name="Comma [0] 3536" xfId="9219" hidden="1"/>
    <cellStyle name="Comma [0] 3536" xfId="38613" hidden="1"/>
    <cellStyle name="Comma [0] 3537" xfId="9151" hidden="1"/>
    <cellStyle name="Comma [0] 3537" xfId="38545" hidden="1"/>
    <cellStyle name="Comma [0] 3538" xfId="9221" hidden="1"/>
    <cellStyle name="Comma [0] 3538" xfId="38615" hidden="1"/>
    <cellStyle name="Comma [0] 3539" xfId="9266" hidden="1"/>
    <cellStyle name="Comma [0] 3539" xfId="38660" hidden="1"/>
    <cellStyle name="Comma [0] 354" xfId="2868" hidden="1"/>
    <cellStyle name="Comma [0] 354" xfId="32262" hidden="1"/>
    <cellStyle name="Comma [0] 3540" xfId="9209" hidden="1"/>
    <cellStyle name="Comma [0] 3540" xfId="38603" hidden="1"/>
    <cellStyle name="Comma [0] 3541" xfId="9166" hidden="1"/>
    <cellStyle name="Comma [0] 3541" xfId="38560" hidden="1"/>
    <cellStyle name="Comma [0] 3542" xfId="9272" hidden="1"/>
    <cellStyle name="Comma [0] 3542" xfId="38666" hidden="1"/>
    <cellStyle name="Comma [0] 3543" xfId="9274" hidden="1"/>
    <cellStyle name="Comma [0] 3543" xfId="38668" hidden="1"/>
    <cellStyle name="Comma [0] 3544" xfId="9227" hidden="1"/>
    <cellStyle name="Comma [0] 3544" xfId="38621" hidden="1"/>
    <cellStyle name="Comma [0] 3545" xfId="9233" hidden="1"/>
    <cellStyle name="Comma [0] 3545" xfId="38627" hidden="1"/>
    <cellStyle name="Comma [0] 3546" xfId="9114" hidden="1"/>
    <cellStyle name="Comma [0] 3546" xfId="38508" hidden="1"/>
    <cellStyle name="Comma [0] 3547" xfId="9183" hidden="1"/>
    <cellStyle name="Comma [0] 3547" xfId="38577" hidden="1"/>
    <cellStyle name="Comma [0] 3548" xfId="9191" hidden="1"/>
    <cellStyle name="Comma [0] 3548" xfId="38585" hidden="1"/>
    <cellStyle name="Comma [0] 3549" xfId="9280" hidden="1"/>
    <cellStyle name="Comma [0] 3549" xfId="38674" hidden="1"/>
    <cellStyle name="Comma [0] 355" xfId="2815" hidden="1"/>
    <cellStyle name="Comma [0] 355" xfId="32209" hidden="1"/>
    <cellStyle name="Comma [0] 3550" xfId="9194" hidden="1"/>
    <cellStyle name="Comma [0] 3550" xfId="38588" hidden="1"/>
    <cellStyle name="Comma [0] 3551" xfId="9154" hidden="1"/>
    <cellStyle name="Comma [0] 3551" xfId="38548" hidden="1"/>
    <cellStyle name="Comma [0] 3552" xfId="9285" hidden="1"/>
    <cellStyle name="Comma [0] 3552" xfId="38679" hidden="1"/>
    <cellStyle name="Comma [0] 3553" xfId="9287" hidden="1"/>
    <cellStyle name="Comma [0] 3553" xfId="38681" hidden="1"/>
    <cellStyle name="Comma [0] 3554" xfId="9246" hidden="1"/>
    <cellStyle name="Comma [0] 3554" xfId="38640" hidden="1"/>
    <cellStyle name="Comma [0] 3555" xfId="9252" hidden="1"/>
    <cellStyle name="Comma [0] 3555" xfId="38646" hidden="1"/>
    <cellStyle name="Comma [0] 3556" xfId="9153" hidden="1"/>
    <cellStyle name="Comma [0] 3556" xfId="38547" hidden="1"/>
    <cellStyle name="Comma [0] 3557" xfId="9234" hidden="1"/>
    <cellStyle name="Comma [0] 3557" xfId="38628" hidden="1"/>
    <cellStyle name="Comma [0] 3558" xfId="9213" hidden="1"/>
    <cellStyle name="Comma [0] 3558" xfId="38607" hidden="1"/>
    <cellStyle name="Comma [0] 3559" xfId="9291" hidden="1"/>
    <cellStyle name="Comma [0] 3559" xfId="38685" hidden="1"/>
    <cellStyle name="Comma [0] 356" xfId="2754" hidden="1"/>
    <cellStyle name="Comma [0] 356" xfId="32148" hidden="1"/>
    <cellStyle name="Comma [0] 3560" xfId="9232" hidden="1"/>
    <cellStyle name="Comma [0] 3560" xfId="38626" hidden="1"/>
    <cellStyle name="Comma [0] 3561" xfId="9170" hidden="1"/>
    <cellStyle name="Comma [0] 3561" xfId="38564" hidden="1"/>
    <cellStyle name="Comma [0] 3562" xfId="9298" hidden="1"/>
    <cellStyle name="Comma [0] 3562" xfId="38692" hidden="1"/>
    <cellStyle name="Comma [0] 3563" xfId="9300" hidden="1"/>
    <cellStyle name="Comma [0] 3563" xfId="38694" hidden="1"/>
    <cellStyle name="Comma [0] 3564" xfId="9264" hidden="1"/>
    <cellStyle name="Comma [0] 3564" xfId="38658" hidden="1"/>
    <cellStyle name="Comma [0] 3565" xfId="9269" hidden="1"/>
    <cellStyle name="Comma [0] 3565" xfId="38663" hidden="1"/>
    <cellStyle name="Comma [0] 3566" xfId="9098" hidden="1"/>
    <cellStyle name="Comma [0] 3566" xfId="38492" hidden="1"/>
    <cellStyle name="Comma [0] 3567" xfId="9253" hidden="1"/>
    <cellStyle name="Comma [0] 3567" xfId="38647" hidden="1"/>
    <cellStyle name="Comma [0] 3568" xfId="9158" hidden="1"/>
    <cellStyle name="Comma [0] 3568" xfId="38552" hidden="1"/>
    <cellStyle name="Comma [0] 3569" xfId="9304" hidden="1"/>
    <cellStyle name="Comma [0] 3569" xfId="38698" hidden="1"/>
    <cellStyle name="Comma [0] 357" xfId="2872" hidden="1"/>
    <cellStyle name="Comma [0] 357" xfId="32266" hidden="1"/>
    <cellStyle name="Comma [0] 3570" xfId="9251" hidden="1"/>
    <cellStyle name="Comma [0] 3570" xfId="38645" hidden="1"/>
    <cellStyle name="Comma [0] 3571" xfId="9190" hidden="1"/>
    <cellStyle name="Comma [0] 3571" xfId="38584" hidden="1"/>
    <cellStyle name="Comma [0] 3572" xfId="9308" hidden="1"/>
    <cellStyle name="Comma [0] 3572" xfId="38702" hidden="1"/>
    <cellStyle name="Comma [0] 3573" xfId="9310" hidden="1"/>
    <cellStyle name="Comma [0] 3573" xfId="38704" hidden="1"/>
    <cellStyle name="Comma [0] 3574" xfId="9278" hidden="1"/>
    <cellStyle name="Comma [0] 3574" xfId="38672" hidden="1"/>
    <cellStyle name="Comma [0] 3575" xfId="9282" hidden="1"/>
    <cellStyle name="Comma [0] 3575" xfId="38676" hidden="1"/>
    <cellStyle name="Comma [0] 3576" xfId="9172" hidden="1"/>
    <cellStyle name="Comma [0] 3576" xfId="38566" hidden="1"/>
    <cellStyle name="Comma [0] 3577" xfId="9270" hidden="1"/>
    <cellStyle name="Comma [0] 3577" xfId="38664" hidden="1"/>
    <cellStyle name="Comma [0] 3578" xfId="9162" hidden="1"/>
    <cellStyle name="Comma [0] 3578" xfId="38556" hidden="1"/>
    <cellStyle name="Comma [0] 3579" xfId="9314" hidden="1"/>
    <cellStyle name="Comma [0] 3579" xfId="38708" hidden="1"/>
    <cellStyle name="Comma [0] 358" xfId="2874" hidden="1"/>
    <cellStyle name="Comma [0] 358" xfId="32268" hidden="1"/>
    <cellStyle name="Comma [0] 3580" xfId="9268" hidden="1"/>
    <cellStyle name="Comma [0] 3580" xfId="38662" hidden="1"/>
    <cellStyle name="Comma [0] 3581" xfId="9237" hidden="1"/>
    <cellStyle name="Comma [0] 3581" xfId="38631" hidden="1"/>
    <cellStyle name="Comma [0] 3582" xfId="9318" hidden="1"/>
    <cellStyle name="Comma [0] 3582" xfId="38712" hidden="1"/>
    <cellStyle name="Comma [0] 3583" xfId="9320" hidden="1"/>
    <cellStyle name="Comma [0] 3583" xfId="38714" hidden="1"/>
    <cellStyle name="Comma [0] 3584" xfId="9306" hidden="1"/>
    <cellStyle name="Comma [0] 3584" xfId="38700" hidden="1"/>
    <cellStyle name="Comma [0] 3585" xfId="9293" hidden="1"/>
    <cellStyle name="Comma [0] 3585" xfId="38687" hidden="1"/>
    <cellStyle name="Comma [0] 3586" xfId="9317" hidden="1"/>
    <cellStyle name="Comma [0] 3586" xfId="38711" hidden="1"/>
    <cellStyle name="Comma [0] 3587" xfId="9283" hidden="1"/>
    <cellStyle name="Comma [0] 3587" xfId="38677" hidden="1"/>
    <cellStyle name="Comma [0] 3588" xfId="9255" hidden="1"/>
    <cellStyle name="Comma [0] 3588" xfId="38649" hidden="1"/>
    <cellStyle name="Comma [0] 3589" xfId="9322" hidden="1"/>
    <cellStyle name="Comma [0] 3589" xfId="38716" hidden="1"/>
    <cellStyle name="Comma [0] 359" xfId="2842" hidden="1"/>
    <cellStyle name="Comma [0] 359" xfId="32236" hidden="1"/>
    <cellStyle name="Comma [0] 3590" xfId="9279" hidden="1"/>
    <cellStyle name="Comma [0] 3590" xfId="38673" hidden="1"/>
    <cellStyle name="Comma [0] 3591" xfId="9313" hidden="1"/>
    <cellStyle name="Comma [0] 3591" xfId="38707" hidden="1"/>
    <cellStyle name="Comma [0] 3592" xfId="9326" hidden="1"/>
    <cellStyle name="Comma [0] 3592" xfId="38720" hidden="1"/>
    <cellStyle name="Comma [0] 3593" xfId="9328" hidden="1"/>
    <cellStyle name="Comma [0] 3593" xfId="38722" hidden="1"/>
    <cellStyle name="Comma [0] 3594" xfId="9196" hidden="1"/>
    <cellStyle name="Comma [0] 3594" xfId="38590" hidden="1"/>
    <cellStyle name="Comma [0] 3595" xfId="9316" hidden="1"/>
    <cellStyle name="Comma [0] 3595" xfId="38710" hidden="1"/>
    <cellStyle name="Comma [0] 3596" xfId="9256" hidden="1"/>
    <cellStyle name="Comma [0] 3596" xfId="38650" hidden="1"/>
    <cellStyle name="Comma [0] 3597" xfId="9290" hidden="1"/>
    <cellStyle name="Comma [0] 3597" xfId="38684" hidden="1"/>
    <cellStyle name="Comma [0] 3598" xfId="9303" hidden="1"/>
    <cellStyle name="Comma [0] 3598" xfId="38697" hidden="1"/>
    <cellStyle name="Comma [0] 3599" xfId="9331" hidden="1"/>
    <cellStyle name="Comma [0] 3599" xfId="38725" hidden="1"/>
    <cellStyle name="Comma [0] 36" xfId="2261" hidden="1"/>
    <cellStyle name="Comma [0] 36" xfId="31655" hidden="1"/>
    <cellStyle name="Comma [0] 360" xfId="2846" hidden="1"/>
    <cellStyle name="Comma [0] 360" xfId="32240" hidden="1"/>
    <cellStyle name="Comma [0] 3600" xfId="9294" hidden="1"/>
    <cellStyle name="Comma [0] 3600" xfId="38688" hidden="1"/>
    <cellStyle name="Comma [0] 3601" xfId="9254" hidden="1"/>
    <cellStyle name="Comma [0] 3601" xfId="38648" hidden="1"/>
    <cellStyle name="Comma [0] 3602" xfId="9334" hidden="1"/>
    <cellStyle name="Comma [0] 3602" xfId="38728" hidden="1"/>
    <cellStyle name="Comma [0] 3603" xfId="9336" hidden="1"/>
    <cellStyle name="Comma [0] 3603" xfId="38730" hidden="1"/>
    <cellStyle name="Comma [0] 3604" xfId="9055" hidden="1"/>
    <cellStyle name="Comma [0] 3604" xfId="38449" hidden="1"/>
    <cellStyle name="Comma [0] 3605" xfId="9037" hidden="1"/>
    <cellStyle name="Comma [0] 3605" xfId="38431" hidden="1"/>
    <cellStyle name="Comma [0] 3606" xfId="9340" hidden="1"/>
    <cellStyle name="Comma [0] 3606" xfId="38734" hidden="1"/>
    <cellStyle name="Comma [0] 3607" xfId="9347" hidden="1"/>
    <cellStyle name="Comma [0] 3607" xfId="38741" hidden="1"/>
    <cellStyle name="Comma [0] 3608" xfId="9349" hidden="1"/>
    <cellStyle name="Comma [0] 3608" xfId="38743" hidden="1"/>
    <cellStyle name="Comma [0] 3609" xfId="9339" hidden="1"/>
    <cellStyle name="Comma [0] 3609" xfId="38733" hidden="1"/>
    <cellStyle name="Comma [0] 361" xfId="2736" hidden="1"/>
    <cellStyle name="Comma [0] 361" xfId="32130" hidden="1"/>
    <cellStyle name="Comma [0] 3610" xfId="9345" hidden="1"/>
    <cellStyle name="Comma [0] 3610" xfId="38739" hidden="1"/>
    <cellStyle name="Comma [0] 3611" xfId="9352" hidden="1"/>
    <cellStyle name="Comma [0] 3611" xfId="38746" hidden="1"/>
    <cellStyle name="Comma [0] 3612" xfId="9354" hidden="1"/>
    <cellStyle name="Comma [0] 3612" xfId="38748" hidden="1"/>
    <cellStyle name="Comma [0] 3613" xfId="9129" hidden="1"/>
    <cellStyle name="Comma [0] 3613" xfId="38523" hidden="1"/>
    <cellStyle name="Comma [0] 3614" xfId="9085" hidden="1"/>
    <cellStyle name="Comma [0] 3614" xfId="38479" hidden="1"/>
    <cellStyle name="Comma [0] 3615" xfId="9365" hidden="1"/>
    <cellStyle name="Comma [0] 3615" xfId="38759" hidden="1"/>
    <cellStyle name="Comma [0] 3616" xfId="9374" hidden="1"/>
    <cellStyle name="Comma [0] 3616" xfId="38768" hidden="1"/>
    <cellStyle name="Comma [0] 3617" xfId="9385" hidden="1"/>
    <cellStyle name="Comma [0] 3617" xfId="38779" hidden="1"/>
    <cellStyle name="Comma [0] 3618" xfId="9391" hidden="1"/>
    <cellStyle name="Comma [0] 3618" xfId="38785" hidden="1"/>
    <cellStyle name="Comma [0] 3619" xfId="9373" hidden="1"/>
    <cellStyle name="Comma [0] 3619" xfId="38767" hidden="1"/>
    <cellStyle name="Comma [0] 362" xfId="2834" hidden="1"/>
    <cellStyle name="Comma [0] 362" xfId="32228" hidden="1"/>
    <cellStyle name="Comma [0] 3620" xfId="9383" hidden="1"/>
    <cellStyle name="Comma [0] 3620" xfId="38777" hidden="1"/>
    <cellStyle name="Comma [0] 3621" xfId="9403" hidden="1"/>
    <cellStyle name="Comma [0] 3621" xfId="38797" hidden="1"/>
    <cellStyle name="Comma [0] 3622" xfId="9405" hidden="1"/>
    <cellStyle name="Comma [0] 3622" xfId="38799" hidden="1"/>
    <cellStyle name="Comma [0] 3623" xfId="9356" hidden="1"/>
    <cellStyle name="Comma [0] 3623" xfId="38750" hidden="1"/>
    <cellStyle name="Comma [0] 3624" xfId="9050" hidden="1"/>
    <cellStyle name="Comma [0] 3624" xfId="38444" hidden="1"/>
    <cellStyle name="Comma [0] 3625" xfId="9359" hidden="1"/>
    <cellStyle name="Comma [0] 3625" xfId="38753" hidden="1"/>
    <cellStyle name="Comma [0] 3626" xfId="9084" hidden="1"/>
    <cellStyle name="Comma [0] 3626" xfId="38478" hidden="1"/>
    <cellStyle name="Comma [0] 3627" xfId="9083" hidden="1"/>
    <cellStyle name="Comma [0] 3627" xfId="38477" hidden="1"/>
    <cellStyle name="Comma [0] 3628" xfId="9410" hidden="1"/>
    <cellStyle name="Comma [0] 3628" xfId="38804" hidden="1"/>
    <cellStyle name="Comma [0] 3629" xfId="9052" hidden="1"/>
    <cellStyle name="Comma [0] 3629" xfId="38446" hidden="1"/>
    <cellStyle name="Comma [0] 363" xfId="2726" hidden="1"/>
    <cellStyle name="Comma [0] 363" xfId="32120" hidden="1"/>
    <cellStyle name="Comma [0] 3630" xfId="9086" hidden="1"/>
    <cellStyle name="Comma [0] 3630" xfId="38480" hidden="1"/>
    <cellStyle name="Comma [0] 3631" xfId="9422" hidden="1"/>
    <cellStyle name="Comma [0] 3631" xfId="38816" hidden="1"/>
    <cellStyle name="Comma [0] 3632" xfId="9424" hidden="1"/>
    <cellStyle name="Comma [0] 3632" xfId="38818" hidden="1"/>
    <cellStyle name="Comma [0] 3633" xfId="9413" hidden="1"/>
    <cellStyle name="Comma [0] 3633" xfId="38807" hidden="1"/>
    <cellStyle name="Comma [0] 3634" xfId="9421" hidden="1"/>
    <cellStyle name="Comma [0] 3634" xfId="38815" hidden="1"/>
    <cellStyle name="Comma [0] 3635" xfId="9048" hidden="1"/>
    <cellStyle name="Comma [0] 3635" xfId="38442" hidden="1"/>
    <cellStyle name="Comma [0] 3636" xfId="9407" hidden="1"/>
    <cellStyle name="Comma [0] 3636" xfId="38801" hidden="1"/>
    <cellStyle name="Comma [0] 3637" xfId="9440" hidden="1"/>
    <cellStyle name="Comma [0] 3637" xfId="38834" hidden="1"/>
    <cellStyle name="Comma [0] 3638" xfId="9448" hidden="1"/>
    <cellStyle name="Comma [0] 3638" xfId="38842" hidden="1"/>
    <cellStyle name="Comma [0] 3639" xfId="9357" hidden="1"/>
    <cellStyle name="Comma [0] 3639" xfId="38751" hidden="1"/>
    <cellStyle name="Comma [0] 364" xfId="2878" hidden="1"/>
    <cellStyle name="Comma [0] 364" xfId="32272" hidden="1"/>
    <cellStyle name="Comma [0] 3640" xfId="9436" hidden="1"/>
    <cellStyle name="Comma [0] 3640" xfId="38830" hidden="1"/>
    <cellStyle name="Comma [0] 3641" xfId="9457" hidden="1"/>
    <cellStyle name="Comma [0] 3641" xfId="38851" hidden="1"/>
    <cellStyle name="Comma [0] 3642" xfId="9459" hidden="1"/>
    <cellStyle name="Comma [0] 3642" xfId="38853" hidden="1"/>
    <cellStyle name="Comma [0] 3643" xfId="9418" hidden="1"/>
    <cellStyle name="Comma [0] 3643" xfId="38812" hidden="1"/>
    <cellStyle name="Comma [0] 3644" xfId="9363" hidden="1"/>
    <cellStyle name="Comma [0] 3644" xfId="38757" hidden="1"/>
    <cellStyle name="Comma [0] 3645" xfId="9416" hidden="1"/>
    <cellStyle name="Comma [0] 3645" xfId="38810" hidden="1"/>
    <cellStyle name="Comma [0] 3646" xfId="9400" hidden="1"/>
    <cellStyle name="Comma [0] 3646" xfId="38794" hidden="1"/>
    <cellStyle name="Comma [0] 3647" xfId="9396" hidden="1"/>
    <cellStyle name="Comma [0] 3647" xfId="38790" hidden="1"/>
    <cellStyle name="Comma [0] 3648" xfId="9467" hidden="1"/>
    <cellStyle name="Comma [0] 3648" xfId="38861" hidden="1"/>
    <cellStyle name="Comma [0] 3649" xfId="9040" hidden="1"/>
    <cellStyle name="Comma [0] 3649" xfId="38434" hidden="1"/>
    <cellStyle name="Comma [0] 365" xfId="2832" hidden="1"/>
    <cellStyle name="Comma [0] 365" xfId="32226" hidden="1"/>
    <cellStyle name="Comma [0] 3650" xfId="9128" hidden="1"/>
    <cellStyle name="Comma [0] 3650" xfId="38522" hidden="1"/>
    <cellStyle name="Comma [0] 3651" xfId="9475" hidden="1"/>
    <cellStyle name="Comma [0] 3651" xfId="38869" hidden="1"/>
    <cellStyle name="Comma [0] 3652" xfId="9477" hidden="1"/>
    <cellStyle name="Comma [0] 3652" xfId="38871" hidden="1"/>
    <cellStyle name="Comma [0] 3653" xfId="9426" hidden="1"/>
    <cellStyle name="Comma [0] 3653" xfId="38820" hidden="1"/>
    <cellStyle name="Comma [0] 3654" xfId="9402" hidden="1"/>
    <cellStyle name="Comma [0] 3654" xfId="38796" hidden="1"/>
    <cellStyle name="Comma [0] 3655" xfId="9437" hidden="1"/>
    <cellStyle name="Comma [0] 3655" xfId="38831" hidden="1"/>
    <cellStyle name="Comma [0] 3656" xfId="9369" hidden="1"/>
    <cellStyle name="Comma [0] 3656" xfId="38763" hidden="1"/>
    <cellStyle name="Comma [0] 3657" xfId="9439" hidden="1"/>
    <cellStyle name="Comma [0] 3657" xfId="38833" hidden="1"/>
    <cellStyle name="Comma [0] 3658" xfId="9484" hidden="1"/>
    <cellStyle name="Comma [0] 3658" xfId="38878" hidden="1"/>
    <cellStyle name="Comma [0] 3659" xfId="9427" hidden="1"/>
    <cellStyle name="Comma [0] 3659" xfId="38821" hidden="1"/>
    <cellStyle name="Comma [0] 366" xfId="2801" hidden="1"/>
    <cellStyle name="Comma [0] 366" xfId="32195" hidden="1"/>
    <cellStyle name="Comma [0] 3660" xfId="9384" hidden="1"/>
    <cellStyle name="Comma [0] 3660" xfId="38778" hidden="1"/>
    <cellStyle name="Comma [0] 3661" xfId="9490" hidden="1"/>
    <cellStyle name="Comma [0] 3661" xfId="38884" hidden="1"/>
    <cellStyle name="Comma [0] 3662" xfId="9492" hidden="1"/>
    <cellStyle name="Comma [0] 3662" xfId="38886" hidden="1"/>
    <cellStyle name="Comma [0] 3663" xfId="9445" hidden="1"/>
    <cellStyle name="Comma [0] 3663" xfId="38839" hidden="1"/>
    <cellStyle name="Comma [0] 3664" xfId="9451" hidden="1"/>
    <cellStyle name="Comma [0] 3664" xfId="38845" hidden="1"/>
    <cellStyle name="Comma [0] 3665" xfId="9077" hidden="1"/>
    <cellStyle name="Comma [0] 3665" xfId="38471" hidden="1"/>
    <cellStyle name="Comma [0] 3666" xfId="9401" hidden="1"/>
    <cellStyle name="Comma [0] 3666" xfId="38795" hidden="1"/>
    <cellStyle name="Comma [0] 3667" xfId="9409" hidden="1"/>
    <cellStyle name="Comma [0] 3667" xfId="38803" hidden="1"/>
    <cellStyle name="Comma [0] 3668" xfId="9498" hidden="1"/>
    <cellStyle name="Comma [0] 3668" xfId="38892" hidden="1"/>
    <cellStyle name="Comma [0] 3669" xfId="9412" hidden="1"/>
    <cellStyle name="Comma [0] 3669" xfId="38806" hidden="1"/>
    <cellStyle name="Comma [0] 367" xfId="2882" hidden="1"/>
    <cellStyle name="Comma [0] 367" xfId="32276" hidden="1"/>
    <cellStyle name="Comma [0] 3670" xfId="9372" hidden="1"/>
    <cellStyle name="Comma [0] 3670" xfId="38766" hidden="1"/>
    <cellStyle name="Comma [0] 3671" xfId="9503" hidden="1"/>
    <cellStyle name="Comma [0] 3671" xfId="38897" hidden="1"/>
    <cellStyle name="Comma [0] 3672" xfId="9505" hidden="1"/>
    <cellStyle name="Comma [0] 3672" xfId="38899" hidden="1"/>
    <cellStyle name="Comma [0] 3673" xfId="9464" hidden="1"/>
    <cellStyle name="Comma [0] 3673" xfId="38858" hidden="1"/>
    <cellStyle name="Comma [0] 3674" xfId="9470" hidden="1"/>
    <cellStyle name="Comma [0] 3674" xfId="38864" hidden="1"/>
    <cellStyle name="Comma [0] 3675" xfId="9371" hidden="1"/>
    <cellStyle name="Comma [0] 3675" xfId="38765" hidden="1"/>
    <cellStyle name="Comma [0] 3676" xfId="9452" hidden="1"/>
    <cellStyle name="Comma [0] 3676" xfId="38846" hidden="1"/>
    <cellStyle name="Comma [0] 3677" xfId="9431" hidden="1"/>
    <cellStyle name="Comma [0] 3677" xfId="38825" hidden="1"/>
    <cellStyle name="Comma [0] 3678" xfId="9509" hidden="1"/>
    <cellStyle name="Comma [0] 3678" xfId="38903" hidden="1"/>
    <cellStyle name="Comma [0] 3679" xfId="9450" hidden="1"/>
    <cellStyle name="Comma [0] 3679" xfId="38844" hidden="1"/>
    <cellStyle name="Comma [0] 368" xfId="2884" hidden="1"/>
    <cellStyle name="Comma [0] 368" xfId="32278" hidden="1"/>
    <cellStyle name="Comma [0] 3680" xfId="9388" hidden="1"/>
    <cellStyle name="Comma [0] 3680" xfId="38782" hidden="1"/>
    <cellStyle name="Comma [0] 3681" xfId="9516" hidden="1"/>
    <cellStyle name="Comma [0] 3681" xfId="38910" hidden="1"/>
    <cellStyle name="Comma [0] 3682" xfId="9518" hidden="1"/>
    <cellStyle name="Comma [0] 3682" xfId="38912" hidden="1"/>
    <cellStyle name="Comma [0] 3683" xfId="9482" hidden="1"/>
    <cellStyle name="Comma [0] 3683" xfId="38876" hidden="1"/>
    <cellStyle name="Comma [0] 3684" xfId="9487" hidden="1"/>
    <cellStyle name="Comma [0] 3684" xfId="38881" hidden="1"/>
    <cellStyle name="Comma [0] 3685" xfId="9051" hidden="1"/>
    <cellStyle name="Comma [0] 3685" xfId="38445" hidden="1"/>
    <cellStyle name="Comma [0] 3686" xfId="9471" hidden="1"/>
    <cellStyle name="Comma [0] 3686" xfId="38865" hidden="1"/>
    <cellStyle name="Comma [0] 3687" xfId="9376" hidden="1"/>
    <cellStyle name="Comma [0] 3687" xfId="38770" hidden="1"/>
    <cellStyle name="Comma [0] 3688" xfId="9522" hidden="1"/>
    <cellStyle name="Comma [0] 3688" xfId="38916" hidden="1"/>
    <cellStyle name="Comma [0] 3689" xfId="9469" hidden="1"/>
    <cellStyle name="Comma [0] 3689" xfId="38863" hidden="1"/>
    <cellStyle name="Comma [0] 369" xfId="2870" hidden="1"/>
    <cellStyle name="Comma [0] 369" xfId="32264" hidden="1"/>
    <cellStyle name="Comma [0] 3690" xfId="9408" hidden="1"/>
    <cellStyle name="Comma [0] 3690" xfId="38802" hidden="1"/>
    <cellStyle name="Comma [0] 3691" xfId="9526" hidden="1"/>
    <cellStyle name="Comma [0] 3691" xfId="38920" hidden="1"/>
    <cellStyle name="Comma [0] 3692" xfId="9528" hidden="1"/>
    <cellStyle name="Comma [0] 3692" xfId="38922" hidden="1"/>
    <cellStyle name="Comma [0] 3693" xfId="9496" hidden="1"/>
    <cellStyle name="Comma [0] 3693" xfId="38890" hidden="1"/>
    <cellStyle name="Comma [0] 3694" xfId="9500" hidden="1"/>
    <cellStyle name="Comma [0] 3694" xfId="38894" hidden="1"/>
    <cellStyle name="Comma [0] 3695" xfId="9390" hidden="1"/>
    <cellStyle name="Comma [0] 3695" xfId="38784" hidden="1"/>
    <cellStyle name="Comma [0] 3696" xfId="9488" hidden="1"/>
    <cellStyle name="Comma [0] 3696" xfId="38882" hidden="1"/>
    <cellStyle name="Comma [0] 3697" xfId="9380" hidden="1"/>
    <cellStyle name="Comma [0] 3697" xfId="38774" hidden="1"/>
    <cellStyle name="Comma [0] 3698" xfId="9532" hidden="1"/>
    <cellStyle name="Comma [0] 3698" xfId="38926" hidden="1"/>
    <cellStyle name="Comma [0] 3699" xfId="9486" hidden="1"/>
    <cellStyle name="Comma [0] 3699" xfId="38880" hidden="1"/>
    <cellStyle name="Comma [0] 37" xfId="2251" hidden="1"/>
    <cellStyle name="Comma [0] 37" xfId="31645" hidden="1"/>
    <cellStyle name="Comma [0] 370" xfId="2857" hidden="1"/>
    <cellStyle name="Comma [0] 370" xfId="32251" hidden="1"/>
    <cellStyle name="Comma [0] 3700" xfId="9455" hidden="1"/>
    <cellStyle name="Comma [0] 3700" xfId="38849" hidden="1"/>
    <cellStyle name="Comma [0] 3701" xfId="9536" hidden="1"/>
    <cellStyle name="Comma [0] 3701" xfId="38930" hidden="1"/>
    <cellStyle name="Comma [0] 3702" xfId="9538" hidden="1"/>
    <cellStyle name="Comma [0] 3702" xfId="38932" hidden="1"/>
    <cellStyle name="Comma [0] 3703" xfId="9524" hidden="1"/>
    <cellStyle name="Comma [0] 3703" xfId="38918" hidden="1"/>
    <cellStyle name="Comma [0] 3704" xfId="9511" hidden="1"/>
    <cellStyle name="Comma [0] 3704" xfId="38905" hidden="1"/>
    <cellStyle name="Comma [0] 3705" xfId="9535" hidden="1"/>
    <cellStyle name="Comma [0] 3705" xfId="38929" hidden="1"/>
    <cellStyle name="Comma [0] 3706" xfId="9501" hidden="1"/>
    <cellStyle name="Comma [0] 3706" xfId="38895" hidden="1"/>
    <cellStyle name="Comma [0] 3707" xfId="9473" hidden="1"/>
    <cellStyle name="Comma [0] 3707" xfId="38867" hidden="1"/>
    <cellStyle name="Comma [0] 3708" xfId="9540" hidden="1"/>
    <cellStyle name="Comma [0] 3708" xfId="38934" hidden="1"/>
    <cellStyle name="Comma [0] 3709" xfId="9497" hidden="1"/>
    <cellStyle name="Comma [0] 3709" xfId="38891" hidden="1"/>
    <cellStyle name="Comma [0] 371" xfId="2881" hidden="1"/>
    <cellStyle name="Comma [0] 371" xfId="32275" hidden="1"/>
    <cellStyle name="Comma [0] 3710" xfId="9531" hidden="1"/>
    <cellStyle name="Comma [0] 3710" xfId="38925" hidden="1"/>
    <cellStyle name="Comma [0] 3711" xfId="9544" hidden="1"/>
    <cellStyle name="Comma [0] 3711" xfId="38938" hidden="1"/>
    <cellStyle name="Comma [0] 3712" xfId="9546" hidden="1"/>
    <cellStyle name="Comma [0] 3712" xfId="38940" hidden="1"/>
    <cellStyle name="Comma [0] 3713" xfId="9414" hidden="1"/>
    <cellStyle name="Comma [0] 3713" xfId="38808" hidden="1"/>
    <cellStyle name="Comma [0] 3714" xfId="9534" hidden="1"/>
    <cellStyle name="Comma [0] 3714" xfId="38928" hidden="1"/>
    <cellStyle name="Comma [0] 3715" xfId="9474" hidden="1"/>
    <cellStyle name="Comma [0] 3715" xfId="38868" hidden="1"/>
    <cellStyle name="Comma [0] 3716" xfId="9508" hidden="1"/>
    <cellStyle name="Comma [0] 3716" xfId="38902" hidden="1"/>
    <cellStyle name="Comma [0] 3717" xfId="9521" hidden="1"/>
    <cellStyle name="Comma [0] 3717" xfId="38915" hidden="1"/>
    <cellStyle name="Comma [0] 3718" xfId="9549" hidden="1"/>
    <cellStyle name="Comma [0] 3718" xfId="38943" hidden="1"/>
    <cellStyle name="Comma [0] 3719" xfId="9512" hidden="1"/>
    <cellStyle name="Comma [0] 3719" xfId="38906" hidden="1"/>
    <cellStyle name="Comma [0] 372" xfId="2847" hidden="1"/>
    <cellStyle name="Comma [0] 372" xfId="32241" hidden="1"/>
    <cellStyle name="Comma [0] 3720" xfId="9472" hidden="1"/>
    <cellStyle name="Comma [0] 3720" xfId="38866" hidden="1"/>
    <cellStyle name="Comma [0] 3721" xfId="9551" hidden="1"/>
    <cellStyle name="Comma [0] 3721" xfId="38945" hidden="1"/>
    <cellStyle name="Comma [0] 3722" xfId="9553" hidden="1"/>
    <cellStyle name="Comma [0] 3722" xfId="38947" hidden="1"/>
    <cellStyle name="Comma [0] 3723" xfId="9065" hidden="1"/>
    <cellStyle name="Comma [0] 3723" xfId="38459" hidden="1"/>
    <cellStyle name="Comma [0] 3724" xfId="9062" hidden="1"/>
    <cellStyle name="Comma [0] 3724" xfId="38456" hidden="1"/>
    <cellStyle name="Comma [0] 3725" xfId="9559" hidden="1"/>
    <cellStyle name="Comma [0] 3725" xfId="38953" hidden="1"/>
    <cellStyle name="Comma [0] 3726" xfId="9565" hidden="1"/>
    <cellStyle name="Comma [0] 3726" xfId="38959" hidden="1"/>
    <cellStyle name="Comma [0] 3727" xfId="9567" hidden="1"/>
    <cellStyle name="Comma [0] 3727" xfId="38961" hidden="1"/>
    <cellStyle name="Comma [0] 3728" xfId="9558" hidden="1"/>
    <cellStyle name="Comma [0] 3728" xfId="38952" hidden="1"/>
    <cellStyle name="Comma [0] 3729" xfId="9563" hidden="1"/>
    <cellStyle name="Comma [0] 3729" xfId="38957" hidden="1"/>
    <cellStyle name="Comma [0] 373" xfId="2819" hidden="1"/>
    <cellStyle name="Comma [0] 373" xfId="32213" hidden="1"/>
    <cellStyle name="Comma [0] 3730" xfId="9569" hidden="1"/>
    <cellStyle name="Comma [0] 3730" xfId="38963" hidden="1"/>
    <cellStyle name="Comma [0] 3731" xfId="9571" hidden="1"/>
    <cellStyle name="Comma [0] 3731" xfId="38965" hidden="1"/>
    <cellStyle name="Comma [0] 3732" xfId="9088" hidden="1"/>
    <cellStyle name="Comma [0] 3732" xfId="38482" hidden="1"/>
    <cellStyle name="Comma [0] 3733" xfId="9090" hidden="1"/>
    <cellStyle name="Comma [0] 3733" xfId="38484" hidden="1"/>
    <cellStyle name="Comma [0] 3734" xfId="9582" hidden="1"/>
    <cellStyle name="Comma [0] 3734" xfId="38976" hidden="1"/>
    <cellStyle name="Comma [0] 3735" xfId="9591" hidden="1"/>
    <cellStyle name="Comma [0] 3735" xfId="38985" hidden="1"/>
    <cellStyle name="Comma [0] 3736" xfId="9602" hidden="1"/>
    <cellStyle name="Comma [0] 3736" xfId="38996" hidden="1"/>
    <cellStyle name="Comma [0] 3737" xfId="9608" hidden="1"/>
    <cellStyle name="Comma [0] 3737" xfId="39002" hidden="1"/>
    <cellStyle name="Comma [0] 3738" xfId="9590" hidden="1"/>
    <cellStyle name="Comma [0] 3738" xfId="38984" hidden="1"/>
    <cellStyle name="Comma [0] 3739" xfId="9600" hidden="1"/>
    <cellStyle name="Comma [0] 3739" xfId="38994" hidden="1"/>
    <cellStyle name="Comma [0] 374" xfId="2886" hidden="1"/>
    <cellStyle name="Comma [0] 374" xfId="32280" hidden="1"/>
    <cellStyle name="Comma [0] 3740" xfId="9620" hidden="1"/>
    <cellStyle name="Comma [0] 3740" xfId="39014" hidden="1"/>
    <cellStyle name="Comma [0] 3741" xfId="9622" hidden="1"/>
    <cellStyle name="Comma [0] 3741" xfId="39016" hidden="1"/>
    <cellStyle name="Comma [0] 3742" xfId="9573" hidden="1"/>
    <cellStyle name="Comma [0] 3742" xfId="38967" hidden="1"/>
    <cellStyle name="Comma [0] 3743" xfId="9070" hidden="1"/>
    <cellStyle name="Comma [0] 3743" xfId="38464" hidden="1"/>
    <cellStyle name="Comma [0] 3744" xfId="9576" hidden="1"/>
    <cellStyle name="Comma [0] 3744" xfId="38970" hidden="1"/>
    <cellStyle name="Comma [0] 3745" xfId="9075" hidden="1"/>
    <cellStyle name="Comma [0] 3745" xfId="38469" hidden="1"/>
    <cellStyle name="Comma [0] 3746" xfId="9059" hidden="1"/>
    <cellStyle name="Comma [0] 3746" xfId="38453" hidden="1"/>
    <cellStyle name="Comma [0] 3747" xfId="9627" hidden="1"/>
    <cellStyle name="Comma [0] 3747" xfId="39021" hidden="1"/>
    <cellStyle name="Comma [0] 3748" xfId="9068" hidden="1"/>
    <cellStyle name="Comma [0] 3748" xfId="38462" hidden="1"/>
    <cellStyle name="Comma [0] 3749" xfId="9089" hidden="1"/>
    <cellStyle name="Comma [0] 3749" xfId="38483" hidden="1"/>
    <cellStyle name="Comma [0] 375" xfId="2843" hidden="1"/>
    <cellStyle name="Comma [0] 375" xfId="32237" hidden="1"/>
    <cellStyle name="Comma [0] 3750" xfId="9639" hidden="1"/>
    <cellStyle name="Comma [0] 3750" xfId="39033" hidden="1"/>
    <cellStyle name="Comma [0] 3751" xfId="9641" hidden="1"/>
    <cellStyle name="Comma [0] 3751" xfId="39035" hidden="1"/>
    <cellStyle name="Comma [0] 3752" xfId="9630" hidden="1"/>
    <cellStyle name="Comma [0] 3752" xfId="39024" hidden="1"/>
    <cellStyle name="Comma [0] 3753" xfId="9638" hidden="1"/>
    <cellStyle name="Comma [0] 3753" xfId="39032" hidden="1"/>
    <cellStyle name="Comma [0] 3754" xfId="9072" hidden="1"/>
    <cellStyle name="Comma [0] 3754" xfId="38466" hidden="1"/>
    <cellStyle name="Comma [0] 3755" xfId="9624" hidden="1"/>
    <cellStyle name="Comma [0] 3755" xfId="39018" hidden="1"/>
    <cellStyle name="Comma [0] 3756" xfId="9657" hidden="1"/>
    <cellStyle name="Comma [0] 3756" xfId="39051" hidden="1"/>
    <cellStyle name="Comma [0] 3757" xfId="9665" hidden="1"/>
    <cellStyle name="Comma [0] 3757" xfId="39059" hidden="1"/>
    <cellStyle name="Comma [0] 3758" xfId="9574" hidden="1"/>
    <cellStyle name="Comma [0] 3758" xfId="38968" hidden="1"/>
    <cellStyle name="Comma [0] 3759" xfId="9653" hidden="1"/>
    <cellStyle name="Comma [0] 3759" xfId="39047" hidden="1"/>
    <cellStyle name="Comma [0] 376" xfId="2877" hidden="1"/>
    <cellStyle name="Comma [0] 376" xfId="32271" hidden="1"/>
    <cellStyle name="Comma [0] 3760" xfId="9674" hidden="1"/>
    <cellStyle name="Comma [0] 3760" xfId="39068" hidden="1"/>
    <cellStyle name="Comma [0] 3761" xfId="9676" hidden="1"/>
    <cellStyle name="Comma [0] 3761" xfId="39070" hidden="1"/>
    <cellStyle name="Comma [0] 3762" xfId="9635" hidden="1"/>
    <cellStyle name="Comma [0] 3762" xfId="39029" hidden="1"/>
    <cellStyle name="Comma [0] 3763" xfId="9580" hidden="1"/>
    <cellStyle name="Comma [0] 3763" xfId="38974" hidden="1"/>
    <cellStyle name="Comma [0] 3764" xfId="9633" hidden="1"/>
    <cellStyle name="Comma [0] 3764" xfId="39027" hidden="1"/>
    <cellStyle name="Comma [0] 3765" xfId="9617" hidden="1"/>
    <cellStyle name="Comma [0] 3765" xfId="39011" hidden="1"/>
    <cellStyle name="Comma [0] 3766" xfId="9613" hidden="1"/>
    <cellStyle name="Comma [0] 3766" xfId="39007" hidden="1"/>
    <cellStyle name="Comma [0] 3767" xfId="9684" hidden="1"/>
    <cellStyle name="Comma [0] 3767" xfId="39078" hidden="1"/>
    <cellStyle name="Comma [0] 3768" xfId="9556" hidden="1"/>
    <cellStyle name="Comma [0] 3768" xfId="38950" hidden="1"/>
    <cellStyle name="Comma [0] 3769" xfId="9038" hidden="1"/>
    <cellStyle name="Comma [0] 3769" xfId="38432" hidden="1"/>
    <cellStyle name="Comma [0] 377" xfId="2890" hidden="1"/>
    <cellStyle name="Comma [0] 377" xfId="32284" hidden="1"/>
    <cellStyle name="Comma [0] 3770" xfId="9692" hidden="1"/>
    <cellStyle name="Comma [0] 3770" xfId="39086" hidden="1"/>
    <cellStyle name="Comma [0] 3771" xfId="9694" hidden="1"/>
    <cellStyle name="Comma [0] 3771" xfId="39088" hidden="1"/>
    <cellStyle name="Comma [0] 3772" xfId="9643" hidden="1"/>
    <cellStyle name="Comma [0] 3772" xfId="39037" hidden="1"/>
    <cellStyle name="Comma [0] 3773" xfId="9619" hidden="1"/>
    <cellStyle name="Comma [0] 3773" xfId="39013" hidden="1"/>
    <cellStyle name="Comma [0] 3774" xfId="9654" hidden="1"/>
    <cellStyle name="Comma [0] 3774" xfId="39048" hidden="1"/>
    <cellStyle name="Comma [0] 3775" xfId="9586" hidden="1"/>
    <cellStyle name="Comma [0] 3775" xfId="38980" hidden="1"/>
    <cellStyle name="Comma [0] 3776" xfId="9656" hidden="1"/>
    <cellStyle name="Comma [0] 3776" xfId="39050" hidden="1"/>
    <cellStyle name="Comma [0] 3777" xfId="9701" hidden="1"/>
    <cellStyle name="Comma [0] 3777" xfId="39095" hidden="1"/>
    <cellStyle name="Comma [0] 3778" xfId="9644" hidden="1"/>
    <cellStyle name="Comma [0] 3778" xfId="39038" hidden="1"/>
    <cellStyle name="Comma [0] 3779" xfId="9601" hidden="1"/>
    <cellStyle name="Comma [0] 3779" xfId="38995" hidden="1"/>
    <cellStyle name="Comma [0] 378" xfId="2892" hidden="1"/>
    <cellStyle name="Comma [0] 378" xfId="32286" hidden="1"/>
    <cellStyle name="Comma [0] 3780" xfId="9707" hidden="1"/>
    <cellStyle name="Comma [0] 3780" xfId="39101" hidden="1"/>
    <cellStyle name="Comma [0] 3781" xfId="9709" hidden="1"/>
    <cellStyle name="Comma [0] 3781" xfId="39103" hidden="1"/>
    <cellStyle name="Comma [0] 3782" xfId="9662" hidden="1"/>
    <cellStyle name="Comma [0] 3782" xfId="39056" hidden="1"/>
    <cellStyle name="Comma [0] 3783" xfId="9668" hidden="1"/>
    <cellStyle name="Comma [0] 3783" xfId="39062" hidden="1"/>
    <cellStyle name="Comma [0] 3784" xfId="9555" hidden="1"/>
    <cellStyle name="Comma [0] 3784" xfId="38949" hidden="1"/>
    <cellStyle name="Comma [0] 3785" xfId="9618" hidden="1"/>
    <cellStyle name="Comma [0] 3785" xfId="39012" hidden="1"/>
    <cellStyle name="Comma [0] 3786" xfId="9626" hidden="1"/>
    <cellStyle name="Comma [0] 3786" xfId="39020" hidden="1"/>
    <cellStyle name="Comma [0] 3787" xfId="9715" hidden="1"/>
    <cellStyle name="Comma [0] 3787" xfId="39109" hidden="1"/>
    <cellStyle name="Comma [0] 3788" xfId="9629" hidden="1"/>
    <cellStyle name="Comma [0] 3788" xfId="39023" hidden="1"/>
    <cellStyle name="Comma [0] 3789" xfId="9589" hidden="1"/>
    <cellStyle name="Comma [0] 3789" xfId="38983" hidden="1"/>
    <cellStyle name="Comma [0] 379" xfId="2760" hidden="1"/>
    <cellStyle name="Comma [0] 379" xfId="32154" hidden="1"/>
    <cellStyle name="Comma [0] 3790" xfId="9720" hidden="1"/>
    <cellStyle name="Comma [0] 3790" xfId="39114" hidden="1"/>
    <cellStyle name="Comma [0] 3791" xfId="9722" hidden="1"/>
    <cellStyle name="Comma [0] 3791" xfId="39116" hidden="1"/>
    <cellStyle name="Comma [0] 3792" xfId="9681" hidden="1"/>
    <cellStyle name="Comma [0] 3792" xfId="39075" hidden="1"/>
    <cellStyle name="Comma [0] 3793" xfId="9687" hidden="1"/>
    <cellStyle name="Comma [0] 3793" xfId="39081" hidden="1"/>
    <cellStyle name="Comma [0] 3794" xfId="9588" hidden="1"/>
    <cellStyle name="Comma [0] 3794" xfId="38982" hidden="1"/>
    <cellStyle name="Comma [0] 3795" xfId="9669" hidden="1"/>
    <cellStyle name="Comma [0] 3795" xfId="39063" hidden="1"/>
    <cellStyle name="Comma [0] 3796" xfId="9648" hidden="1"/>
    <cellStyle name="Comma [0] 3796" xfId="39042" hidden="1"/>
    <cellStyle name="Comma [0] 3797" xfId="9726" hidden="1"/>
    <cellStyle name="Comma [0] 3797" xfId="39120" hidden="1"/>
    <cellStyle name="Comma [0] 3798" xfId="9667" hidden="1"/>
    <cellStyle name="Comma [0] 3798" xfId="39061" hidden="1"/>
    <cellStyle name="Comma [0] 3799" xfId="9605" hidden="1"/>
    <cellStyle name="Comma [0] 3799" xfId="38999" hidden="1"/>
    <cellStyle name="Comma [0] 38" xfId="2257" hidden="1"/>
    <cellStyle name="Comma [0] 38" xfId="31651" hidden="1"/>
    <cellStyle name="Comma [0] 380" xfId="2880" hidden="1"/>
    <cellStyle name="Comma [0] 380" xfId="32274" hidden="1"/>
    <cellStyle name="Comma [0] 3800" xfId="9733" hidden="1"/>
    <cellStyle name="Comma [0] 3800" xfId="39127" hidden="1"/>
    <cellStyle name="Comma [0] 3801" xfId="9735" hidden="1"/>
    <cellStyle name="Comma [0] 3801" xfId="39129" hidden="1"/>
    <cellStyle name="Comma [0] 3802" xfId="9699" hidden="1"/>
    <cellStyle name="Comma [0] 3802" xfId="39093" hidden="1"/>
    <cellStyle name="Comma [0] 3803" xfId="9704" hidden="1"/>
    <cellStyle name="Comma [0] 3803" xfId="39098" hidden="1"/>
    <cellStyle name="Comma [0] 3804" xfId="9069" hidden="1"/>
    <cellStyle name="Comma [0] 3804" xfId="38463" hidden="1"/>
    <cellStyle name="Comma [0] 3805" xfId="9688" hidden="1"/>
    <cellStyle name="Comma [0] 3805" xfId="39082" hidden="1"/>
    <cellStyle name="Comma [0] 3806" xfId="9593" hidden="1"/>
    <cellStyle name="Comma [0] 3806" xfId="38987" hidden="1"/>
    <cellStyle name="Comma [0] 3807" xfId="9739" hidden="1"/>
    <cellStyle name="Comma [0] 3807" xfId="39133" hidden="1"/>
    <cellStyle name="Comma [0] 3808" xfId="9686" hidden="1"/>
    <cellStyle name="Comma [0] 3808" xfId="39080" hidden="1"/>
    <cellStyle name="Comma [0] 3809" xfId="9625" hidden="1"/>
    <cellStyle name="Comma [0] 3809" xfId="39019" hidden="1"/>
    <cellStyle name="Comma [0] 381" xfId="2820" hidden="1"/>
    <cellStyle name="Comma [0] 381" xfId="32214" hidden="1"/>
    <cellStyle name="Comma [0] 3810" xfId="9743" hidden="1"/>
    <cellStyle name="Comma [0] 3810" xfId="39137" hidden="1"/>
    <cellStyle name="Comma [0] 3811" xfId="9745" hidden="1"/>
    <cellStyle name="Comma [0] 3811" xfId="39139" hidden="1"/>
    <cellStyle name="Comma [0] 3812" xfId="9713" hidden="1"/>
    <cellStyle name="Comma [0] 3812" xfId="39107" hidden="1"/>
    <cellStyle name="Comma [0] 3813" xfId="9717" hidden="1"/>
    <cellStyle name="Comma [0] 3813" xfId="39111" hidden="1"/>
    <cellStyle name="Comma [0] 3814" xfId="9607" hidden="1"/>
    <cellStyle name="Comma [0] 3814" xfId="39001" hidden="1"/>
    <cellStyle name="Comma [0] 3815" xfId="9705" hidden="1"/>
    <cellStyle name="Comma [0] 3815" xfId="39099" hidden="1"/>
    <cellStyle name="Comma [0] 3816" xfId="9597" hidden="1"/>
    <cellStyle name="Comma [0] 3816" xfId="38991" hidden="1"/>
    <cellStyle name="Comma [0] 3817" xfId="9749" hidden="1"/>
    <cellStyle name="Comma [0] 3817" xfId="39143" hidden="1"/>
    <cellStyle name="Comma [0] 3818" xfId="9703" hidden="1"/>
    <cellStyle name="Comma [0] 3818" xfId="39097" hidden="1"/>
    <cellStyle name="Comma [0] 3819" xfId="9672" hidden="1"/>
    <cellStyle name="Comma [0] 3819" xfId="39066" hidden="1"/>
    <cellStyle name="Comma [0] 382" xfId="2854" hidden="1"/>
    <cellStyle name="Comma [0] 382" xfId="32248" hidden="1"/>
    <cellStyle name="Comma [0] 3820" xfId="9753" hidden="1"/>
    <cellStyle name="Comma [0] 3820" xfId="39147" hidden="1"/>
    <cellStyle name="Comma [0] 3821" xfId="9755" hidden="1"/>
    <cellStyle name="Comma [0] 3821" xfId="39149" hidden="1"/>
    <cellStyle name="Comma [0] 3822" xfId="9741" hidden="1"/>
    <cellStyle name="Comma [0] 3822" xfId="39135" hidden="1"/>
    <cellStyle name="Comma [0] 3823" xfId="9728" hidden="1"/>
    <cellStyle name="Comma [0] 3823" xfId="39122" hidden="1"/>
    <cellStyle name="Comma [0] 3824" xfId="9752" hidden="1"/>
    <cellStyle name="Comma [0] 3824" xfId="39146" hidden="1"/>
    <cellStyle name="Comma [0] 3825" xfId="9718" hidden="1"/>
    <cellStyle name="Comma [0] 3825" xfId="39112" hidden="1"/>
    <cellStyle name="Comma [0] 3826" xfId="9690" hidden="1"/>
    <cellStyle name="Comma [0] 3826" xfId="39084" hidden="1"/>
    <cellStyle name="Comma [0] 3827" xfId="9757" hidden="1"/>
    <cellStyle name="Comma [0] 3827" xfId="39151" hidden="1"/>
    <cellStyle name="Comma [0] 3828" xfId="9714" hidden="1"/>
    <cellStyle name="Comma [0] 3828" xfId="39108" hidden="1"/>
    <cellStyle name="Comma [0] 3829" xfId="9748" hidden="1"/>
    <cellStyle name="Comma [0] 3829" xfId="39142" hidden="1"/>
    <cellStyle name="Comma [0] 383" xfId="2867" hidden="1"/>
    <cellStyle name="Comma [0] 383" xfId="32261" hidden="1"/>
    <cellStyle name="Comma [0] 3830" xfId="9761" hidden="1"/>
    <cellStyle name="Comma [0] 3830" xfId="39155" hidden="1"/>
    <cellStyle name="Comma [0] 3831" xfId="9763" hidden="1"/>
    <cellStyle name="Comma [0] 3831" xfId="39157" hidden="1"/>
    <cellStyle name="Comma [0] 3832" xfId="9631" hidden="1"/>
    <cellStyle name="Comma [0] 3832" xfId="39025" hidden="1"/>
    <cellStyle name="Comma [0] 3833" xfId="9751" hidden="1"/>
    <cellStyle name="Comma [0] 3833" xfId="39145" hidden="1"/>
    <cellStyle name="Comma [0] 3834" xfId="9691" hidden="1"/>
    <cellStyle name="Comma [0] 3834" xfId="39085" hidden="1"/>
    <cellStyle name="Comma [0] 3835" xfId="9725" hidden="1"/>
    <cellStyle name="Comma [0] 3835" xfId="39119" hidden="1"/>
    <cellStyle name="Comma [0] 3836" xfId="9738" hidden="1"/>
    <cellStyle name="Comma [0] 3836" xfId="39132" hidden="1"/>
    <cellStyle name="Comma [0] 3837" xfId="9766" hidden="1"/>
    <cellStyle name="Comma [0] 3837" xfId="39160" hidden="1"/>
    <cellStyle name="Comma [0] 3838" xfId="9729" hidden="1"/>
    <cellStyle name="Comma [0] 3838" xfId="39123" hidden="1"/>
    <cellStyle name="Comma [0] 3839" xfId="9689" hidden="1"/>
    <cellStyle name="Comma [0] 3839" xfId="39083" hidden="1"/>
    <cellStyle name="Comma [0] 384" xfId="2895" hidden="1"/>
    <cellStyle name="Comma [0] 384" xfId="32289" hidden="1"/>
    <cellStyle name="Comma [0] 3840" xfId="9768" hidden="1"/>
    <cellStyle name="Comma [0] 3840" xfId="39162" hidden="1"/>
    <cellStyle name="Comma [0] 3841" xfId="9770" hidden="1"/>
    <cellStyle name="Comma [0] 3841" xfId="39164" hidden="1"/>
    <cellStyle name="Comma [0] 3842" xfId="9123" hidden="1"/>
    <cellStyle name="Comma [0] 3842" xfId="38517" hidden="1"/>
    <cellStyle name="Comma [0] 3843" xfId="9079" hidden="1"/>
    <cellStyle name="Comma [0] 3843" xfId="38473" hidden="1"/>
    <cellStyle name="Comma [0] 3844" xfId="9776" hidden="1"/>
    <cellStyle name="Comma [0] 3844" xfId="39170" hidden="1"/>
    <cellStyle name="Comma [0] 3845" xfId="9782" hidden="1"/>
    <cellStyle name="Comma [0] 3845" xfId="39176" hidden="1"/>
    <cellStyle name="Comma [0] 3846" xfId="9784" hidden="1"/>
    <cellStyle name="Comma [0] 3846" xfId="39178" hidden="1"/>
    <cellStyle name="Comma [0] 3847" xfId="9775" hidden="1"/>
    <cellStyle name="Comma [0] 3847" xfId="39169" hidden="1"/>
    <cellStyle name="Comma [0] 3848" xfId="9780" hidden="1"/>
    <cellStyle name="Comma [0] 3848" xfId="39174" hidden="1"/>
    <cellStyle name="Comma [0] 3849" xfId="9786" hidden="1"/>
    <cellStyle name="Comma [0] 3849" xfId="39180" hidden="1"/>
    <cellStyle name="Comma [0] 385" xfId="2858" hidden="1"/>
    <cellStyle name="Comma [0] 385" xfId="32252" hidden="1"/>
    <cellStyle name="Comma [0] 3850" xfId="9788" hidden="1"/>
    <cellStyle name="Comma [0] 3850" xfId="39182" hidden="1"/>
    <cellStyle name="Comma [0] 3851" xfId="9080" hidden="1"/>
    <cellStyle name="Comma [0] 3851" xfId="38474" hidden="1"/>
    <cellStyle name="Comma [0] 3852" xfId="9058" hidden="1"/>
    <cellStyle name="Comma [0] 3852" xfId="38452" hidden="1"/>
    <cellStyle name="Comma [0] 3853" xfId="9799" hidden="1"/>
    <cellStyle name="Comma [0] 3853" xfId="39193" hidden="1"/>
    <cellStyle name="Comma [0] 3854" xfId="9808" hidden="1"/>
    <cellStyle name="Comma [0] 3854" xfId="39202" hidden="1"/>
    <cellStyle name="Comma [0] 3855" xfId="9819" hidden="1"/>
    <cellStyle name="Comma [0] 3855" xfId="39213" hidden="1"/>
    <cellStyle name="Comma [0] 3856" xfId="9825" hidden="1"/>
    <cellStyle name="Comma [0] 3856" xfId="39219" hidden="1"/>
    <cellStyle name="Comma [0] 3857" xfId="9807" hidden="1"/>
    <cellStyle name="Comma [0] 3857" xfId="39201" hidden="1"/>
    <cellStyle name="Comma [0] 3858" xfId="9817" hidden="1"/>
    <cellStyle name="Comma [0] 3858" xfId="39211" hidden="1"/>
    <cellStyle name="Comma [0] 3859" xfId="9837" hidden="1"/>
    <cellStyle name="Comma [0] 3859" xfId="39231" hidden="1"/>
    <cellStyle name="Comma [0] 386" xfId="2818" hidden="1"/>
    <cellStyle name="Comma [0] 386" xfId="32212" hidden="1"/>
    <cellStyle name="Comma [0] 3860" xfId="9839" hidden="1"/>
    <cellStyle name="Comma [0] 3860" xfId="39233" hidden="1"/>
    <cellStyle name="Comma [0] 3861" xfId="9790" hidden="1"/>
    <cellStyle name="Comma [0] 3861" xfId="39184" hidden="1"/>
    <cellStyle name="Comma [0] 3862" xfId="9046" hidden="1"/>
    <cellStyle name="Comma [0] 3862" xfId="38440" hidden="1"/>
    <cellStyle name="Comma [0] 3863" xfId="9793" hidden="1"/>
    <cellStyle name="Comma [0] 3863" xfId="39187" hidden="1"/>
    <cellStyle name="Comma [0] 3864" xfId="9057" hidden="1"/>
    <cellStyle name="Comma [0] 3864" xfId="38451" hidden="1"/>
    <cellStyle name="Comma [0] 3865" xfId="9056" hidden="1"/>
    <cellStyle name="Comma [0] 3865" xfId="38450" hidden="1"/>
    <cellStyle name="Comma [0] 3866" xfId="9844" hidden="1"/>
    <cellStyle name="Comma [0] 3866" xfId="39238" hidden="1"/>
    <cellStyle name="Comma [0] 3867" xfId="9132" hidden="1"/>
    <cellStyle name="Comma [0] 3867" xfId="38526" hidden="1"/>
    <cellStyle name="Comma [0] 3868" xfId="9333" hidden="1"/>
    <cellStyle name="Comma [0] 3868" xfId="38727" hidden="1"/>
    <cellStyle name="Comma [0] 3869" xfId="9856" hidden="1"/>
    <cellStyle name="Comma [0] 3869" xfId="39250" hidden="1"/>
    <cellStyle name="Comma [0] 387" xfId="2897" hidden="1"/>
    <cellStyle name="Comma [0] 387" xfId="32291" hidden="1"/>
    <cellStyle name="Comma [0] 3870" xfId="9858" hidden="1"/>
    <cellStyle name="Comma [0] 3870" xfId="39252" hidden="1"/>
    <cellStyle name="Comma [0] 3871" xfId="9847" hidden="1"/>
    <cellStyle name="Comma [0] 3871" xfId="39241" hidden="1"/>
    <cellStyle name="Comma [0] 3872" xfId="9855" hidden="1"/>
    <cellStyle name="Comma [0] 3872" xfId="39249" hidden="1"/>
    <cellStyle name="Comma [0] 3873" xfId="9342" hidden="1"/>
    <cellStyle name="Comma [0] 3873" xfId="38736" hidden="1"/>
    <cellStyle name="Comma [0] 3874" xfId="9841" hidden="1"/>
    <cellStyle name="Comma [0] 3874" xfId="39235" hidden="1"/>
    <cellStyle name="Comma [0] 3875" xfId="9874" hidden="1"/>
    <cellStyle name="Comma [0] 3875" xfId="39268" hidden="1"/>
    <cellStyle name="Comma [0] 3876" xfId="9882" hidden="1"/>
    <cellStyle name="Comma [0] 3876" xfId="39276" hidden="1"/>
    <cellStyle name="Comma [0] 3877" xfId="9791" hidden="1"/>
    <cellStyle name="Comma [0] 3877" xfId="39185" hidden="1"/>
    <cellStyle name="Comma [0] 3878" xfId="9870" hidden="1"/>
    <cellStyle name="Comma [0] 3878" xfId="39264" hidden="1"/>
    <cellStyle name="Comma [0] 3879" xfId="9891" hidden="1"/>
    <cellStyle name="Comma [0] 3879" xfId="39285" hidden="1"/>
    <cellStyle name="Comma [0] 388" xfId="2899" hidden="1"/>
    <cellStyle name="Comma [0] 388" xfId="32293" hidden="1"/>
    <cellStyle name="Comma [0] 3880" xfId="9893" hidden="1"/>
    <cellStyle name="Comma [0] 3880" xfId="39287" hidden="1"/>
    <cellStyle name="Comma [0] 3881" xfId="9852" hidden="1"/>
    <cellStyle name="Comma [0] 3881" xfId="39246" hidden="1"/>
    <cellStyle name="Comma [0] 3882" xfId="9797" hidden="1"/>
    <cellStyle name="Comma [0] 3882" xfId="39191" hidden="1"/>
    <cellStyle name="Comma [0] 3883" xfId="9850" hidden="1"/>
    <cellStyle name="Comma [0] 3883" xfId="39244" hidden="1"/>
    <cellStyle name="Comma [0] 3884" xfId="9834" hidden="1"/>
    <cellStyle name="Comma [0] 3884" xfId="39228" hidden="1"/>
    <cellStyle name="Comma [0] 3885" xfId="9830" hidden="1"/>
    <cellStyle name="Comma [0] 3885" xfId="39224" hidden="1"/>
    <cellStyle name="Comma [0] 3886" xfId="9901" hidden="1"/>
    <cellStyle name="Comma [0] 3886" xfId="39295" hidden="1"/>
    <cellStyle name="Comma [0] 3887" xfId="9773" hidden="1"/>
    <cellStyle name="Comma [0] 3887" xfId="39167" hidden="1"/>
    <cellStyle name="Comma [0] 3888" xfId="9081" hidden="1"/>
    <cellStyle name="Comma [0] 3888" xfId="38475" hidden="1"/>
    <cellStyle name="Comma [0] 3889" xfId="9909" hidden="1"/>
    <cellStyle name="Comma [0] 3889" xfId="39303" hidden="1"/>
    <cellStyle name="Comma [0] 389" xfId="1307" hidden="1"/>
    <cellStyle name="Comma [0] 389" xfId="30702" hidden="1"/>
    <cellStyle name="Comma [0] 3890" xfId="9911" hidden="1"/>
    <cellStyle name="Comma [0] 3890" xfId="39305" hidden="1"/>
    <cellStyle name="Comma [0] 3891" xfId="9860" hidden="1"/>
    <cellStyle name="Comma [0] 3891" xfId="39254" hidden="1"/>
    <cellStyle name="Comma [0] 3892" xfId="9836" hidden="1"/>
    <cellStyle name="Comma [0] 3892" xfId="39230" hidden="1"/>
    <cellStyle name="Comma [0] 3893" xfId="9871" hidden="1"/>
    <cellStyle name="Comma [0] 3893" xfId="39265" hidden="1"/>
    <cellStyle name="Comma [0] 3894" xfId="9803" hidden="1"/>
    <cellStyle name="Comma [0] 3894" xfId="39197" hidden="1"/>
    <cellStyle name="Comma [0] 3895" xfId="9873" hidden="1"/>
    <cellStyle name="Comma [0] 3895" xfId="39267" hidden="1"/>
    <cellStyle name="Comma [0] 3896" xfId="9918" hidden="1"/>
    <cellStyle name="Comma [0] 3896" xfId="39312" hidden="1"/>
    <cellStyle name="Comma [0] 3897" xfId="9861" hidden="1"/>
    <cellStyle name="Comma [0] 3897" xfId="39255" hidden="1"/>
    <cellStyle name="Comma [0] 3898" xfId="9818" hidden="1"/>
    <cellStyle name="Comma [0] 3898" xfId="39212" hidden="1"/>
    <cellStyle name="Comma [0] 3899" xfId="9924" hidden="1"/>
    <cellStyle name="Comma [0] 3899" xfId="39318" hidden="1"/>
    <cellStyle name="Comma [0] 39" xfId="2264" hidden="1"/>
    <cellStyle name="Comma [0] 39" xfId="31658" hidden="1"/>
    <cellStyle name="Comma [0] 390" xfId="1322" hidden="1"/>
    <cellStyle name="Comma [0] 390" xfId="30717" hidden="1"/>
    <cellStyle name="Comma [0] 3900" xfId="9926" hidden="1"/>
    <cellStyle name="Comma [0] 3900" xfId="39320" hidden="1"/>
    <cellStyle name="Comma [0] 3901" xfId="9879" hidden="1"/>
    <cellStyle name="Comma [0] 3901" xfId="39273" hidden="1"/>
    <cellStyle name="Comma [0] 3902" xfId="9885" hidden="1"/>
    <cellStyle name="Comma [0] 3902" xfId="39279" hidden="1"/>
    <cellStyle name="Comma [0] 3903" xfId="9772" hidden="1"/>
    <cellStyle name="Comma [0] 3903" xfId="39166" hidden="1"/>
    <cellStyle name="Comma [0] 3904" xfId="9835" hidden="1"/>
    <cellStyle name="Comma [0] 3904" xfId="39229" hidden="1"/>
    <cellStyle name="Comma [0] 3905" xfId="9843" hidden="1"/>
    <cellStyle name="Comma [0] 3905" xfId="39237" hidden="1"/>
    <cellStyle name="Comma [0] 3906" xfId="9932" hidden="1"/>
    <cellStyle name="Comma [0] 3906" xfId="39326" hidden="1"/>
    <cellStyle name="Comma [0] 3907" xfId="9846" hidden="1"/>
    <cellStyle name="Comma [0] 3907" xfId="39240" hidden="1"/>
    <cellStyle name="Comma [0] 3908" xfId="9806" hidden="1"/>
    <cellStyle name="Comma [0] 3908" xfId="39200" hidden="1"/>
    <cellStyle name="Comma [0] 3909" xfId="9937" hidden="1"/>
    <cellStyle name="Comma [0] 3909" xfId="39331" hidden="1"/>
    <cellStyle name="Comma [0] 391" xfId="1326" hidden="1"/>
    <cellStyle name="Comma [0] 391" xfId="30721" hidden="1"/>
    <cellStyle name="Comma [0] 3910" xfId="9939" hidden="1"/>
    <cellStyle name="Comma [0] 3910" xfId="39333" hidden="1"/>
    <cellStyle name="Comma [0] 3911" xfId="9898" hidden="1"/>
    <cellStyle name="Comma [0] 3911" xfId="39292" hidden="1"/>
    <cellStyle name="Comma [0] 3912" xfId="9904" hidden="1"/>
    <cellStyle name="Comma [0] 3912" xfId="39298" hidden="1"/>
    <cellStyle name="Comma [0] 3913" xfId="9805" hidden="1"/>
    <cellStyle name="Comma [0] 3913" xfId="39199" hidden="1"/>
    <cellStyle name="Comma [0] 3914" xfId="9886" hidden="1"/>
    <cellStyle name="Comma [0] 3914" xfId="39280" hidden="1"/>
    <cellStyle name="Comma [0] 3915" xfId="9865" hidden="1"/>
    <cellStyle name="Comma [0] 3915" xfId="39259" hidden="1"/>
    <cellStyle name="Comma [0] 3916" xfId="9943" hidden="1"/>
    <cellStyle name="Comma [0] 3916" xfId="39337" hidden="1"/>
    <cellStyle name="Comma [0] 3917" xfId="9884" hidden="1"/>
    <cellStyle name="Comma [0] 3917" xfId="39278" hidden="1"/>
    <cellStyle name="Comma [0] 3918" xfId="9822" hidden="1"/>
    <cellStyle name="Comma [0] 3918" xfId="39216" hidden="1"/>
    <cellStyle name="Comma [0] 3919" xfId="9950" hidden="1"/>
    <cellStyle name="Comma [0] 3919" xfId="39344" hidden="1"/>
    <cellStyle name="Comma [0] 392" xfId="2904" hidden="1"/>
    <cellStyle name="Comma [0] 392" xfId="32298" hidden="1"/>
    <cellStyle name="Comma [0] 3920" xfId="9952" hidden="1"/>
    <cellStyle name="Comma [0] 3920" xfId="39346" hidden="1"/>
    <cellStyle name="Comma [0] 3921" xfId="9916" hidden="1"/>
    <cellStyle name="Comma [0] 3921" xfId="39310" hidden="1"/>
    <cellStyle name="Comma [0] 3922" xfId="9921" hidden="1"/>
    <cellStyle name="Comma [0] 3922" xfId="39315" hidden="1"/>
    <cellStyle name="Comma [0] 3923" xfId="9351" hidden="1"/>
    <cellStyle name="Comma [0] 3923" xfId="38745" hidden="1"/>
    <cellStyle name="Comma [0] 3924" xfId="9905" hidden="1"/>
    <cellStyle name="Comma [0] 3924" xfId="39299" hidden="1"/>
    <cellStyle name="Comma [0] 3925" xfId="9810" hidden="1"/>
    <cellStyle name="Comma [0] 3925" xfId="39204" hidden="1"/>
    <cellStyle name="Comma [0] 3926" xfId="9956" hidden="1"/>
    <cellStyle name="Comma [0] 3926" xfId="39350" hidden="1"/>
    <cellStyle name="Comma [0] 3927" xfId="9903" hidden="1"/>
    <cellStyle name="Comma [0] 3927" xfId="39297" hidden="1"/>
    <cellStyle name="Comma [0] 3928" xfId="9842" hidden="1"/>
    <cellStyle name="Comma [0] 3928" xfId="39236" hidden="1"/>
    <cellStyle name="Comma [0] 3929" xfId="9960" hidden="1"/>
    <cellStyle name="Comma [0] 3929" xfId="39354" hidden="1"/>
    <cellStyle name="Comma [0] 393" xfId="2906" hidden="1"/>
    <cellStyle name="Comma [0] 393" xfId="32300" hidden="1"/>
    <cellStyle name="Comma [0] 3930" xfId="9962" hidden="1"/>
    <cellStyle name="Comma [0] 3930" xfId="39356" hidden="1"/>
    <cellStyle name="Comma [0] 3931" xfId="9930" hidden="1"/>
    <cellStyle name="Comma [0] 3931" xfId="39324" hidden="1"/>
    <cellStyle name="Comma [0] 3932" xfId="9934" hidden="1"/>
    <cellStyle name="Comma [0] 3932" xfId="39328" hidden="1"/>
    <cellStyle name="Comma [0] 3933" xfId="9824" hidden="1"/>
    <cellStyle name="Comma [0] 3933" xfId="39218" hidden="1"/>
    <cellStyle name="Comma [0] 3934" xfId="9922" hidden="1"/>
    <cellStyle name="Comma [0] 3934" xfId="39316" hidden="1"/>
    <cellStyle name="Comma [0] 3935" xfId="9814" hidden="1"/>
    <cellStyle name="Comma [0] 3935" xfId="39208" hidden="1"/>
    <cellStyle name="Comma [0] 3936" xfId="9966" hidden="1"/>
    <cellStyle name="Comma [0] 3936" xfId="39360" hidden="1"/>
    <cellStyle name="Comma [0] 3937" xfId="9920" hidden="1"/>
    <cellStyle name="Comma [0] 3937" xfId="39314" hidden="1"/>
    <cellStyle name="Comma [0] 3938" xfId="9889" hidden="1"/>
    <cellStyle name="Comma [0] 3938" xfId="39283" hidden="1"/>
    <cellStyle name="Comma [0] 3939" xfId="9970" hidden="1"/>
    <cellStyle name="Comma [0] 3939" xfId="39364" hidden="1"/>
    <cellStyle name="Comma [0] 394" xfId="1321" hidden="1"/>
    <cellStyle name="Comma [0] 394" xfId="30716" hidden="1"/>
    <cellStyle name="Comma [0] 3940" xfId="9972" hidden="1"/>
    <cellStyle name="Comma [0] 3940" xfId="39366" hidden="1"/>
    <cellStyle name="Comma [0] 3941" xfId="9958" hidden="1"/>
    <cellStyle name="Comma [0] 3941" xfId="39352" hidden="1"/>
    <cellStyle name="Comma [0] 3942" xfId="9945" hidden="1"/>
    <cellStyle name="Comma [0] 3942" xfId="39339" hidden="1"/>
    <cellStyle name="Comma [0] 3943" xfId="9969" hidden="1"/>
    <cellStyle name="Comma [0] 3943" xfId="39363" hidden="1"/>
    <cellStyle name="Comma [0] 3944" xfId="9935" hidden="1"/>
    <cellStyle name="Comma [0] 3944" xfId="39329" hidden="1"/>
    <cellStyle name="Comma [0] 3945" xfId="9907" hidden="1"/>
    <cellStyle name="Comma [0] 3945" xfId="39301" hidden="1"/>
    <cellStyle name="Comma [0] 3946" xfId="9974" hidden="1"/>
    <cellStyle name="Comma [0] 3946" xfId="39368" hidden="1"/>
    <cellStyle name="Comma [0] 3947" xfId="9931" hidden="1"/>
    <cellStyle name="Comma [0] 3947" xfId="39325" hidden="1"/>
    <cellStyle name="Comma [0] 3948" xfId="9965" hidden="1"/>
    <cellStyle name="Comma [0] 3948" xfId="39359" hidden="1"/>
    <cellStyle name="Comma [0] 3949" xfId="9978" hidden="1"/>
    <cellStyle name="Comma [0] 3949" xfId="39372" hidden="1"/>
    <cellStyle name="Comma [0] 395" xfId="2902" hidden="1"/>
    <cellStyle name="Comma [0] 395" xfId="32296" hidden="1"/>
    <cellStyle name="Comma [0] 3950" xfId="9980" hidden="1"/>
    <cellStyle name="Comma [0] 3950" xfId="39374" hidden="1"/>
    <cellStyle name="Comma [0] 3951" xfId="9848" hidden="1"/>
    <cellStyle name="Comma [0] 3951" xfId="39242" hidden="1"/>
    <cellStyle name="Comma [0] 3952" xfId="9968" hidden="1"/>
    <cellStyle name="Comma [0] 3952" xfId="39362" hidden="1"/>
    <cellStyle name="Comma [0] 3953" xfId="9908" hidden="1"/>
    <cellStyle name="Comma [0] 3953" xfId="39302" hidden="1"/>
    <cellStyle name="Comma [0] 3954" xfId="9942" hidden="1"/>
    <cellStyle name="Comma [0] 3954" xfId="39336" hidden="1"/>
    <cellStyle name="Comma [0] 3955" xfId="9955" hidden="1"/>
    <cellStyle name="Comma [0] 3955" xfId="39349" hidden="1"/>
    <cellStyle name="Comma [0] 3956" xfId="9983" hidden="1"/>
    <cellStyle name="Comma [0] 3956" xfId="39377" hidden="1"/>
    <cellStyle name="Comma [0] 3957" xfId="9946" hidden="1"/>
    <cellStyle name="Comma [0] 3957" xfId="39340" hidden="1"/>
    <cellStyle name="Comma [0] 3958" xfId="9906" hidden="1"/>
    <cellStyle name="Comma [0] 3958" xfId="39300" hidden="1"/>
    <cellStyle name="Comma [0] 3959" xfId="9985" hidden="1"/>
    <cellStyle name="Comma [0] 3959" xfId="39379" hidden="1"/>
    <cellStyle name="Comma [0] 396" xfId="2908" hidden="1"/>
    <cellStyle name="Comma [0] 396" xfId="32302" hidden="1"/>
    <cellStyle name="Comma [0] 3960" xfId="9987" hidden="1"/>
    <cellStyle name="Comma [0] 3960" xfId="39381" hidden="1"/>
    <cellStyle name="Comma [0] 3961" xfId="9989" hidden="1"/>
    <cellStyle name="Comma [0] 3961" xfId="39383" hidden="1"/>
    <cellStyle name="Comma [0] 3962" xfId="9992" hidden="1"/>
    <cellStyle name="Comma [0] 3962" xfId="39386" hidden="1"/>
    <cellStyle name="Comma [0] 3963" xfId="9993" hidden="1"/>
    <cellStyle name="Comma [0] 3963" xfId="39387" hidden="1"/>
    <cellStyle name="Comma [0] 3964" xfId="10011" hidden="1"/>
    <cellStyle name="Comma [0] 3964" xfId="39405" hidden="1"/>
    <cellStyle name="Comma [0] 3965" xfId="10018" hidden="1"/>
    <cellStyle name="Comma [0] 3965" xfId="39412" hidden="1"/>
    <cellStyle name="Comma [0] 3966" xfId="10024" hidden="1"/>
    <cellStyle name="Comma [0] 3966" xfId="39418" hidden="1"/>
    <cellStyle name="Comma [0] 3967" xfId="10026" hidden="1"/>
    <cellStyle name="Comma [0] 3967" xfId="39420" hidden="1"/>
    <cellStyle name="Comma [0] 3968" xfId="10017" hidden="1"/>
    <cellStyle name="Comma [0] 3968" xfId="39411" hidden="1"/>
    <cellStyle name="Comma [0] 3969" xfId="10022" hidden="1"/>
    <cellStyle name="Comma [0] 3969" xfId="39416" hidden="1"/>
    <cellStyle name="Comma [0] 397" xfId="2910" hidden="1"/>
    <cellStyle name="Comma [0] 397" xfId="32304" hidden="1"/>
    <cellStyle name="Comma [0] 3970" xfId="10028" hidden="1"/>
    <cellStyle name="Comma [0] 3970" xfId="39422" hidden="1"/>
    <cellStyle name="Comma [0] 3971" xfId="10030" hidden="1"/>
    <cellStyle name="Comma [0] 3971" xfId="39424" hidden="1"/>
    <cellStyle name="Comma [0] 3972" xfId="10008" hidden="1"/>
    <cellStyle name="Comma [0] 3972" xfId="39402" hidden="1"/>
    <cellStyle name="Comma [0] 3973" xfId="9997" hidden="1"/>
    <cellStyle name="Comma [0] 3973" xfId="39391" hidden="1"/>
    <cellStyle name="Comma [0] 3974" xfId="10041" hidden="1"/>
    <cellStyle name="Comma [0] 3974" xfId="39435" hidden="1"/>
    <cellStyle name="Comma [0] 3975" xfId="10050" hidden="1"/>
    <cellStyle name="Comma [0] 3975" xfId="39444" hidden="1"/>
    <cellStyle name="Comma [0] 3976" xfId="10061" hidden="1"/>
    <cellStyle name="Comma [0] 3976" xfId="39455" hidden="1"/>
    <cellStyle name="Comma [0] 3977" xfId="10067" hidden="1"/>
    <cellStyle name="Comma [0] 3977" xfId="39461" hidden="1"/>
    <cellStyle name="Comma [0] 3978" xfId="10049" hidden="1"/>
    <cellStyle name="Comma [0] 3978" xfId="39443" hidden="1"/>
    <cellStyle name="Comma [0] 3979" xfId="10059" hidden="1"/>
    <cellStyle name="Comma [0] 3979" xfId="39453" hidden="1"/>
    <cellStyle name="Comma [0] 398" xfId="1315" hidden="1"/>
    <cellStyle name="Comma [0] 398" xfId="30710" hidden="1"/>
    <cellStyle name="Comma [0] 3980" xfId="10079" hidden="1"/>
    <cellStyle name="Comma [0] 3980" xfId="39473" hidden="1"/>
    <cellStyle name="Comma [0] 3981" xfId="10081" hidden="1"/>
    <cellStyle name="Comma [0] 3981" xfId="39475" hidden="1"/>
    <cellStyle name="Comma [0] 3982" xfId="10032" hidden="1"/>
    <cellStyle name="Comma [0] 3982" xfId="39426" hidden="1"/>
    <cellStyle name="Comma [0] 3983" xfId="10000" hidden="1"/>
    <cellStyle name="Comma [0] 3983" xfId="39394" hidden="1"/>
    <cellStyle name="Comma [0] 3984" xfId="10035" hidden="1"/>
    <cellStyle name="Comma [0] 3984" xfId="39429" hidden="1"/>
    <cellStyle name="Comma [0] 3985" xfId="10005" hidden="1"/>
    <cellStyle name="Comma [0] 3985" xfId="39399" hidden="1"/>
    <cellStyle name="Comma [0] 3986" xfId="10007" hidden="1"/>
    <cellStyle name="Comma [0] 3986" xfId="39401" hidden="1"/>
    <cellStyle name="Comma [0] 3987" xfId="10086" hidden="1"/>
    <cellStyle name="Comma [0] 3987" xfId="39480" hidden="1"/>
    <cellStyle name="Comma [0] 3988" xfId="9996" hidden="1"/>
    <cellStyle name="Comma [0] 3988" xfId="39390" hidden="1"/>
    <cellStyle name="Comma [0] 3989" xfId="10004" hidden="1"/>
    <cellStyle name="Comma [0] 3989" xfId="39398" hidden="1"/>
    <cellStyle name="Comma [0] 399" xfId="2036" hidden="1"/>
    <cellStyle name="Comma [0] 399" xfId="31431" hidden="1"/>
    <cellStyle name="Comma [0] 3990" xfId="10098" hidden="1"/>
    <cellStyle name="Comma [0] 3990" xfId="39492" hidden="1"/>
    <cellStyle name="Comma [0] 3991" xfId="10100" hidden="1"/>
    <cellStyle name="Comma [0] 3991" xfId="39494" hidden="1"/>
    <cellStyle name="Comma [0] 3992" xfId="10089" hidden="1"/>
    <cellStyle name="Comma [0] 3992" xfId="39483" hidden="1"/>
    <cellStyle name="Comma [0] 3993" xfId="10097" hidden="1"/>
    <cellStyle name="Comma [0] 3993" xfId="39491" hidden="1"/>
    <cellStyle name="Comma [0] 3994" xfId="10002" hidden="1"/>
    <cellStyle name="Comma [0] 3994" xfId="39396" hidden="1"/>
    <cellStyle name="Comma [0] 3995" xfId="10083" hidden="1"/>
    <cellStyle name="Comma [0] 3995" xfId="39477" hidden="1"/>
    <cellStyle name="Comma [0] 3996" xfId="10116" hidden="1"/>
    <cellStyle name="Comma [0] 3996" xfId="39510" hidden="1"/>
    <cellStyle name="Comma [0] 3997" xfId="10124" hidden="1"/>
    <cellStyle name="Comma [0] 3997" xfId="39518" hidden="1"/>
    <cellStyle name="Comma [0] 3998" xfId="10033" hidden="1"/>
    <cellStyle name="Comma [0] 3998" xfId="39427" hidden="1"/>
    <cellStyle name="Comma [0] 3999" xfId="10112" hidden="1"/>
    <cellStyle name="Comma [0] 3999" xfId="39506" hidden="1"/>
    <cellStyle name="Comma [0] 4" xfId="2137" hidden="1"/>
    <cellStyle name="Comma [0] 4" xfId="31532" hidden="1"/>
    <cellStyle name="Comma [0] 40" xfId="2266" hidden="1"/>
    <cellStyle name="Comma [0] 40" xfId="31660" hidden="1"/>
    <cellStyle name="Comma [0] 400" xfId="2921" hidden="1"/>
    <cellStyle name="Comma [0] 400" xfId="32315" hidden="1"/>
    <cellStyle name="Comma [0] 4000" xfId="10133" hidden="1"/>
    <cellStyle name="Comma [0] 4000" xfId="39527" hidden="1"/>
    <cellStyle name="Comma [0] 4001" xfId="10135" hidden="1"/>
    <cellStyle name="Comma [0] 4001" xfId="39529" hidden="1"/>
    <cellStyle name="Comma [0] 4002" xfId="10094" hidden="1"/>
    <cellStyle name="Comma [0] 4002" xfId="39488" hidden="1"/>
    <cellStyle name="Comma [0] 4003" xfId="10039" hidden="1"/>
    <cellStyle name="Comma [0] 4003" xfId="39433" hidden="1"/>
    <cellStyle name="Comma [0] 4004" xfId="10092" hidden="1"/>
    <cellStyle name="Comma [0] 4004" xfId="39486" hidden="1"/>
    <cellStyle name="Comma [0] 4005" xfId="10076" hidden="1"/>
    <cellStyle name="Comma [0] 4005" xfId="39470" hidden="1"/>
    <cellStyle name="Comma [0] 4006" xfId="10072" hidden="1"/>
    <cellStyle name="Comma [0] 4006" xfId="39466" hidden="1"/>
    <cellStyle name="Comma [0] 4007" xfId="10143" hidden="1"/>
    <cellStyle name="Comma [0] 4007" xfId="39537" hidden="1"/>
    <cellStyle name="Comma [0] 4008" xfId="10015" hidden="1"/>
    <cellStyle name="Comma [0] 4008" xfId="39409" hidden="1"/>
    <cellStyle name="Comma [0] 4009" xfId="10009" hidden="1"/>
    <cellStyle name="Comma [0] 4009" xfId="39403" hidden="1"/>
    <cellStyle name="Comma [0] 401" xfId="2930" hidden="1"/>
    <cellStyle name="Comma [0] 401" xfId="32324" hidden="1"/>
    <cellStyle name="Comma [0] 4010" xfId="10151" hidden="1"/>
    <cellStyle name="Comma [0] 4010" xfId="39545" hidden="1"/>
    <cellStyle name="Comma [0] 4011" xfId="10153" hidden="1"/>
    <cellStyle name="Comma [0] 4011" xfId="39547" hidden="1"/>
    <cellStyle name="Comma [0] 4012" xfId="10102" hidden="1"/>
    <cellStyle name="Comma [0] 4012" xfId="39496" hidden="1"/>
    <cellStyle name="Comma [0] 4013" xfId="10078" hidden="1"/>
    <cellStyle name="Comma [0] 4013" xfId="39472" hidden="1"/>
    <cellStyle name="Comma [0] 4014" xfId="10113" hidden="1"/>
    <cellStyle name="Comma [0] 4014" xfId="39507" hidden="1"/>
    <cellStyle name="Comma [0] 4015" xfId="10045" hidden="1"/>
    <cellStyle name="Comma [0] 4015" xfId="39439" hidden="1"/>
    <cellStyle name="Comma [0] 4016" xfId="10115" hidden="1"/>
    <cellStyle name="Comma [0] 4016" xfId="39509" hidden="1"/>
    <cellStyle name="Comma [0] 4017" xfId="10160" hidden="1"/>
    <cellStyle name="Comma [0] 4017" xfId="39554" hidden="1"/>
    <cellStyle name="Comma [0] 4018" xfId="10103" hidden="1"/>
    <cellStyle name="Comma [0] 4018" xfId="39497" hidden="1"/>
    <cellStyle name="Comma [0] 4019" xfId="10060" hidden="1"/>
    <cellStyle name="Comma [0] 4019" xfId="39454" hidden="1"/>
    <cellStyle name="Comma [0] 402" xfId="2941" hidden="1"/>
    <cellStyle name="Comma [0] 402" xfId="32335" hidden="1"/>
    <cellStyle name="Comma [0] 4020" xfId="10166" hidden="1"/>
    <cellStyle name="Comma [0] 4020" xfId="39560" hidden="1"/>
    <cellStyle name="Comma [0] 4021" xfId="10168" hidden="1"/>
    <cellStyle name="Comma [0] 4021" xfId="39562" hidden="1"/>
    <cellStyle name="Comma [0] 4022" xfId="10121" hidden="1"/>
    <cellStyle name="Comma [0] 4022" xfId="39515" hidden="1"/>
    <cellStyle name="Comma [0] 4023" xfId="10127" hidden="1"/>
    <cellStyle name="Comma [0] 4023" xfId="39521" hidden="1"/>
    <cellStyle name="Comma [0] 4024" xfId="10014" hidden="1"/>
    <cellStyle name="Comma [0] 4024" xfId="39408" hidden="1"/>
    <cellStyle name="Comma [0] 4025" xfId="10077" hidden="1"/>
    <cellStyle name="Comma [0] 4025" xfId="39471" hidden="1"/>
    <cellStyle name="Comma [0] 4026" xfId="10085" hidden="1"/>
    <cellStyle name="Comma [0] 4026" xfId="39479" hidden="1"/>
    <cellStyle name="Comma [0] 4027" xfId="10174" hidden="1"/>
    <cellStyle name="Comma [0] 4027" xfId="39568" hidden="1"/>
    <cellStyle name="Comma [0] 4028" xfId="10088" hidden="1"/>
    <cellStyle name="Comma [0] 4028" xfId="39482" hidden="1"/>
    <cellStyle name="Comma [0] 4029" xfId="10048" hidden="1"/>
    <cellStyle name="Comma [0] 4029" xfId="39442" hidden="1"/>
    <cellStyle name="Comma [0] 403" xfId="2947" hidden="1"/>
    <cellStyle name="Comma [0] 403" xfId="32341" hidden="1"/>
    <cellStyle name="Comma [0] 4030" xfId="10179" hidden="1"/>
    <cellStyle name="Comma [0] 4030" xfId="39573" hidden="1"/>
    <cellStyle name="Comma [0] 4031" xfId="10181" hidden="1"/>
    <cellStyle name="Comma [0] 4031" xfId="39575" hidden="1"/>
    <cellStyle name="Comma [0] 4032" xfId="10140" hidden="1"/>
    <cellStyle name="Comma [0] 4032" xfId="39534" hidden="1"/>
    <cellStyle name="Comma [0] 4033" xfId="10146" hidden="1"/>
    <cellStyle name="Comma [0] 4033" xfId="39540" hidden="1"/>
    <cellStyle name="Comma [0] 4034" xfId="10047" hidden="1"/>
    <cellStyle name="Comma [0] 4034" xfId="39441" hidden="1"/>
    <cellStyle name="Comma [0] 4035" xfId="10128" hidden="1"/>
    <cellStyle name="Comma [0] 4035" xfId="39522" hidden="1"/>
    <cellStyle name="Comma [0] 4036" xfId="10107" hidden="1"/>
    <cellStyle name="Comma [0] 4036" xfId="39501" hidden="1"/>
    <cellStyle name="Comma [0] 4037" xfId="10185" hidden="1"/>
    <cellStyle name="Comma [0] 4037" xfId="39579" hidden="1"/>
    <cellStyle name="Comma [0] 4038" xfId="10126" hidden="1"/>
    <cellStyle name="Comma [0] 4038" xfId="39520" hidden="1"/>
    <cellStyle name="Comma [0] 4039" xfId="10064" hidden="1"/>
    <cellStyle name="Comma [0] 4039" xfId="39458" hidden="1"/>
    <cellStyle name="Comma [0] 404" xfId="2929" hidden="1"/>
    <cellStyle name="Comma [0] 404" xfId="32323" hidden="1"/>
    <cellStyle name="Comma [0] 4040" xfId="10192" hidden="1"/>
    <cellStyle name="Comma [0] 4040" xfId="39586" hidden="1"/>
    <cellStyle name="Comma [0] 4041" xfId="10194" hidden="1"/>
    <cellStyle name="Comma [0] 4041" xfId="39588" hidden="1"/>
    <cellStyle name="Comma [0] 4042" xfId="10158" hidden="1"/>
    <cellStyle name="Comma [0] 4042" xfId="39552" hidden="1"/>
    <cellStyle name="Comma [0] 4043" xfId="10163" hidden="1"/>
    <cellStyle name="Comma [0] 4043" xfId="39557" hidden="1"/>
    <cellStyle name="Comma [0] 4044" xfId="9999" hidden="1"/>
    <cellStyle name="Comma [0] 4044" xfId="39393" hidden="1"/>
    <cellStyle name="Comma [0] 4045" xfId="10147" hidden="1"/>
    <cellStyle name="Comma [0] 4045" xfId="39541" hidden="1"/>
    <cellStyle name="Comma [0] 4046" xfId="10052" hidden="1"/>
    <cellStyle name="Comma [0] 4046" xfId="39446" hidden="1"/>
    <cellStyle name="Comma [0] 4047" xfId="10198" hidden="1"/>
    <cellStyle name="Comma [0] 4047" xfId="39592" hidden="1"/>
    <cellStyle name="Comma [0] 4048" xfId="10145" hidden="1"/>
    <cellStyle name="Comma [0] 4048" xfId="39539" hidden="1"/>
    <cellStyle name="Comma [0] 4049" xfId="10084" hidden="1"/>
    <cellStyle name="Comma [0] 4049" xfId="39478" hidden="1"/>
    <cellStyle name="Comma [0] 405" xfId="2939" hidden="1"/>
    <cellStyle name="Comma [0] 405" xfId="32333" hidden="1"/>
    <cellStyle name="Comma [0] 4050" xfId="10202" hidden="1"/>
    <cellStyle name="Comma [0] 4050" xfId="39596" hidden="1"/>
    <cellStyle name="Comma [0] 4051" xfId="10204" hidden="1"/>
    <cellStyle name="Comma [0] 4051" xfId="39598" hidden="1"/>
    <cellStyle name="Comma [0] 4052" xfId="10172" hidden="1"/>
    <cellStyle name="Comma [0] 4052" xfId="39566" hidden="1"/>
    <cellStyle name="Comma [0] 4053" xfId="10176" hidden="1"/>
    <cellStyle name="Comma [0] 4053" xfId="39570" hidden="1"/>
    <cellStyle name="Comma [0] 4054" xfId="10066" hidden="1"/>
    <cellStyle name="Comma [0] 4054" xfId="39460" hidden="1"/>
    <cellStyle name="Comma [0] 4055" xfId="10164" hidden="1"/>
    <cellStyle name="Comma [0] 4055" xfId="39558" hidden="1"/>
    <cellStyle name="Comma [0] 4056" xfId="10056" hidden="1"/>
    <cellStyle name="Comma [0] 4056" xfId="39450" hidden="1"/>
    <cellStyle name="Comma [0] 4057" xfId="10208" hidden="1"/>
    <cellStyle name="Comma [0] 4057" xfId="39602" hidden="1"/>
    <cellStyle name="Comma [0] 4058" xfId="10162" hidden="1"/>
    <cellStyle name="Comma [0] 4058" xfId="39556" hidden="1"/>
    <cellStyle name="Comma [0] 4059" xfId="10131" hidden="1"/>
    <cellStyle name="Comma [0] 4059" xfId="39525" hidden="1"/>
    <cellStyle name="Comma [0] 406" xfId="2959" hidden="1"/>
    <cellStyle name="Comma [0] 406" xfId="32353" hidden="1"/>
    <cellStyle name="Comma [0] 4060" xfId="10212" hidden="1"/>
    <cellStyle name="Comma [0] 4060" xfId="39606" hidden="1"/>
    <cellStyle name="Comma [0] 4061" xfId="10214" hidden="1"/>
    <cellStyle name="Comma [0] 4061" xfId="39608" hidden="1"/>
    <cellStyle name="Comma [0] 4062" xfId="10200" hidden="1"/>
    <cellStyle name="Comma [0] 4062" xfId="39594" hidden="1"/>
    <cellStyle name="Comma [0] 4063" xfId="10187" hidden="1"/>
    <cellStyle name="Comma [0] 4063" xfId="39581" hidden="1"/>
    <cellStyle name="Comma [0] 4064" xfId="10211" hidden="1"/>
    <cellStyle name="Comma [0] 4064" xfId="39605" hidden="1"/>
    <cellStyle name="Comma [0] 4065" xfId="10177" hidden="1"/>
    <cellStyle name="Comma [0] 4065" xfId="39571" hidden="1"/>
    <cellStyle name="Comma [0] 4066" xfId="10149" hidden="1"/>
    <cellStyle name="Comma [0] 4066" xfId="39543" hidden="1"/>
    <cellStyle name="Comma [0] 4067" xfId="10216" hidden="1"/>
    <cellStyle name="Comma [0] 4067" xfId="39610" hidden="1"/>
    <cellStyle name="Comma [0] 4068" xfId="10173" hidden="1"/>
    <cellStyle name="Comma [0] 4068" xfId="39567" hidden="1"/>
    <cellStyle name="Comma [0] 4069" xfId="10207" hidden="1"/>
    <cellStyle name="Comma [0] 4069" xfId="39601" hidden="1"/>
    <cellStyle name="Comma [0] 407" xfId="2961" hidden="1"/>
    <cellStyle name="Comma [0] 407" xfId="32355" hidden="1"/>
    <cellStyle name="Comma [0] 4070" xfId="10220" hidden="1"/>
    <cellStyle name="Comma [0] 4070" xfId="39614" hidden="1"/>
    <cellStyle name="Comma [0] 4071" xfId="10222" hidden="1"/>
    <cellStyle name="Comma [0] 4071" xfId="39616" hidden="1"/>
    <cellStyle name="Comma [0] 4072" xfId="10090" hidden="1"/>
    <cellStyle name="Comma [0] 4072" xfId="39484" hidden="1"/>
    <cellStyle name="Comma [0] 4073" xfId="10210" hidden="1"/>
    <cellStyle name="Comma [0] 4073" xfId="39604" hidden="1"/>
    <cellStyle name="Comma [0] 4074" xfId="10150" hidden="1"/>
    <cellStyle name="Comma [0] 4074" xfId="39544" hidden="1"/>
    <cellStyle name="Comma [0] 4075" xfId="10184" hidden="1"/>
    <cellStyle name="Comma [0] 4075" xfId="39578" hidden="1"/>
    <cellStyle name="Comma [0] 4076" xfId="10197" hidden="1"/>
    <cellStyle name="Comma [0] 4076" xfId="39591" hidden="1"/>
    <cellStyle name="Comma [0] 4077" xfId="10225" hidden="1"/>
    <cellStyle name="Comma [0] 4077" xfId="39619" hidden="1"/>
    <cellStyle name="Comma [0] 4078" xfId="10188" hidden="1"/>
    <cellStyle name="Comma [0] 4078" xfId="39582" hidden="1"/>
    <cellStyle name="Comma [0] 4079" xfId="10148" hidden="1"/>
    <cellStyle name="Comma [0] 4079" xfId="39542" hidden="1"/>
    <cellStyle name="Comma [0] 408" xfId="2912" hidden="1"/>
    <cellStyle name="Comma [0] 408" xfId="32306" hidden="1"/>
    <cellStyle name="Comma [0] 4080" xfId="10227" hidden="1"/>
    <cellStyle name="Comma [0] 4080" xfId="39621" hidden="1"/>
    <cellStyle name="Comma [0] 4081" xfId="10229" hidden="1"/>
    <cellStyle name="Comma [0] 4081" xfId="39623" hidden="1"/>
    <cellStyle name="Comma [0] 4082" xfId="10286" hidden="1"/>
    <cellStyle name="Comma [0] 4082" xfId="39680" hidden="1"/>
    <cellStyle name="Comma [0] 4083" xfId="10305" hidden="1"/>
    <cellStyle name="Comma [0] 4083" xfId="39699" hidden="1"/>
    <cellStyle name="Comma [0] 4084" xfId="10312" hidden="1"/>
    <cellStyle name="Comma [0] 4084" xfId="39706" hidden="1"/>
    <cellStyle name="Comma [0] 4085" xfId="10319" hidden="1"/>
    <cellStyle name="Comma [0] 4085" xfId="39713" hidden="1"/>
    <cellStyle name="Comma [0] 4086" xfId="10324" hidden="1"/>
    <cellStyle name="Comma [0] 4086" xfId="39718" hidden="1"/>
    <cellStyle name="Comma [0] 4087" xfId="10311" hidden="1"/>
    <cellStyle name="Comma [0] 4087" xfId="39705" hidden="1"/>
    <cellStyle name="Comma [0] 4088" xfId="10316" hidden="1"/>
    <cellStyle name="Comma [0] 4088" xfId="39710" hidden="1"/>
    <cellStyle name="Comma [0] 4089" xfId="10328" hidden="1"/>
    <cellStyle name="Comma [0] 4089" xfId="39722" hidden="1"/>
    <cellStyle name="Comma [0] 409" xfId="1341" hidden="1"/>
    <cellStyle name="Comma [0] 409" xfId="30736" hidden="1"/>
    <cellStyle name="Comma [0] 4090" xfId="10330" hidden="1"/>
    <cellStyle name="Comma [0] 4090" xfId="39724" hidden="1"/>
    <cellStyle name="Comma [0] 4091" xfId="10301" hidden="1"/>
    <cellStyle name="Comma [0] 4091" xfId="39695" hidden="1"/>
    <cellStyle name="Comma [0] 4092" xfId="10290" hidden="1"/>
    <cellStyle name="Comma [0] 4092" xfId="39684" hidden="1"/>
    <cellStyle name="Comma [0] 4093" xfId="10341" hidden="1"/>
    <cellStyle name="Comma [0] 4093" xfId="39735" hidden="1"/>
    <cellStyle name="Comma [0] 4094" xfId="10350" hidden="1"/>
    <cellStyle name="Comma [0] 4094" xfId="39744" hidden="1"/>
    <cellStyle name="Comma [0] 4095" xfId="10361" hidden="1"/>
    <cellStyle name="Comma [0] 4095" xfId="39755" hidden="1"/>
    <cellStyle name="Comma [0] 4096" xfId="10367" hidden="1"/>
    <cellStyle name="Comma [0] 4096" xfId="39761" hidden="1"/>
    <cellStyle name="Comma [0] 4097" xfId="10349" hidden="1"/>
    <cellStyle name="Comma [0] 4097" xfId="39743" hidden="1"/>
    <cellStyle name="Comma [0] 4098" xfId="10359" hidden="1"/>
    <cellStyle name="Comma [0] 4098" xfId="39753" hidden="1"/>
    <cellStyle name="Comma [0] 4099" xfId="10379" hidden="1"/>
    <cellStyle name="Comma [0] 4099" xfId="39773" hidden="1"/>
    <cellStyle name="Comma [0] 41" xfId="2112" hidden="1"/>
    <cellStyle name="Comma [0] 41" xfId="31507" hidden="1"/>
    <cellStyle name="Comma [0] 410" xfId="2915" hidden="1"/>
    <cellStyle name="Comma [0] 410" xfId="32309" hidden="1"/>
    <cellStyle name="Comma [0] 4100" xfId="10381" hidden="1"/>
    <cellStyle name="Comma [0] 4100" xfId="39775" hidden="1"/>
    <cellStyle name="Comma [0] 4101" xfId="10332" hidden="1"/>
    <cellStyle name="Comma [0] 4101" xfId="39726" hidden="1"/>
    <cellStyle name="Comma [0] 4102" xfId="10293" hidden="1"/>
    <cellStyle name="Comma [0] 4102" xfId="39687" hidden="1"/>
    <cellStyle name="Comma [0] 4103" xfId="10335" hidden="1"/>
    <cellStyle name="Comma [0] 4103" xfId="39729" hidden="1"/>
    <cellStyle name="Comma [0] 4104" xfId="10298" hidden="1"/>
    <cellStyle name="Comma [0] 4104" xfId="39692" hidden="1"/>
    <cellStyle name="Comma [0] 4105" xfId="10300" hidden="1"/>
    <cellStyle name="Comma [0] 4105" xfId="39694" hidden="1"/>
    <cellStyle name="Comma [0] 4106" xfId="10386" hidden="1"/>
    <cellStyle name="Comma [0] 4106" xfId="39780" hidden="1"/>
    <cellStyle name="Comma [0] 4107" xfId="10289" hidden="1"/>
    <cellStyle name="Comma [0] 4107" xfId="39683" hidden="1"/>
    <cellStyle name="Comma [0] 4108" xfId="10297" hidden="1"/>
    <cellStyle name="Comma [0] 4108" xfId="39691" hidden="1"/>
    <cellStyle name="Comma [0] 4109" xfId="10398" hidden="1"/>
    <cellStyle name="Comma [0] 4109" xfId="39792" hidden="1"/>
    <cellStyle name="Comma [0] 411" xfId="1312" hidden="1"/>
    <cellStyle name="Comma [0] 411" xfId="30707" hidden="1"/>
    <cellStyle name="Comma [0] 4110" xfId="10400" hidden="1"/>
    <cellStyle name="Comma [0] 4110" xfId="39794" hidden="1"/>
    <cellStyle name="Comma [0] 4111" xfId="10389" hidden="1"/>
    <cellStyle name="Comma [0] 4111" xfId="39783" hidden="1"/>
    <cellStyle name="Comma [0] 4112" xfId="10397" hidden="1"/>
    <cellStyle name="Comma [0] 4112" xfId="39791" hidden="1"/>
    <cellStyle name="Comma [0] 4113" xfId="10295" hidden="1"/>
    <cellStyle name="Comma [0] 4113" xfId="39689" hidden="1"/>
    <cellStyle name="Comma [0] 4114" xfId="10383" hidden="1"/>
    <cellStyle name="Comma [0] 4114" xfId="39777" hidden="1"/>
    <cellStyle name="Comma [0] 4115" xfId="10416" hidden="1"/>
    <cellStyle name="Comma [0] 4115" xfId="39810" hidden="1"/>
    <cellStyle name="Comma [0] 4116" xfId="10424" hidden="1"/>
    <cellStyle name="Comma [0] 4116" xfId="39818" hidden="1"/>
    <cellStyle name="Comma [0] 4117" xfId="10333" hidden="1"/>
    <cellStyle name="Comma [0] 4117" xfId="39727" hidden="1"/>
    <cellStyle name="Comma [0] 4118" xfId="10412" hidden="1"/>
    <cellStyle name="Comma [0] 4118" xfId="39806" hidden="1"/>
    <cellStyle name="Comma [0] 4119" xfId="10433" hidden="1"/>
    <cellStyle name="Comma [0] 4119" xfId="39827" hidden="1"/>
    <cellStyle name="Comma [0] 412" xfId="1314" hidden="1"/>
    <cellStyle name="Comma [0] 412" xfId="30709" hidden="1"/>
    <cellStyle name="Comma [0] 4120" xfId="10435" hidden="1"/>
    <cellStyle name="Comma [0] 4120" xfId="39829" hidden="1"/>
    <cellStyle name="Comma [0] 4121" xfId="10394" hidden="1"/>
    <cellStyle name="Comma [0] 4121" xfId="39788" hidden="1"/>
    <cellStyle name="Comma [0] 4122" xfId="10339" hidden="1"/>
    <cellStyle name="Comma [0] 4122" xfId="39733" hidden="1"/>
    <cellStyle name="Comma [0] 4123" xfId="10392" hidden="1"/>
    <cellStyle name="Comma [0] 4123" xfId="39786" hidden="1"/>
    <cellStyle name="Comma [0] 4124" xfId="10376" hidden="1"/>
    <cellStyle name="Comma [0] 4124" xfId="39770" hidden="1"/>
    <cellStyle name="Comma [0] 4125" xfId="10372" hidden="1"/>
    <cellStyle name="Comma [0] 4125" xfId="39766" hidden="1"/>
    <cellStyle name="Comma [0] 4126" xfId="10443" hidden="1"/>
    <cellStyle name="Comma [0] 4126" xfId="39837" hidden="1"/>
    <cellStyle name="Comma [0] 4127" xfId="10309" hidden="1"/>
    <cellStyle name="Comma [0] 4127" xfId="39703" hidden="1"/>
    <cellStyle name="Comma [0] 4128" xfId="10302" hidden="1"/>
    <cellStyle name="Comma [0] 4128" xfId="39696" hidden="1"/>
    <cellStyle name="Comma [0] 4129" xfId="10451" hidden="1"/>
    <cellStyle name="Comma [0] 4129" xfId="39845" hidden="1"/>
    <cellStyle name="Comma [0] 413" xfId="2966" hidden="1"/>
    <cellStyle name="Comma [0] 413" xfId="32360" hidden="1"/>
    <cellStyle name="Comma [0] 4130" xfId="10453" hidden="1"/>
    <cellStyle name="Comma [0] 4130" xfId="39847" hidden="1"/>
    <cellStyle name="Comma [0] 4131" xfId="10402" hidden="1"/>
    <cellStyle name="Comma [0] 4131" xfId="39796" hidden="1"/>
    <cellStyle name="Comma [0] 4132" xfId="10378" hidden="1"/>
    <cellStyle name="Comma [0] 4132" xfId="39772" hidden="1"/>
    <cellStyle name="Comma [0] 4133" xfId="10413" hidden="1"/>
    <cellStyle name="Comma [0] 4133" xfId="39807" hidden="1"/>
    <cellStyle name="Comma [0] 4134" xfId="10345" hidden="1"/>
    <cellStyle name="Comma [0] 4134" xfId="39739" hidden="1"/>
    <cellStyle name="Comma [0] 4135" xfId="10415" hidden="1"/>
    <cellStyle name="Comma [0] 4135" xfId="39809" hidden="1"/>
    <cellStyle name="Comma [0] 4136" xfId="10460" hidden="1"/>
    <cellStyle name="Comma [0] 4136" xfId="39854" hidden="1"/>
    <cellStyle name="Comma [0] 4137" xfId="10403" hidden="1"/>
    <cellStyle name="Comma [0] 4137" xfId="39797" hidden="1"/>
    <cellStyle name="Comma [0] 4138" xfId="10360" hidden="1"/>
    <cellStyle name="Comma [0] 4138" xfId="39754" hidden="1"/>
    <cellStyle name="Comma [0] 4139" xfId="10466" hidden="1"/>
    <cellStyle name="Comma [0] 4139" xfId="39860" hidden="1"/>
    <cellStyle name="Comma [0] 414" xfId="2037" hidden="1"/>
    <cellStyle name="Comma [0] 414" xfId="31432" hidden="1"/>
    <cellStyle name="Comma [0] 4140" xfId="10468" hidden="1"/>
    <cellStyle name="Comma [0] 4140" xfId="39862" hidden="1"/>
    <cellStyle name="Comma [0] 4141" xfId="10421" hidden="1"/>
    <cellStyle name="Comma [0] 4141" xfId="39815" hidden="1"/>
    <cellStyle name="Comma [0] 4142" xfId="10427" hidden="1"/>
    <cellStyle name="Comma [0] 4142" xfId="39821" hidden="1"/>
    <cellStyle name="Comma [0] 4143" xfId="10308" hidden="1"/>
    <cellStyle name="Comma [0] 4143" xfId="39702" hidden="1"/>
    <cellStyle name="Comma [0] 4144" xfId="10377" hidden="1"/>
    <cellStyle name="Comma [0] 4144" xfId="39771" hidden="1"/>
    <cellStyle name="Comma [0] 4145" xfId="10385" hidden="1"/>
    <cellStyle name="Comma [0] 4145" xfId="39779" hidden="1"/>
    <cellStyle name="Comma [0] 4146" xfId="10474" hidden="1"/>
    <cellStyle name="Comma [0] 4146" xfId="39868" hidden="1"/>
    <cellStyle name="Comma [0] 4147" xfId="10388" hidden="1"/>
    <cellStyle name="Comma [0] 4147" xfId="39782" hidden="1"/>
    <cellStyle name="Comma [0] 4148" xfId="10348" hidden="1"/>
    <cellStyle name="Comma [0] 4148" xfId="39742" hidden="1"/>
    <cellStyle name="Comma [0] 4149" xfId="10479" hidden="1"/>
    <cellStyle name="Comma [0] 4149" xfId="39873" hidden="1"/>
    <cellStyle name="Comma [0] 415" xfId="1451" hidden="1"/>
    <cellStyle name="Comma [0] 415" xfId="30846" hidden="1"/>
    <cellStyle name="Comma [0] 4150" xfId="10481" hidden="1"/>
    <cellStyle name="Comma [0] 4150" xfId="39875" hidden="1"/>
    <cellStyle name="Comma [0] 4151" xfId="10440" hidden="1"/>
    <cellStyle name="Comma [0] 4151" xfId="39834" hidden="1"/>
    <cellStyle name="Comma [0] 4152" xfId="10446" hidden="1"/>
    <cellStyle name="Comma [0] 4152" xfId="39840" hidden="1"/>
    <cellStyle name="Comma [0] 4153" xfId="10347" hidden="1"/>
    <cellStyle name="Comma [0] 4153" xfId="39741" hidden="1"/>
    <cellStyle name="Comma [0] 4154" xfId="10428" hidden="1"/>
    <cellStyle name="Comma [0] 4154" xfId="39822" hidden="1"/>
    <cellStyle name="Comma [0] 4155" xfId="10407" hidden="1"/>
    <cellStyle name="Comma [0] 4155" xfId="39801" hidden="1"/>
    <cellStyle name="Comma [0] 4156" xfId="10485" hidden="1"/>
    <cellStyle name="Comma [0] 4156" xfId="39879" hidden="1"/>
    <cellStyle name="Comma [0] 4157" xfId="10426" hidden="1"/>
    <cellStyle name="Comma [0] 4157" xfId="39820" hidden="1"/>
    <cellStyle name="Comma [0] 4158" xfId="10364" hidden="1"/>
    <cellStyle name="Comma [0] 4158" xfId="39758" hidden="1"/>
    <cellStyle name="Comma [0] 4159" xfId="10492" hidden="1"/>
    <cellStyle name="Comma [0] 4159" xfId="39886" hidden="1"/>
    <cellStyle name="Comma [0] 416" xfId="2978" hidden="1"/>
    <cellStyle name="Comma [0] 416" xfId="32372" hidden="1"/>
    <cellStyle name="Comma [0] 4160" xfId="10494" hidden="1"/>
    <cellStyle name="Comma [0] 4160" xfId="39888" hidden="1"/>
    <cellStyle name="Comma [0] 4161" xfId="10458" hidden="1"/>
    <cellStyle name="Comma [0] 4161" xfId="39852" hidden="1"/>
    <cellStyle name="Comma [0] 4162" xfId="10463" hidden="1"/>
    <cellStyle name="Comma [0] 4162" xfId="39857" hidden="1"/>
    <cellStyle name="Comma [0] 4163" xfId="10292" hidden="1"/>
    <cellStyle name="Comma [0] 4163" xfId="39686" hidden="1"/>
    <cellStyle name="Comma [0] 4164" xfId="10447" hidden="1"/>
    <cellStyle name="Comma [0] 4164" xfId="39841" hidden="1"/>
    <cellStyle name="Comma [0] 4165" xfId="10352" hidden="1"/>
    <cellStyle name="Comma [0] 4165" xfId="39746" hidden="1"/>
    <cellStyle name="Comma [0] 4166" xfId="10498" hidden="1"/>
    <cellStyle name="Comma [0] 4166" xfId="39892" hidden="1"/>
    <cellStyle name="Comma [0] 4167" xfId="10445" hidden="1"/>
    <cellStyle name="Comma [0] 4167" xfId="39839" hidden="1"/>
    <cellStyle name="Comma [0] 4168" xfId="10384" hidden="1"/>
    <cellStyle name="Comma [0] 4168" xfId="39778" hidden="1"/>
    <cellStyle name="Comma [0] 4169" xfId="10502" hidden="1"/>
    <cellStyle name="Comma [0] 4169" xfId="39896" hidden="1"/>
    <cellStyle name="Comma [0] 417" xfId="2980" hidden="1"/>
    <cellStyle name="Comma [0] 417" xfId="32374" hidden="1"/>
    <cellStyle name="Comma [0] 4170" xfId="10504" hidden="1"/>
    <cellStyle name="Comma [0] 4170" xfId="39898" hidden="1"/>
    <cellStyle name="Comma [0] 4171" xfId="10472" hidden="1"/>
    <cellStyle name="Comma [0] 4171" xfId="39866" hidden="1"/>
    <cellStyle name="Comma [0] 4172" xfId="10476" hidden="1"/>
    <cellStyle name="Comma [0] 4172" xfId="39870" hidden="1"/>
    <cellStyle name="Comma [0] 4173" xfId="10366" hidden="1"/>
    <cellStyle name="Comma [0] 4173" xfId="39760" hidden="1"/>
    <cellStyle name="Comma [0] 4174" xfId="10464" hidden="1"/>
    <cellStyle name="Comma [0] 4174" xfId="39858" hidden="1"/>
    <cellStyle name="Comma [0] 4175" xfId="10356" hidden="1"/>
    <cellStyle name="Comma [0] 4175" xfId="39750" hidden="1"/>
    <cellStyle name="Comma [0] 4176" xfId="10508" hidden="1"/>
    <cellStyle name="Comma [0] 4176" xfId="39902" hidden="1"/>
    <cellStyle name="Comma [0] 4177" xfId="10462" hidden="1"/>
    <cellStyle name="Comma [0] 4177" xfId="39856" hidden="1"/>
    <cellStyle name="Comma [0] 4178" xfId="10431" hidden="1"/>
    <cellStyle name="Comma [0] 4178" xfId="39825" hidden="1"/>
    <cellStyle name="Comma [0] 4179" xfId="10512" hidden="1"/>
    <cellStyle name="Comma [0] 4179" xfId="39906" hidden="1"/>
    <cellStyle name="Comma [0] 418" xfId="2969" hidden="1"/>
    <cellStyle name="Comma [0] 418" xfId="32363" hidden="1"/>
    <cellStyle name="Comma [0] 4180" xfId="10514" hidden="1"/>
    <cellStyle name="Comma [0] 4180" xfId="39908" hidden="1"/>
    <cellStyle name="Comma [0] 4181" xfId="10500" hidden="1"/>
    <cellStyle name="Comma [0] 4181" xfId="39894" hidden="1"/>
    <cellStyle name="Comma [0] 4182" xfId="10487" hidden="1"/>
    <cellStyle name="Comma [0] 4182" xfId="39881" hidden="1"/>
    <cellStyle name="Comma [0] 4183" xfId="10511" hidden="1"/>
    <cellStyle name="Comma [0] 4183" xfId="39905" hidden="1"/>
    <cellStyle name="Comma [0] 4184" xfId="10477" hidden="1"/>
    <cellStyle name="Comma [0] 4184" xfId="39871" hidden="1"/>
    <cellStyle name="Comma [0] 4185" xfId="10449" hidden="1"/>
    <cellStyle name="Comma [0] 4185" xfId="39843" hidden="1"/>
    <cellStyle name="Comma [0] 4186" xfId="10516" hidden="1"/>
    <cellStyle name="Comma [0] 4186" xfId="39910" hidden="1"/>
    <cellStyle name="Comma [0] 4187" xfId="10473" hidden="1"/>
    <cellStyle name="Comma [0] 4187" xfId="39867" hidden="1"/>
    <cellStyle name="Comma [0] 4188" xfId="10507" hidden="1"/>
    <cellStyle name="Comma [0] 4188" xfId="39901" hidden="1"/>
    <cellStyle name="Comma [0] 4189" xfId="10520" hidden="1"/>
    <cellStyle name="Comma [0] 4189" xfId="39914" hidden="1"/>
    <cellStyle name="Comma [0] 419" xfId="2977" hidden="1"/>
    <cellStyle name="Comma [0] 419" xfId="32371" hidden="1"/>
    <cellStyle name="Comma [0] 4190" xfId="10522" hidden="1"/>
    <cellStyle name="Comma [0] 4190" xfId="39916" hidden="1"/>
    <cellStyle name="Comma [0] 4191" xfId="10390" hidden="1"/>
    <cellStyle name="Comma [0] 4191" xfId="39784" hidden="1"/>
    <cellStyle name="Comma [0] 4192" xfId="10510" hidden="1"/>
    <cellStyle name="Comma [0] 4192" xfId="39904" hidden="1"/>
    <cellStyle name="Comma [0] 4193" xfId="10450" hidden="1"/>
    <cellStyle name="Comma [0] 4193" xfId="39844" hidden="1"/>
    <cellStyle name="Comma [0] 4194" xfId="10484" hidden="1"/>
    <cellStyle name="Comma [0] 4194" xfId="39878" hidden="1"/>
    <cellStyle name="Comma [0] 4195" xfId="10497" hidden="1"/>
    <cellStyle name="Comma [0] 4195" xfId="39891" hidden="1"/>
    <cellStyle name="Comma [0] 4196" xfId="10525" hidden="1"/>
    <cellStyle name="Comma [0] 4196" xfId="39919" hidden="1"/>
    <cellStyle name="Comma [0] 4197" xfId="10488" hidden="1"/>
    <cellStyle name="Comma [0] 4197" xfId="39882" hidden="1"/>
    <cellStyle name="Comma [0] 4198" xfId="10448" hidden="1"/>
    <cellStyle name="Comma [0] 4198" xfId="39842" hidden="1"/>
    <cellStyle name="Comma [0] 4199" xfId="10528" hidden="1"/>
    <cellStyle name="Comma [0] 4199" xfId="39922" hidden="1"/>
    <cellStyle name="Comma [0] 42" xfId="2086" hidden="1"/>
    <cellStyle name="Comma [0] 42" xfId="31481" hidden="1"/>
    <cellStyle name="Comma [0] 420" xfId="1311" hidden="1"/>
    <cellStyle name="Comma [0] 420" xfId="30706" hidden="1"/>
    <cellStyle name="Comma [0] 4200" xfId="10530" hidden="1"/>
    <cellStyle name="Comma [0] 4200" xfId="39924" hidden="1"/>
    <cellStyle name="Comma [0] 4201" xfId="10249" hidden="1"/>
    <cellStyle name="Comma [0] 4201" xfId="39643" hidden="1"/>
    <cellStyle name="Comma [0] 4202" xfId="10231" hidden="1"/>
    <cellStyle name="Comma [0] 4202" xfId="39625" hidden="1"/>
    <cellStyle name="Comma [0] 4203" xfId="10534" hidden="1"/>
    <cellStyle name="Comma [0] 4203" xfId="39928" hidden="1"/>
    <cellStyle name="Comma [0] 4204" xfId="10541" hidden="1"/>
    <cellStyle name="Comma [0] 4204" xfId="39935" hidden="1"/>
    <cellStyle name="Comma [0] 4205" xfId="10543" hidden="1"/>
    <cellStyle name="Comma [0] 4205" xfId="39937" hidden="1"/>
    <cellStyle name="Comma [0] 4206" xfId="10533" hidden="1"/>
    <cellStyle name="Comma [0] 4206" xfId="39927" hidden="1"/>
    <cellStyle name="Comma [0] 4207" xfId="10539" hidden="1"/>
    <cellStyle name="Comma [0] 4207" xfId="39933" hidden="1"/>
    <cellStyle name="Comma [0] 4208" xfId="10546" hidden="1"/>
    <cellStyle name="Comma [0] 4208" xfId="39940" hidden="1"/>
    <cellStyle name="Comma [0] 4209" xfId="10548" hidden="1"/>
    <cellStyle name="Comma [0] 4209" xfId="39942" hidden="1"/>
    <cellStyle name="Comma [0] 421" xfId="2963" hidden="1"/>
    <cellStyle name="Comma [0] 421" xfId="32357" hidden="1"/>
    <cellStyle name="Comma [0] 4210" xfId="10323" hidden="1"/>
    <cellStyle name="Comma [0] 4210" xfId="39717" hidden="1"/>
    <cellStyle name="Comma [0] 4211" xfId="10279" hidden="1"/>
    <cellStyle name="Comma [0] 4211" xfId="39673" hidden="1"/>
    <cellStyle name="Comma [0] 4212" xfId="10559" hidden="1"/>
    <cellStyle name="Comma [0] 4212" xfId="39953" hidden="1"/>
    <cellStyle name="Comma [0] 4213" xfId="10568" hidden="1"/>
    <cellStyle name="Comma [0] 4213" xfId="39962" hidden="1"/>
    <cellStyle name="Comma [0] 4214" xfId="10579" hidden="1"/>
    <cellStyle name="Comma [0] 4214" xfId="39973" hidden="1"/>
    <cellStyle name="Comma [0] 4215" xfId="10585" hidden="1"/>
    <cellStyle name="Comma [0] 4215" xfId="39979" hidden="1"/>
    <cellStyle name="Comma [0] 4216" xfId="10567" hidden="1"/>
    <cellStyle name="Comma [0] 4216" xfId="39961" hidden="1"/>
    <cellStyle name="Comma [0] 4217" xfId="10577" hidden="1"/>
    <cellStyle name="Comma [0] 4217" xfId="39971" hidden="1"/>
    <cellStyle name="Comma [0] 4218" xfId="10597" hidden="1"/>
    <cellStyle name="Comma [0] 4218" xfId="39991" hidden="1"/>
    <cellStyle name="Comma [0] 4219" xfId="10599" hidden="1"/>
    <cellStyle name="Comma [0] 4219" xfId="39993" hidden="1"/>
    <cellStyle name="Comma [0] 422" xfId="2996" hidden="1"/>
    <cellStyle name="Comma [0] 422" xfId="32390" hidden="1"/>
    <cellStyle name="Comma [0] 4220" xfId="10550" hidden="1"/>
    <cellStyle name="Comma [0] 4220" xfId="39944" hidden="1"/>
    <cellStyle name="Comma [0] 4221" xfId="10244" hidden="1"/>
    <cellStyle name="Comma [0] 4221" xfId="39638" hidden="1"/>
    <cellStyle name="Comma [0] 4222" xfId="10553" hidden="1"/>
    <cellStyle name="Comma [0] 4222" xfId="39947" hidden="1"/>
    <cellStyle name="Comma [0] 4223" xfId="10278" hidden="1"/>
    <cellStyle name="Comma [0] 4223" xfId="39672" hidden="1"/>
    <cellStyle name="Comma [0] 4224" xfId="10277" hidden="1"/>
    <cellStyle name="Comma [0] 4224" xfId="39671" hidden="1"/>
    <cellStyle name="Comma [0] 4225" xfId="10604" hidden="1"/>
    <cellStyle name="Comma [0] 4225" xfId="39998" hidden="1"/>
    <cellStyle name="Comma [0] 4226" xfId="10246" hidden="1"/>
    <cellStyle name="Comma [0] 4226" xfId="39640" hidden="1"/>
    <cellStyle name="Comma [0] 4227" xfId="10280" hidden="1"/>
    <cellStyle name="Comma [0] 4227" xfId="39674" hidden="1"/>
    <cellStyle name="Comma [0] 4228" xfId="10616" hidden="1"/>
    <cellStyle name="Comma [0] 4228" xfId="40010" hidden="1"/>
    <cellStyle name="Comma [0] 4229" xfId="10618" hidden="1"/>
    <cellStyle name="Comma [0] 4229" xfId="40012" hidden="1"/>
    <cellStyle name="Comma [0] 423" xfId="3004" hidden="1"/>
    <cellStyle name="Comma [0] 423" xfId="32398" hidden="1"/>
    <cellStyle name="Comma [0] 4230" xfId="10607" hidden="1"/>
    <cellStyle name="Comma [0] 4230" xfId="40001" hidden="1"/>
    <cellStyle name="Comma [0] 4231" xfId="10615" hidden="1"/>
    <cellStyle name="Comma [0] 4231" xfId="40009" hidden="1"/>
    <cellStyle name="Comma [0] 4232" xfId="10242" hidden="1"/>
    <cellStyle name="Comma [0] 4232" xfId="39636" hidden="1"/>
    <cellStyle name="Comma [0] 4233" xfId="10601" hidden="1"/>
    <cellStyle name="Comma [0] 4233" xfId="39995" hidden="1"/>
    <cellStyle name="Comma [0] 4234" xfId="10634" hidden="1"/>
    <cellStyle name="Comma [0] 4234" xfId="40028" hidden="1"/>
    <cellStyle name="Comma [0] 4235" xfId="10642" hidden="1"/>
    <cellStyle name="Comma [0] 4235" xfId="40036" hidden="1"/>
    <cellStyle name="Comma [0] 4236" xfId="10551" hidden="1"/>
    <cellStyle name="Comma [0] 4236" xfId="39945" hidden="1"/>
    <cellStyle name="Comma [0] 4237" xfId="10630" hidden="1"/>
    <cellStyle name="Comma [0] 4237" xfId="40024" hidden="1"/>
    <cellStyle name="Comma [0] 4238" xfId="10651" hidden="1"/>
    <cellStyle name="Comma [0] 4238" xfId="40045" hidden="1"/>
    <cellStyle name="Comma [0] 4239" xfId="10653" hidden="1"/>
    <cellStyle name="Comma [0] 4239" xfId="40047" hidden="1"/>
    <cellStyle name="Comma [0] 424" xfId="2913" hidden="1"/>
    <cellStyle name="Comma [0] 424" xfId="32307" hidden="1"/>
    <cellStyle name="Comma [0] 4240" xfId="10612" hidden="1"/>
    <cellStyle name="Comma [0] 4240" xfId="40006" hidden="1"/>
    <cellStyle name="Comma [0] 4241" xfId="10557" hidden="1"/>
    <cellStyle name="Comma [0] 4241" xfId="39951" hidden="1"/>
    <cellStyle name="Comma [0] 4242" xfId="10610" hidden="1"/>
    <cellStyle name="Comma [0] 4242" xfId="40004" hidden="1"/>
    <cellStyle name="Comma [0] 4243" xfId="10594" hidden="1"/>
    <cellStyle name="Comma [0] 4243" xfId="39988" hidden="1"/>
    <cellStyle name="Comma [0] 4244" xfId="10590" hidden="1"/>
    <cellStyle name="Comma [0] 4244" xfId="39984" hidden="1"/>
    <cellStyle name="Comma [0] 4245" xfId="10661" hidden="1"/>
    <cellStyle name="Comma [0] 4245" xfId="40055" hidden="1"/>
    <cellStyle name="Comma [0] 4246" xfId="10234" hidden="1"/>
    <cellStyle name="Comma [0] 4246" xfId="39628" hidden="1"/>
    <cellStyle name="Comma [0] 4247" xfId="10322" hidden="1"/>
    <cellStyle name="Comma [0] 4247" xfId="39716" hidden="1"/>
    <cellStyle name="Comma [0] 4248" xfId="10669" hidden="1"/>
    <cellStyle name="Comma [0] 4248" xfId="40063" hidden="1"/>
    <cellStyle name="Comma [0] 4249" xfId="10671" hidden="1"/>
    <cellStyle name="Comma [0] 4249" xfId="40065" hidden="1"/>
    <cellStyle name="Comma [0] 425" xfId="2992" hidden="1"/>
    <cellStyle name="Comma [0] 425" xfId="32386" hidden="1"/>
    <cellStyle name="Comma [0] 4250" xfId="10620" hidden="1"/>
    <cellStyle name="Comma [0] 4250" xfId="40014" hidden="1"/>
    <cellStyle name="Comma [0] 4251" xfId="10596" hidden="1"/>
    <cellStyle name="Comma [0] 4251" xfId="39990" hidden="1"/>
    <cellStyle name="Comma [0] 4252" xfId="10631" hidden="1"/>
    <cellStyle name="Comma [0] 4252" xfId="40025" hidden="1"/>
    <cellStyle name="Comma [0] 4253" xfId="10563" hidden="1"/>
    <cellStyle name="Comma [0] 4253" xfId="39957" hidden="1"/>
    <cellStyle name="Comma [0] 4254" xfId="10633" hidden="1"/>
    <cellStyle name="Comma [0] 4254" xfId="40027" hidden="1"/>
    <cellStyle name="Comma [0] 4255" xfId="10678" hidden="1"/>
    <cellStyle name="Comma [0] 4255" xfId="40072" hidden="1"/>
    <cellStyle name="Comma [0] 4256" xfId="10621" hidden="1"/>
    <cellStyle name="Comma [0] 4256" xfId="40015" hidden="1"/>
    <cellStyle name="Comma [0] 4257" xfId="10578" hidden="1"/>
    <cellStyle name="Comma [0] 4257" xfId="39972" hidden="1"/>
    <cellStyle name="Comma [0] 4258" xfId="10684" hidden="1"/>
    <cellStyle name="Comma [0] 4258" xfId="40078" hidden="1"/>
    <cellStyle name="Comma [0] 4259" xfId="10686" hidden="1"/>
    <cellStyle name="Comma [0] 4259" xfId="40080" hidden="1"/>
    <cellStyle name="Comma [0] 426" xfId="3013" hidden="1"/>
    <cellStyle name="Comma [0] 426" xfId="32407" hidden="1"/>
    <cellStyle name="Comma [0] 4260" xfId="10639" hidden="1"/>
    <cellStyle name="Comma [0] 4260" xfId="40033" hidden="1"/>
    <cellStyle name="Comma [0] 4261" xfId="10645" hidden="1"/>
    <cellStyle name="Comma [0] 4261" xfId="40039" hidden="1"/>
    <cellStyle name="Comma [0] 4262" xfId="10271" hidden="1"/>
    <cellStyle name="Comma [0] 4262" xfId="39665" hidden="1"/>
    <cellStyle name="Comma [0] 4263" xfId="10595" hidden="1"/>
    <cellStyle name="Comma [0] 4263" xfId="39989" hidden="1"/>
    <cellStyle name="Comma [0] 4264" xfId="10603" hidden="1"/>
    <cellStyle name="Comma [0] 4264" xfId="39997" hidden="1"/>
    <cellStyle name="Comma [0] 4265" xfId="10692" hidden="1"/>
    <cellStyle name="Comma [0] 4265" xfId="40086" hidden="1"/>
    <cellStyle name="Comma [0] 4266" xfId="10606" hidden="1"/>
    <cellStyle name="Comma [0] 4266" xfId="40000" hidden="1"/>
    <cellStyle name="Comma [0] 4267" xfId="10566" hidden="1"/>
    <cellStyle name="Comma [0] 4267" xfId="39960" hidden="1"/>
    <cellStyle name="Comma [0] 4268" xfId="10697" hidden="1"/>
    <cellStyle name="Comma [0] 4268" xfId="40091" hidden="1"/>
    <cellStyle name="Comma [0] 4269" xfId="10699" hidden="1"/>
    <cellStyle name="Comma [0] 4269" xfId="40093" hidden="1"/>
    <cellStyle name="Comma [0] 427" xfId="3015" hidden="1"/>
    <cellStyle name="Comma [0] 427" xfId="32409" hidden="1"/>
    <cellStyle name="Comma [0] 4270" xfId="10658" hidden="1"/>
    <cellStyle name="Comma [0] 4270" xfId="40052" hidden="1"/>
    <cellStyle name="Comma [0] 4271" xfId="10664" hidden="1"/>
    <cellStyle name="Comma [0] 4271" xfId="40058" hidden="1"/>
    <cellStyle name="Comma [0] 4272" xfId="10565" hidden="1"/>
    <cellStyle name="Comma [0] 4272" xfId="39959" hidden="1"/>
    <cellStyle name="Comma [0] 4273" xfId="10646" hidden="1"/>
    <cellStyle name="Comma [0] 4273" xfId="40040" hidden="1"/>
    <cellStyle name="Comma [0] 4274" xfId="10625" hidden="1"/>
    <cellStyle name="Comma [0] 4274" xfId="40019" hidden="1"/>
    <cellStyle name="Comma [0] 4275" xfId="10703" hidden="1"/>
    <cellStyle name="Comma [0] 4275" xfId="40097" hidden="1"/>
    <cellStyle name="Comma [0] 4276" xfId="10644" hidden="1"/>
    <cellStyle name="Comma [0] 4276" xfId="40038" hidden="1"/>
    <cellStyle name="Comma [0] 4277" xfId="10582" hidden="1"/>
    <cellStyle name="Comma [0] 4277" xfId="39976" hidden="1"/>
    <cellStyle name="Comma [0] 4278" xfId="10710" hidden="1"/>
    <cellStyle name="Comma [0] 4278" xfId="40104" hidden="1"/>
    <cellStyle name="Comma [0] 4279" xfId="10712" hidden="1"/>
    <cellStyle name="Comma [0] 4279" xfId="40106" hidden="1"/>
    <cellStyle name="Comma [0] 428" xfId="2974" hidden="1"/>
    <cellStyle name="Comma [0] 428" xfId="32368" hidden="1"/>
    <cellStyle name="Comma [0] 4280" xfId="10676" hidden="1"/>
    <cellStyle name="Comma [0] 4280" xfId="40070" hidden="1"/>
    <cellStyle name="Comma [0] 4281" xfId="10681" hidden="1"/>
    <cellStyle name="Comma [0] 4281" xfId="40075" hidden="1"/>
    <cellStyle name="Comma [0] 4282" xfId="10245" hidden="1"/>
    <cellStyle name="Comma [0] 4282" xfId="39639" hidden="1"/>
    <cellStyle name="Comma [0] 4283" xfId="10665" hidden="1"/>
    <cellStyle name="Comma [0] 4283" xfId="40059" hidden="1"/>
    <cellStyle name="Comma [0] 4284" xfId="10570" hidden="1"/>
    <cellStyle name="Comma [0] 4284" xfId="39964" hidden="1"/>
    <cellStyle name="Comma [0] 4285" xfId="10716" hidden="1"/>
    <cellStyle name="Comma [0] 4285" xfId="40110" hidden="1"/>
    <cellStyle name="Comma [0] 4286" xfId="10663" hidden="1"/>
    <cellStyle name="Comma [0] 4286" xfId="40057" hidden="1"/>
    <cellStyle name="Comma [0] 4287" xfId="10602" hidden="1"/>
    <cellStyle name="Comma [0] 4287" xfId="39996" hidden="1"/>
    <cellStyle name="Comma [0] 4288" xfId="10720" hidden="1"/>
    <cellStyle name="Comma [0] 4288" xfId="40114" hidden="1"/>
    <cellStyle name="Comma [0] 4289" xfId="10722" hidden="1"/>
    <cellStyle name="Comma [0] 4289" xfId="40116" hidden="1"/>
    <cellStyle name="Comma [0] 429" xfId="2919" hidden="1"/>
    <cellStyle name="Comma [0] 429" xfId="32313" hidden="1"/>
    <cellStyle name="Comma [0] 4290" xfId="10690" hidden="1"/>
    <cellStyle name="Comma [0] 4290" xfId="40084" hidden="1"/>
    <cellStyle name="Comma [0] 4291" xfId="10694" hidden="1"/>
    <cellStyle name="Comma [0] 4291" xfId="40088" hidden="1"/>
    <cellStyle name="Comma [0] 4292" xfId="10584" hidden="1"/>
    <cellStyle name="Comma [0] 4292" xfId="39978" hidden="1"/>
    <cellStyle name="Comma [0] 4293" xfId="10682" hidden="1"/>
    <cellStyle name="Comma [0] 4293" xfId="40076" hidden="1"/>
    <cellStyle name="Comma [0] 4294" xfId="10574" hidden="1"/>
    <cellStyle name="Comma [0] 4294" xfId="39968" hidden="1"/>
    <cellStyle name="Comma [0] 4295" xfId="10726" hidden="1"/>
    <cellStyle name="Comma [0] 4295" xfId="40120" hidden="1"/>
    <cellStyle name="Comma [0] 4296" xfId="10680" hidden="1"/>
    <cellStyle name="Comma [0] 4296" xfId="40074" hidden="1"/>
    <cellStyle name="Comma [0] 4297" xfId="10649" hidden="1"/>
    <cellStyle name="Comma [0] 4297" xfId="40043" hidden="1"/>
    <cellStyle name="Comma [0] 4298" xfId="10730" hidden="1"/>
    <cellStyle name="Comma [0] 4298" xfId="40124" hidden="1"/>
    <cellStyle name="Comma [0] 4299" xfId="10732" hidden="1"/>
    <cellStyle name="Comma [0] 4299" xfId="40126" hidden="1"/>
    <cellStyle name="Comma [0] 43" xfId="2277" hidden="1"/>
    <cellStyle name="Comma [0] 43" xfId="31671" hidden="1"/>
    <cellStyle name="Comma [0] 430" xfId="2972" hidden="1"/>
    <cellStyle name="Comma [0] 430" xfId="32366" hidden="1"/>
    <cellStyle name="Comma [0] 4300" xfId="10718" hidden="1"/>
    <cellStyle name="Comma [0] 4300" xfId="40112" hidden="1"/>
    <cellStyle name="Comma [0] 4301" xfId="10705" hidden="1"/>
    <cellStyle name="Comma [0] 4301" xfId="40099" hidden="1"/>
    <cellStyle name="Comma [0] 4302" xfId="10729" hidden="1"/>
    <cellStyle name="Comma [0] 4302" xfId="40123" hidden="1"/>
    <cellStyle name="Comma [0] 4303" xfId="10695" hidden="1"/>
    <cellStyle name="Comma [0] 4303" xfId="40089" hidden="1"/>
    <cellStyle name="Comma [0] 4304" xfId="10667" hidden="1"/>
    <cellStyle name="Comma [0] 4304" xfId="40061" hidden="1"/>
    <cellStyle name="Comma [0] 4305" xfId="10734" hidden="1"/>
    <cellStyle name="Comma [0] 4305" xfId="40128" hidden="1"/>
    <cellStyle name="Comma [0] 4306" xfId="10691" hidden="1"/>
    <cellStyle name="Comma [0] 4306" xfId="40085" hidden="1"/>
    <cellStyle name="Comma [0] 4307" xfId="10725" hidden="1"/>
    <cellStyle name="Comma [0] 4307" xfId="40119" hidden="1"/>
    <cellStyle name="Comma [0] 4308" xfId="10738" hidden="1"/>
    <cellStyle name="Comma [0] 4308" xfId="40132" hidden="1"/>
    <cellStyle name="Comma [0] 4309" xfId="10740" hidden="1"/>
    <cellStyle name="Comma [0] 4309" xfId="40134" hidden="1"/>
    <cellStyle name="Comma [0] 431" xfId="2956" hidden="1"/>
    <cellStyle name="Comma [0] 431" xfId="32350" hidden="1"/>
    <cellStyle name="Comma [0] 4310" xfId="10608" hidden="1"/>
    <cellStyle name="Comma [0] 4310" xfId="40002" hidden="1"/>
    <cellStyle name="Comma [0] 4311" xfId="10728" hidden="1"/>
    <cellStyle name="Comma [0] 4311" xfId="40122" hidden="1"/>
    <cellStyle name="Comma [0] 4312" xfId="10668" hidden="1"/>
    <cellStyle name="Comma [0] 4312" xfId="40062" hidden="1"/>
    <cellStyle name="Comma [0] 4313" xfId="10702" hidden="1"/>
    <cellStyle name="Comma [0] 4313" xfId="40096" hidden="1"/>
    <cellStyle name="Comma [0] 4314" xfId="10715" hidden="1"/>
    <cellStyle name="Comma [0] 4314" xfId="40109" hidden="1"/>
    <cellStyle name="Comma [0] 4315" xfId="10743" hidden="1"/>
    <cellStyle name="Comma [0] 4315" xfId="40137" hidden="1"/>
    <cellStyle name="Comma [0] 4316" xfId="10706" hidden="1"/>
    <cellStyle name="Comma [0] 4316" xfId="40100" hidden="1"/>
    <cellStyle name="Comma [0] 4317" xfId="10666" hidden="1"/>
    <cellStyle name="Comma [0] 4317" xfId="40060" hidden="1"/>
    <cellStyle name="Comma [0] 4318" xfId="10745" hidden="1"/>
    <cellStyle name="Comma [0] 4318" xfId="40139" hidden="1"/>
    <cellStyle name="Comma [0] 4319" xfId="10747" hidden="1"/>
    <cellStyle name="Comma [0] 4319" xfId="40141" hidden="1"/>
    <cellStyle name="Comma [0] 432" xfId="2952" hidden="1"/>
    <cellStyle name="Comma [0] 432" xfId="32346" hidden="1"/>
    <cellStyle name="Comma [0] 4320" xfId="10259" hidden="1"/>
    <cellStyle name="Comma [0] 4320" xfId="39653" hidden="1"/>
    <cellStyle name="Comma [0] 4321" xfId="10256" hidden="1"/>
    <cellStyle name="Comma [0] 4321" xfId="39650" hidden="1"/>
    <cellStyle name="Comma [0] 4322" xfId="10753" hidden="1"/>
    <cellStyle name="Comma [0] 4322" xfId="40147" hidden="1"/>
    <cellStyle name="Comma [0] 4323" xfId="10759" hidden="1"/>
    <cellStyle name="Comma [0] 4323" xfId="40153" hidden="1"/>
    <cellStyle name="Comma [0] 4324" xfId="10761" hidden="1"/>
    <cellStyle name="Comma [0] 4324" xfId="40155" hidden="1"/>
    <cellStyle name="Comma [0] 4325" xfId="10752" hidden="1"/>
    <cellStyle name="Comma [0] 4325" xfId="40146" hidden="1"/>
    <cellStyle name="Comma [0] 4326" xfId="10757" hidden="1"/>
    <cellStyle name="Comma [0] 4326" xfId="40151" hidden="1"/>
    <cellStyle name="Comma [0] 4327" xfId="10763" hidden="1"/>
    <cellStyle name="Comma [0] 4327" xfId="40157" hidden="1"/>
    <cellStyle name="Comma [0] 4328" xfId="10765" hidden="1"/>
    <cellStyle name="Comma [0] 4328" xfId="40159" hidden="1"/>
    <cellStyle name="Comma [0] 4329" xfId="10282" hidden="1"/>
    <cellStyle name="Comma [0] 4329" xfId="39676" hidden="1"/>
    <cellStyle name="Comma [0] 433" xfId="3023" hidden="1"/>
    <cellStyle name="Comma [0] 433" xfId="32417" hidden="1"/>
    <cellStyle name="Comma [0] 4330" xfId="10284" hidden="1"/>
    <cellStyle name="Comma [0] 4330" xfId="39678" hidden="1"/>
    <cellStyle name="Comma [0] 4331" xfId="10776" hidden="1"/>
    <cellStyle name="Comma [0] 4331" xfId="40170" hidden="1"/>
    <cellStyle name="Comma [0] 4332" xfId="10785" hidden="1"/>
    <cellStyle name="Comma [0] 4332" xfId="40179" hidden="1"/>
    <cellStyle name="Comma [0] 4333" xfId="10796" hidden="1"/>
    <cellStyle name="Comma [0] 4333" xfId="40190" hidden="1"/>
    <cellStyle name="Comma [0] 4334" xfId="10802" hidden="1"/>
    <cellStyle name="Comma [0] 4334" xfId="40196" hidden="1"/>
    <cellStyle name="Comma [0] 4335" xfId="10784" hidden="1"/>
    <cellStyle name="Comma [0] 4335" xfId="40178" hidden="1"/>
    <cellStyle name="Comma [0] 4336" xfId="10794" hidden="1"/>
    <cellStyle name="Comma [0] 4336" xfId="40188" hidden="1"/>
    <cellStyle name="Comma [0] 4337" xfId="10814" hidden="1"/>
    <cellStyle name="Comma [0] 4337" xfId="40208" hidden="1"/>
    <cellStyle name="Comma [0] 4338" xfId="10816" hidden="1"/>
    <cellStyle name="Comma [0] 4338" xfId="40210" hidden="1"/>
    <cellStyle name="Comma [0] 4339" xfId="10767" hidden="1"/>
    <cellStyle name="Comma [0] 4339" xfId="40161" hidden="1"/>
    <cellStyle name="Comma [0] 434" xfId="1319" hidden="1"/>
    <cellStyle name="Comma [0] 434" xfId="30714" hidden="1"/>
    <cellStyle name="Comma [0] 4340" xfId="10264" hidden="1"/>
    <cellStyle name="Comma [0] 4340" xfId="39658" hidden="1"/>
    <cellStyle name="Comma [0] 4341" xfId="10770" hidden="1"/>
    <cellStyle name="Comma [0] 4341" xfId="40164" hidden="1"/>
    <cellStyle name="Comma [0] 4342" xfId="10269" hidden="1"/>
    <cellStyle name="Comma [0] 4342" xfId="39663" hidden="1"/>
    <cellStyle name="Comma [0] 4343" xfId="10253" hidden="1"/>
    <cellStyle name="Comma [0] 4343" xfId="39647" hidden="1"/>
    <cellStyle name="Comma [0] 4344" xfId="10821" hidden="1"/>
    <cellStyle name="Comma [0] 4344" xfId="40215" hidden="1"/>
    <cellStyle name="Comma [0] 4345" xfId="10262" hidden="1"/>
    <cellStyle name="Comma [0] 4345" xfId="39656" hidden="1"/>
    <cellStyle name="Comma [0] 4346" xfId="10283" hidden="1"/>
    <cellStyle name="Comma [0] 4346" xfId="39677" hidden="1"/>
    <cellStyle name="Comma [0] 4347" xfId="10833" hidden="1"/>
    <cellStyle name="Comma [0] 4347" xfId="40227" hidden="1"/>
    <cellStyle name="Comma [0] 4348" xfId="10835" hidden="1"/>
    <cellStyle name="Comma [0] 4348" xfId="40229" hidden="1"/>
    <cellStyle name="Comma [0] 4349" xfId="10824" hidden="1"/>
    <cellStyle name="Comma [0] 4349" xfId="40218" hidden="1"/>
    <cellStyle name="Comma [0] 435" xfId="1324" hidden="1"/>
    <cellStyle name="Comma [0] 435" xfId="30719" hidden="1"/>
    <cellStyle name="Comma [0] 4350" xfId="10832" hidden="1"/>
    <cellStyle name="Comma [0] 4350" xfId="40226" hidden="1"/>
    <cellStyle name="Comma [0] 4351" xfId="10266" hidden="1"/>
    <cellStyle name="Comma [0] 4351" xfId="39660" hidden="1"/>
    <cellStyle name="Comma [0] 4352" xfId="10818" hidden="1"/>
    <cellStyle name="Comma [0] 4352" xfId="40212" hidden="1"/>
    <cellStyle name="Comma [0] 4353" xfId="10851" hidden="1"/>
    <cellStyle name="Comma [0] 4353" xfId="40245" hidden="1"/>
    <cellStyle name="Comma [0] 4354" xfId="10859" hidden="1"/>
    <cellStyle name="Comma [0] 4354" xfId="40253" hidden="1"/>
    <cellStyle name="Comma [0] 4355" xfId="10768" hidden="1"/>
    <cellStyle name="Comma [0] 4355" xfId="40162" hidden="1"/>
    <cellStyle name="Comma [0] 4356" xfId="10847" hidden="1"/>
    <cellStyle name="Comma [0] 4356" xfId="40241" hidden="1"/>
    <cellStyle name="Comma [0] 4357" xfId="10868" hidden="1"/>
    <cellStyle name="Comma [0] 4357" xfId="40262" hidden="1"/>
    <cellStyle name="Comma [0] 4358" xfId="10870" hidden="1"/>
    <cellStyle name="Comma [0] 4358" xfId="40264" hidden="1"/>
    <cellStyle name="Comma [0] 4359" xfId="10829" hidden="1"/>
    <cellStyle name="Comma [0] 4359" xfId="40223" hidden="1"/>
    <cellStyle name="Comma [0] 436" xfId="3031" hidden="1"/>
    <cellStyle name="Comma [0] 436" xfId="32425" hidden="1"/>
    <cellStyle name="Comma [0] 4360" xfId="10774" hidden="1"/>
    <cellStyle name="Comma [0] 4360" xfId="40168" hidden="1"/>
    <cellStyle name="Comma [0] 4361" xfId="10827" hidden="1"/>
    <cellStyle name="Comma [0] 4361" xfId="40221" hidden="1"/>
    <cellStyle name="Comma [0] 4362" xfId="10811" hidden="1"/>
    <cellStyle name="Comma [0] 4362" xfId="40205" hidden="1"/>
    <cellStyle name="Comma [0] 4363" xfId="10807" hidden="1"/>
    <cellStyle name="Comma [0] 4363" xfId="40201" hidden="1"/>
    <cellStyle name="Comma [0] 4364" xfId="10878" hidden="1"/>
    <cellStyle name="Comma [0] 4364" xfId="40272" hidden="1"/>
    <cellStyle name="Comma [0] 4365" xfId="10750" hidden="1"/>
    <cellStyle name="Comma [0] 4365" xfId="40144" hidden="1"/>
    <cellStyle name="Comma [0] 4366" xfId="10232" hidden="1"/>
    <cellStyle name="Comma [0] 4366" xfId="39626" hidden="1"/>
    <cellStyle name="Comma [0] 4367" xfId="10886" hidden="1"/>
    <cellStyle name="Comma [0] 4367" xfId="40280" hidden="1"/>
    <cellStyle name="Comma [0] 4368" xfId="10888" hidden="1"/>
    <cellStyle name="Comma [0] 4368" xfId="40282" hidden="1"/>
    <cellStyle name="Comma [0] 4369" xfId="10837" hidden="1"/>
    <cellStyle name="Comma [0] 4369" xfId="40231" hidden="1"/>
    <cellStyle name="Comma [0] 437" xfId="3033" hidden="1"/>
    <cellStyle name="Comma [0] 437" xfId="32427" hidden="1"/>
    <cellStyle name="Comma [0] 4370" xfId="10813" hidden="1"/>
    <cellStyle name="Comma [0] 4370" xfId="40207" hidden="1"/>
    <cellStyle name="Comma [0] 4371" xfId="10848" hidden="1"/>
    <cellStyle name="Comma [0] 4371" xfId="40242" hidden="1"/>
    <cellStyle name="Comma [0] 4372" xfId="10780" hidden="1"/>
    <cellStyle name="Comma [0] 4372" xfId="40174" hidden="1"/>
    <cellStyle name="Comma [0] 4373" xfId="10850" hidden="1"/>
    <cellStyle name="Comma [0] 4373" xfId="40244" hidden="1"/>
    <cellStyle name="Comma [0] 4374" xfId="10895" hidden="1"/>
    <cellStyle name="Comma [0] 4374" xfId="40289" hidden="1"/>
    <cellStyle name="Comma [0] 4375" xfId="10838" hidden="1"/>
    <cellStyle name="Comma [0] 4375" xfId="40232" hidden="1"/>
    <cellStyle name="Comma [0] 4376" xfId="10795" hidden="1"/>
    <cellStyle name="Comma [0] 4376" xfId="40189" hidden="1"/>
    <cellStyle name="Comma [0] 4377" xfId="10901" hidden="1"/>
    <cellStyle name="Comma [0] 4377" xfId="40295" hidden="1"/>
    <cellStyle name="Comma [0] 4378" xfId="10903" hidden="1"/>
    <cellStyle name="Comma [0] 4378" xfId="40297" hidden="1"/>
    <cellStyle name="Comma [0] 4379" xfId="10856" hidden="1"/>
    <cellStyle name="Comma [0] 4379" xfId="40250" hidden="1"/>
    <cellStyle name="Comma [0] 438" xfId="2982" hidden="1"/>
    <cellStyle name="Comma [0] 438" xfId="32376" hidden="1"/>
    <cellStyle name="Comma [0] 4380" xfId="10862" hidden="1"/>
    <cellStyle name="Comma [0] 4380" xfId="40256" hidden="1"/>
    <cellStyle name="Comma [0] 4381" xfId="10749" hidden="1"/>
    <cellStyle name="Comma [0] 4381" xfId="40143" hidden="1"/>
    <cellStyle name="Comma [0] 4382" xfId="10812" hidden="1"/>
    <cellStyle name="Comma [0] 4382" xfId="40206" hidden="1"/>
    <cellStyle name="Comma [0] 4383" xfId="10820" hidden="1"/>
    <cellStyle name="Comma [0] 4383" xfId="40214" hidden="1"/>
    <cellStyle name="Comma [0] 4384" xfId="10909" hidden="1"/>
    <cellStyle name="Comma [0] 4384" xfId="40303" hidden="1"/>
    <cellStyle name="Comma [0] 4385" xfId="10823" hidden="1"/>
    <cellStyle name="Comma [0] 4385" xfId="40217" hidden="1"/>
    <cellStyle name="Comma [0] 4386" xfId="10783" hidden="1"/>
    <cellStyle name="Comma [0] 4386" xfId="40177" hidden="1"/>
    <cellStyle name="Comma [0] 4387" xfId="10914" hidden="1"/>
    <cellStyle name="Comma [0] 4387" xfId="40308" hidden="1"/>
    <cellStyle name="Comma [0] 4388" xfId="10916" hidden="1"/>
    <cellStyle name="Comma [0] 4388" xfId="40310" hidden="1"/>
    <cellStyle name="Comma [0] 4389" xfId="10875" hidden="1"/>
    <cellStyle name="Comma [0] 4389" xfId="40269" hidden="1"/>
    <cellStyle name="Comma [0] 439" xfId="2958" hidden="1"/>
    <cellStyle name="Comma [0] 439" xfId="32352" hidden="1"/>
    <cellStyle name="Comma [0] 4390" xfId="10881" hidden="1"/>
    <cellStyle name="Comma [0] 4390" xfId="40275" hidden="1"/>
    <cellStyle name="Comma [0] 4391" xfId="10782" hidden="1"/>
    <cellStyle name="Comma [0] 4391" xfId="40176" hidden="1"/>
    <cellStyle name="Comma [0] 4392" xfId="10863" hidden="1"/>
    <cellStyle name="Comma [0] 4392" xfId="40257" hidden="1"/>
    <cellStyle name="Comma [0] 4393" xfId="10842" hidden="1"/>
    <cellStyle name="Comma [0] 4393" xfId="40236" hidden="1"/>
    <cellStyle name="Comma [0] 4394" xfId="10920" hidden="1"/>
    <cellStyle name="Comma [0] 4394" xfId="40314" hidden="1"/>
    <cellStyle name="Comma [0] 4395" xfId="10861" hidden="1"/>
    <cellStyle name="Comma [0] 4395" xfId="40255" hidden="1"/>
    <cellStyle name="Comma [0] 4396" xfId="10799" hidden="1"/>
    <cellStyle name="Comma [0] 4396" xfId="40193" hidden="1"/>
    <cellStyle name="Comma [0] 4397" xfId="10927" hidden="1"/>
    <cellStyle name="Comma [0] 4397" xfId="40321" hidden="1"/>
    <cellStyle name="Comma [0] 4398" xfId="10929" hidden="1"/>
    <cellStyle name="Comma [0] 4398" xfId="40323" hidden="1"/>
    <cellStyle name="Comma [0] 4399" xfId="10893" hidden="1"/>
    <cellStyle name="Comma [0] 4399" xfId="40287" hidden="1"/>
    <cellStyle name="Comma [0] 44" xfId="2286" hidden="1"/>
    <cellStyle name="Comma [0] 44" xfId="31680" hidden="1"/>
    <cellStyle name="Comma [0] 440" xfId="2993" hidden="1"/>
    <cellStyle name="Comma [0] 440" xfId="32387" hidden="1"/>
    <cellStyle name="Comma [0] 4400" xfId="10898" hidden="1"/>
    <cellStyle name="Comma [0] 4400" xfId="40292" hidden="1"/>
    <cellStyle name="Comma [0] 4401" xfId="10263" hidden="1"/>
    <cellStyle name="Comma [0] 4401" xfId="39657" hidden="1"/>
    <cellStyle name="Comma [0] 4402" xfId="10882" hidden="1"/>
    <cellStyle name="Comma [0] 4402" xfId="40276" hidden="1"/>
    <cellStyle name="Comma [0] 4403" xfId="10787" hidden="1"/>
    <cellStyle name="Comma [0] 4403" xfId="40181" hidden="1"/>
    <cellStyle name="Comma [0] 4404" xfId="10933" hidden="1"/>
    <cellStyle name="Comma [0] 4404" xfId="40327" hidden="1"/>
    <cellStyle name="Comma [0] 4405" xfId="10880" hidden="1"/>
    <cellStyle name="Comma [0] 4405" xfId="40274" hidden="1"/>
    <cellStyle name="Comma [0] 4406" xfId="10819" hidden="1"/>
    <cellStyle name="Comma [0] 4406" xfId="40213" hidden="1"/>
    <cellStyle name="Comma [0] 4407" xfId="10937" hidden="1"/>
    <cellStyle name="Comma [0] 4407" xfId="40331" hidden="1"/>
    <cellStyle name="Comma [0] 4408" xfId="10939" hidden="1"/>
    <cellStyle name="Comma [0] 4408" xfId="40333" hidden="1"/>
    <cellStyle name="Comma [0] 4409" xfId="10907" hidden="1"/>
    <cellStyle name="Comma [0] 4409" xfId="40301" hidden="1"/>
    <cellStyle name="Comma [0] 441" xfId="2925" hidden="1"/>
    <cellStyle name="Comma [0] 441" xfId="32319" hidden="1"/>
    <cellStyle name="Comma [0] 4410" xfId="10911" hidden="1"/>
    <cellStyle name="Comma [0] 4410" xfId="40305" hidden="1"/>
    <cellStyle name="Comma [0] 4411" xfId="10801" hidden="1"/>
    <cellStyle name="Comma [0] 4411" xfId="40195" hidden="1"/>
    <cellStyle name="Comma [0] 4412" xfId="10899" hidden="1"/>
    <cellStyle name="Comma [0] 4412" xfId="40293" hidden="1"/>
    <cellStyle name="Comma [0] 4413" xfId="10791" hidden="1"/>
    <cellStyle name="Comma [0] 4413" xfId="40185" hidden="1"/>
    <cellStyle name="Comma [0] 4414" xfId="10943" hidden="1"/>
    <cellStyle name="Comma [0] 4414" xfId="40337" hidden="1"/>
    <cellStyle name="Comma [0] 4415" xfId="10897" hidden="1"/>
    <cellStyle name="Comma [0] 4415" xfId="40291" hidden="1"/>
    <cellStyle name="Comma [0] 4416" xfId="10866" hidden="1"/>
    <cellStyle name="Comma [0] 4416" xfId="40260" hidden="1"/>
    <cellStyle name="Comma [0] 4417" xfId="10947" hidden="1"/>
    <cellStyle name="Comma [0] 4417" xfId="40341" hidden="1"/>
    <cellStyle name="Comma [0] 4418" xfId="10949" hidden="1"/>
    <cellStyle name="Comma [0] 4418" xfId="40343" hidden="1"/>
    <cellStyle name="Comma [0] 4419" xfId="10935" hidden="1"/>
    <cellStyle name="Comma [0] 4419" xfId="40329" hidden="1"/>
    <cellStyle name="Comma [0] 442" xfId="2995" hidden="1"/>
    <cellStyle name="Comma [0] 442" xfId="32389" hidden="1"/>
    <cellStyle name="Comma [0] 4420" xfId="10922" hidden="1"/>
    <cellStyle name="Comma [0] 4420" xfId="40316" hidden="1"/>
    <cellStyle name="Comma [0] 4421" xfId="10946" hidden="1"/>
    <cellStyle name="Comma [0] 4421" xfId="40340" hidden="1"/>
    <cellStyle name="Comma [0] 4422" xfId="10912" hidden="1"/>
    <cellStyle name="Comma [0] 4422" xfId="40306" hidden="1"/>
    <cellStyle name="Comma [0] 4423" xfId="10884" hidden="1"/>
    <cellStyle name="Comma [0] 4423" xfId="40278" hidden="1"/>
    <cellStyle name="Comma [0] 4424" xfId="10951" hidden="1"/>
    <cellStyle name="Comma [0] 4424" xfId="40345" hidden="1"/>
    <cellStyle name="Comma [0] 4425" xfId="10908" hidden="1"/>
    <cellStyle name="Comma [0] 4425" xfId="40302" hidden="1"/>
    <cellStyle name="Comma [0] 4426" xfId="10942" hidden="1"/>
    <cellStyle name="Comma [0] 4426" xfId="40336" hidden="1"/>
    <cellStyle name="Comma [0] 4427" xfId="10955" hidden="1"/>
    <cellStyle name="Comma [0] 4427" xfId="40349" hidden="1"/>
    <cellStyle name="Comma [0] 4428" xfId="10957" hidden="1"/>
    <cellStyle name="Comma [0] 4428" xfId="40351" hidden="1"/>
    <cellStyle name="Comma [0] 4429" xfId="10825" hidden="1"/>
    <cellStyle name="Comma [0] 4429" xfId="40219" hidden="1"/>
    <cellStyle name="Comma [0] 443" xfId="3040" hidden="1"/>
    <cellStyle name="Comma [0] 443" xfId="32434" hidden="1"/>
    <cellStyle name="Comma [0] 4430" xfId="10945" hidden="1"/>
    <cellStyle name="Comma [0] 4430" xfId="40339" hidden="1"/>
    <cellStyle name="Comma [0] 4431" xfId="10885" hidden="1"/>
    <cellStyle name="Comma [0] 4431" xfId="40279" hidden="1"/>
    <cellStyle name="Comma [0] 4432" xfId="10919" hidden="1"/>
    <cellStyle name="Comma [0] 4432" xfId="40313" hidden="1"/>
    <cellStyle name="Comma [0] 4433" xfId="10932" hidden="1"/>
    <cellStyle name="Comma [0] 4433" xfId="40326" hidden="1"/>
    <cellStyle name="Comma [0] 4434" xfId="10960" hidden="1"/>
    <cellStyle name="Comma [0] 4434" xfId="40354" hidden="1"/>
    <cellStyle name="Comma [0] 4435" xfId="10923" hidden="1"/>
    <cellStyle name="Comma [0] 4435" xfId="40317" hidden="1"/>
    <cellStyle name="Comma [0] 4436" xfId="10883" hidden="1"/>
    <cellStyle name="Comma [0] 4436" xfId="40277" hidden="1"/>
    <cellStyle name="Comma [0] 4437" xfId="10962" hidden="1"/>
    <cellStyle name="Comma [0] 4437" xfId="40356" hidden="1"/>
    <cellStyle name="Comma [0] 4438" xfId="10964" hidden="1"/>
    <cellStyle name="Comma [0] 4438" xfId="40358" hidden="1"/>
    <cellStyle name="Comma [0] 4439" xfId="10317" hidden="1"/>
    <cellStyle name="Comma [0] 4439" xfId="39711" hidden="1"/>
    <cellStyle name="Comma [0] 444" xfId="2983" hidden="1"/>
    <cellStyle name="Comma [0] 444" xfId="32377" hidden="1"/>
    <cellStyle name="Comma [0] 4440" xfId="10273" hidden="1"/>
    <cellStyle name="Comma [0] 4440" xfId="39667" hidden="1"/>
    <cellStyle name="Comma [0] 4441" xfId="10970" hidden="1"/>
    <cellStyle name="Comma [0] 4441" xfId="40364" hidden="1"/>
    <cellStyle name="Comma [0] 4442" xfId="10976" hidden="1"/>
    <cellStyle name="Comma [0] 4442" xfId="40370" hidden="1"/>
    <cellStyle name="Comma [0] 4443" xfId="10978" hidden="1"/>
    <cellStyle name="Comma [0] 4443" xfId="40372" hidden="1"/>
    <cellStyle name="Comma [0] 4444" xfId="10969" hidden="1"/>
    <cellStyle name="Comma [0] 4444" xfId="40363" hidden="1"/>
    <cellStyle name="Comma [0] 4445" xfId="10974" hidden="1"/>
    <cellStyle name="Comma [0] 4445" xfId="40368" hidden="1"/>
    <cellStyle name="Comma [0] 4446" xfId="10980" hidden="1"/>
    <cellStyle name="Comma [0] 4446" xfId="40374" hidden="1"/>
    <cellStyle name="Comma [0] 4447" xfId="10982" hidden="1"/>
    <cellStyle name="Comma [0] 4447" xfId="40376" hidden="1"/>
    <cellStyle name="Comma [0] 4448" xfId="10274" hidden="1"/>
    <cellStyle name="Comma [0] 4448" xfId="39668" hidden="1"/>
    <cellStyle name="Comma [0] 4449" xfId="10252" hidden="1"/>
    <cellStyle name="Comma [0] 4449" xfId="39646" hidden="1"/>
    <cellStyle name="Comma [0] 445" xfId="2940" hidden="1"/>
    <cellStyle name="Comma [0] 445" xfId="32334" hidden="1"/>
    <cellStyle name="Comma [0] 4450" xfId="10993" hidden="1"/>
    <cellStyle name="Comma [0] 4450" xfId="40387" hidden="1"/>
    <cellStyle name="Comma [0] 4451" xfId="11002" hidden="1"/>
    <cellStyle name="Comma [0] 4451" xfId="40396" hidden="1"/>
    <cellStyle name="Comma [0] 4452" xfId="11013" hidden="1"/>
    <cellStyle name="Comma [0] 4452" xfId="40407" hidden="1"/>
    <cellStyle name="Comma [0] 4453" xfId="11019" hidden="1"/>
    <cellStyle name="Comma [0] 4453" xfId="40413" hidden="1"/>
    <cellStyle name="Comma [0] 4454" xfId="11001" hidden="1"/>
    <cellStyle name="Comma [0] 4454" xfId="40395" hidden="1"/>
    <cellStyle name="Comma [0] 4455" xfId="11011" hidden="1"/>
    <cellStyle name="Comma [0] 4455" xfId="40405" hidden="1"/>
    <cellStyle name="Comma [0] 4456" xfId="11031" hidden="1"/>
    <cellStyle name="Comma [0] 4456" xfId="40425" hidden="1"/>
    <cellStyle name="Comma [0] 4457" xfId="11033" hidden="1"/>
    <cellStyle name="Comma [0] 4457" xfId="40427" hidden="1"/>
    <cellStyle name="Comma [0] 4458" xfId="10984" hidden="1"/>
    <cellStyle name="Comma [0] 4458" xfId="40378" hidden="1"/>
    <cellStyle name="Comma [0] 4459" xfId="10240" hidden="1"/>
    <cellStyle name="Comma [0] 4459" xfId="39634" hidden="1"/>
    <cellStyle name="Comma [0] 446" xfId="3046" hidden="1"/>
    <cellStyle name="Comma [0] 446" xfId="32440" hidden="1"/>
    <cellStyle name="Comma [0] 4460" xfId="10987" hidden="1"/>
    <cellStyle name="Comma [0] 4460" xfId="40381" hidden="1"/>
    <cellStyle name="Comma [0] 4461" xfId="10251" hidden="1"/>
    <cellStyle name="Comma [0] 4461" xfId="39645" hidden="1"/>
    <cellStyle name="Comma [0] 4462" xfId="10250" hidden="1"/>
    <cellStyle name="Comma [0] 4462" xfId="39644" hidden="1"/>
    <cellStyle name="Comma [0] 4463" xfId="11038" hidden="1"/>
    <cellStyle name="Comma [0] 4463" xfId="40432" hidden="1"/>
    <cellStyle name="Comma [0] 4464" xfId="10326" hidden="1"/>
    <cellStyle name="Comma [0] 4464" xfId="39720" hidden="1"/>
    <cellStyle name="Comma [0] 4465" xfId="10527" hidden="1"/>
    <cellStyle name="Comma [0] 4465" xfId="39921" hidden="1"/>
    <cellStyle name="Comma [0] 4466" xfId="11050" hidden="1"/>
    <cellStyle name="Comma [0] 4466" xfId="40444" hidden="1"/>
    <cellStyle name="Comma [0] 4467" xfId="11052" hidden="1"/>
    <cellStyle name="Comma [0] 4467" xfId="40446" hidden="1"/>
    <cellStyle name="Comma [0] 4468" xfId="11041" hidden="1"/>
    <cellStyle name="Comma [0] 4468" xfId="40435" hidden="1"/>
    <cellStyle name="Comma [0] 4469" xfId="11049" hidden="1"/>
    <cellStyle name="Comma [0] 4469" xfId="40443" hidden="1"/>
    <cellStyle name="Comma [0] 447" xfId="3048" hidden="1"/>
    <cellStyle name="Comma [0] 447" xfId="32442" hidden="1"/>
    <cellStyle name="Comma [0] 4470" xfId="10536" hidden="1"/>
    <cellStyle name="Comma [0] 4470" xfId="39930" hidden="1"/>
    <cellStyle name="Comma [0] 4471" xfId="11035" hidden="1"/>
    <cellStyle name="Comma [0] 4471" xfId="40429" hidden="1"/>
    <cellStyle name="Comma [0] 4472" xfId="11068" hidden="1"/>
    <cellStyle name="Comma [0] 4472" xfId="40462" hidden="1"/>
    <cellStyle name="Comma [0] 4473" xfId="11076" hidden="1"/>
    <cellStyle name="Comma [0] 4473" xfId="40470" hidden="1"/>
    <cellStyle name="Comma [0] 4474" xfId="10985" hidden="1"/>
    <cellStyle name="Comma [0] 4474" xfId="40379" hidden="1"/>
    <cellStyle name="Comma [0] 4475" xfId="11064" hidden="1"/>
    <cellStyle name="Comma [0] 4475" xfId="40458" hidden="1"/>
    <cellStyle name="Comma [0] 4476" xfId="11085" hidden="1"/>
    <cellStyle name="Comma [0] 4476" xfId="40479" hidden="1"/>
    <cellStyle name="Comma [0] 4477" xfId="11087" hidden="1"/>
    <cellStyle name="Comma [0] 4477" xfId="40481" hidden="1"/>
    <cellStyle name="Comma [0] 4478" xfId="11046" hidden="1"/>
    <cellStyle name="Comma [0] 4478" xfId="40440" hidden="1"/>
    <cellStyle name="Comma [0] 4479" xfId="10991" hidden="1"/>
    <cellStyle name="Comma [0] 4479" xfId="40385" hidden="1"/>
    <cellStyle name="Comma [0] 448" xfId="3001" hidden="1"/>
    <cellStyle name="Comma [0] 448" xfId="32395" hidden="1"/>
    <cellStyle name="Comma [0] 4480" xfId="11044" hidden="1"/>
    <cellStyle name="Comma [0] 4480" xfId="40438" hidden="1"/>
    <cellStyle name="Comma [0] 4481" xfId="11028" hidden="1"/>
    <cellStyle name="Comma [0] 4481" xfId="40422" hidden="1"/>
    <cellStyle name="Comma [0] 4482" xfId="11024" hidden="1"/>
    <cellStyle name="Comma [0] 4482" xfId="40418" hidden="1"/>
    <cellStyle name="Comma [0] 4483" xfId="11095" hidden="1"/>
    <cellStyle name="Comma [0] 4483" xfId="40489" hidden="1"/>
    <cellStyle name="Comma [0] 4484" xfId="10967" hidden="1"/>
    <cellStyle name="Comma [0] 4484" xfId="40361" hidden="1"/>
    <cellStyle name="Comma [0] 4485" xfId="10275" hidden="1"/>
    <cellStyle name="Comma [0] 4485" xfId="39669" hidden="1"/>
    <cellStyle name="Comma [0] 4486" xfId="11103" hidden="1"/>
    <cellStyle name="Comma [0] 4486" xfId="40497" hidden="1"/>
    <cellStyle name="Comma [0] 4487" xfId="11105" hidden="1"/>
    <cellStyle name="Comma [0] 4487" xfId="40499" hidden="1"/>
    <cellStyle name="Comma [0] 4488" xfId="11054" hidden="1"/>
    <cellStyle name="Comma [0] 4488" xfId="40448" hidden="1"/>
    <cellStyle name="Comma [0] 4489" xfId="11030" hidden="1"/>
    <cellStyle name="Comma [0] 4489" xfId="40424" hidden="1"/>
    <cellStyle name="Comma [0] 449" xfId="3007" hidden="1"/>
    <cellStyle name="Comma [0] 449" xfId="32401" hidden="1"/>
    <cellStyle name="Comma [0] 4490" xfId="11065" hidden="1"/>
    <cellStyle name="Comma [0] 4490" xfId="40459" hidden="1"/>
    <cellStyle name="Comma [0] 4491" xfId="10997" hidden="1"/>
    <cellStyle name="Comma [0] 4491" xfId="40391" hidden="1"/>
    <cellStyle name="Comma [0] 4492" xfId="11067" hidden="1"/>
    <cellStyle name="Comma [0] 4492" xfId="40461" hidden="1"/>
    <cellStyle name="Comma [0] 4493" xfId="11112" hidden="1"/>
    <cellStyle name="Comma [0] 4493" xfId="40506" hidden="1"/>
    <cellStyle name="Comma [0] 4494" xfId="11055" hidden="1"/>
    <cellStyle name="Comma [0] 4494" xfId="40449" hidden="1"/>
    <cellStyle name="Comma [0] 4495" xfId="11012" hidden="1"/>
    <cellStyle name="Comma [0] 4495" xfId="40406" hidden="1"/>
    <cellStyle name="Comma [0] 4496" xfId="11118" hidden="1"/>
    <cellStyle name="Comma [0] 4496" xfId="40512" hidden="1"/>
    <cellStyle name="Comma [0] 4497" xfId="11120" hidden="1"/>
    <cellStyle name="Comma [0] 4497" xfId="40514" hidden="1"/>
    <cellStyle name="Comma [0] 4498" xfId="11073" hidden="1"/>
    <cellStyle name="Comma [0] 4498" xfId="40467" hidden="1"/>
    <cellStyle name="Comma [0] 4499" xfId="11079" hidden="1"/>
    <cellStyle name="Comma [0] 4499" xfId="40473" hidden="1"/>
    <cellStyle name="Comma [0] 45" xfId="2297" hidden="1"/>
    <cellStyle name="Comma [0] 45" xfId="31691" hidden="1"/>
    <cellStyle name="Comma [0] 450" xfId="1317" hidden="1"/>
    <cellStyle name="Comma [0] 450" xfId="30712" hidden="1"/>
    <cellStyle name="Comma [0] 4500" xfId="10966" hidden="1"/>
    <cellStyle name="Comma [0] 4500" xfId="40360" hidden="1"/>
    <cellStyle name="Comma [0] 4501" xfId="11029" hidden="1"/>
    <cellStyle name="Comma [0] 4501" xfId="40423" hidden="1"/>
    <cellStyle name="Comma [0] 4502" xfId="11037" hidden="1"/>
    <cellStyle name="Comma [0] 4502" xfId="40431" hidden="1"/>
    <cellStyle name="Comma [0] 4503" xfId="11126" hidden="1"/>
    <cellStyle name="Comma [0] 4503" xfId="40520" hidden="1"/>
    <cellStyle name="Comma [0] 4504" xfId="11040" hidden="1"/>
    <cellStyle name="Comma [0] 4504" xfId="40434" hidden="1"/>
    <cellStyle name="Comma [0] 4505" xfId="11000" hidden="1"/>
    <cellStyle name="Comma [0] 4505" xfId="40394" hidden="1"/>
    <cellStyle name="Comma [0] 4506" xfId="11131" hidden="1"/>
    <cellStyle name="Comma [0] 4506" xfId="40525" hidden="1"/>
    <cellStyle name="Comma [0] 4507" xfId="11133" hidden="1"/>
    <cellStyle name="Comma [0] 4507" xfId="40527" hidden="1"/>
    <cellStyle name="Comma [0] 4508" xfId="11092" hidden="1"/>
    <cellStyle name="Comma [0] 4508" xfId="40486" hidden="1"/>
    <cellStyle name="Comma [0] 4509" xfId="11098" hidden="1"/>
    <cellStyle name="Comma [0] 4509" xfId="40492" hidden="1"/>
    <cellStyle name="Comma [0] 451" xfId="2957" hidden="1"/>
    <cellStyle name="Comma [0] 451" xfId="32351" hidden="1"/>
    <cellStyle name="Comma [0] 4510" xfId="10999" hidden="1"/>
    <cellStyle name="Comma [0] 4510" xfId="40393" hidden="1"/>
    <cellStyle name="Comma [0] 4511" xfId="11080" hidden="1"/>
    <cellStyle name="Comma [0] 4511" xfId="40474" hidden="1"/>
    <cellStyle name="Comma [0] 4512" xfId="11059" hidden="1"/>
    <cellStyle name="Comma [0] 4512" xfId="40453" hidden="1"/>
    <cellStyle name="Comma [0] 4513" xfId="11137" hidden="1"/>
    <cellStyle name="Comma [0] 4513" xfId="40531" hidden="1"/>
    <cellStyle name="Comma [0] 4514" xfId="11078" hidden="1"/>
    <cellStyle name="Comma [0] 4514" xfId="40472" hidden="1"/>
    <cellStyle name="Comma [0] 4515" xfId="11016" hidden="1"/>
    <cellStyle name="Comma [0] 4515" xfId="40410" hidden="1"/>
    <cellStyle name="Comma [0] 4516" xfId="11144" hidden="1"/>
    <cellStyle name="Comma [0] 4516" xfId="40538" hidden="1"/>
    <cellStyle name="Comma [0] 4517" xfId="11146" hidden="1"/>
    <cellStyle name="Comma [0] 4517" xfId="40540" hidden="1"/>
    <cellStyle name="Comma [0] 4518" xfId="11110" hidden="1"/>
    <cellStyle name="Comma [0] 4518" xfId="40504" hidden="1"/>
    <cellStyle name="Comma [0] 4519" xfId="11115" hidden="1"/>
    <cellStyle name="Comma [0] 4519" xfId="40509" hidden="1"/>
    <cellStyle name="Comma [0] 452" xfId="2965" hidden="1"/>
    <cellStyle name="Comma [0] 452" xfId="32359" hidden="1"/>
    <cellStyle name="Comma [0] 4520" xfId="10545" hidden="1"/>
    <cellStyle name="Comma [0] 4520" xfId="39939" hidden="1"/>
    <cellStyle name="Comma [0] 4521" xfId="11099" hidden="1"/>
    <cellStyle name="Comma [0] 4521" xfId="40493" hidden="1"/>
    <cellStyle name="Comma [0] 4522" xfId="11004" hidden="1"/>
    <cellStyle name="Comma [0] 4522" xfId="40398" hidden="1"/>
    <cellStyle name="Comma [0] 4523" xfId="11150" hidden="1"/>
    <cellStyle name="Comma [0] 4523" xfId="40544" hidden="1"/>
    <cellStyle name="Comma [0] 4524" xfId="11097" hidden="1"/>
    <cellStyle name="Comma [0] 4524" xfId="40491" hidden="1"/>
    <cellStyle name="Comma [0] 4525" xfId="11036" hidden="1"/>
    <cellStyle name="Comma [0] 4525" xfId="40430" hidden="1"/>
    <cellStyle name="Comma [0] 4526" xfId="11154" hidden="1"/>
    <cellStyle name="Comma [0] 4526" xfId="40548" hidden="1"/>
    <cellStyle name="Comma [0] 4527" xfId="11156" hidden="1"/>
    <cellStyle name="Comma [0] 4527" xfId="40550" hidden="1"/>
    <cellStyle name="Comma [0] 4528" xfId="11124" hidden="1"/>
    <cellStyle name="Comma [0] 4528" xfId="40518" hidden="1"/>
    <cellStyle name="Comma [0] 4529" xfId="11128" hidden="1"/>
    <cellStyle name="Comma [0] 4529" xfId="40522" hidden="1"/>
    <cellStyle name="Comma [0] 453" xfId="3054" hidden="1"/>
    <cellStyle name="Comma [0] 453" xfId="32448" hidden="1"/>
    <cellStyle name="Comma [0] 4530" xfId="11018" hidden="1"/>
    <cellStyle name="Comma [0] 4530" xfId="40412" hidden="1"/>
    <cellStyle name="Comma [0] 4531" xfId="11116" hidden="1"/>
    <cellStyle name="Comma [0] 4531" xfId="40510" hidden="1"/>
    <cellStyle name="Comma [0] 4532" xfId="11008" hidden="1"/>
    <cellStyle name="Comma [0] 4532" xfId="40402" hidden="1"/>
    <cellStyle name="Comma [0] 4533" xfId="11160" hidden="1"/>
    <cellStyle name="Comma [0] 4533" xfId="40554" hidden="1"/>
    <cellStyle name="Comma [0] 4534" xfId="11114" hidden="1"/>
    <cellStyle name="Comma [0] 4534" xfId="40508" hidden="1"/>
    <cellStyle name="Comma [0] 4535" xfId="11083" hidden="1"/>
    <cellStyle name="Comma [0] 4535" xfId="40477" hidden="1"/>
    <cellStyle name="Comma [0] 4536" xfId="11164" hidden="1"/>
    <cellStyle name="Comma [0] 4536" xfId="40558" hidden="1"/>
    <cellStyle name="Comma [0] 4537" xfId="11166" hidden="1"/>
    <cellStyle name="Comma [0] 4537" xfId="40560" hidden="1"/>
    <cellStyle name="Comma [0] 4538" xfId="11152" hidden="1"/>
    <cellStyle name="Comma [0] 4538" xfId="40546" hidden="1"/>
    <cellStyle name="Comma [0] 4539" xfId="11139" hidden="1"/>
    <cellStyle name="Comma [0] 4539" xfId="40533" hidden="1"/>
    <cellStyle name="Comma [0] 454" xfId="2968" hidden="1"/>
    <cellStyle name="Comma [0] 454" xfId="32362" hidden="1"/>
    <cellStyle name="Comma [0] 4540" xfId="11163" hidden="1"/>
    <cellStyle name="Comma [0] 4540" xfId="40557" hidden="1"/>
    <cellStyle name="Comma [0] 4541" xfId="11129" hidden="1"/>
    <cellStyle name="Comma [0] 4541" xfId="40523" hidden="1"/>
    <cellStyle name="Comma [0] 4542" xfId="11101" hidden="1"/>
    <cellStyle name="Comma [0] 4542" xfId="40495" hidden="1"/>
    <cellStyle name="Comma [0] 4543" xfId="11168" hidden="1"/>
    <cellStyle name="Comma [0] 4543" xfId="40562" hidden="1"/>
    <cellStyle name="Comma [0] 4544" xfId="11125" hidden="1"/>
    <cellStyle name="Comma [0] 4544" xfId="40519" hidden="1"/>
    <cellStyle name="Comma [0] 4545" xfId="11159" hidden="1"/>
    <cellStyle name="Comma [0] 4545" xfId="40553" hidden="1"/>
    <cellStyle name="Comma [0] 4546" xfId="11172" hidden="1"/>
    <cellStyle name="Comma [0] 4546" xfId="40566" hidden="1"/>
    <cellStyle name="Comma [0] 4547" xfId="11174" hidden="1"/>
    <cellStyle name="Comma [0] 4547" xfId="40568" hidden="1"/>
    <cellStyle name="Comma [0] 4548" xfId="11042" hidden="1"/>
    <cellStyle name="Comma [0] 4548" xfId="40436" hidden="1"/>
    <cellStyle name="Comma [0] 4549" xfId="11162" hidden="1"/>
    <cellStyle name="Comma [0] 4549" xfId="40556" hidden="1"/>
    <cellStyle name="Comma [0] 455" xfId="2928" hidden="1"/>
    <cellStyle name="Comma [0] 455" xfId="32322" hidden="1"/>
    <cellStyle name="Comma [0] 4550" xfId="11102" hidden="1"/>
    <cellStyle name="Comma [0] 4550" xfId="40496" hidden="1"/>
    <cellStyle name="Comma [0] 4551" xfId="11136" hidden="1"/>
    <cellStyle name="Comma [0] 4551" xfId="40530" hidden="1"/>
    <cellStyle name="Comma [0] 4552" xfId="11149" hidden="1"/>
    <cellStyle name="Comma [0] 4552" xfId="40543" hidden="1"/>
    <cellStyle name="Comma [0] 4553" xfId="11177" hidden="1"/>
    <cellStyle name="Comma [0] 4553" xfId="40571" hidden="1"/>
    <cellStyle name="Comma [0] 4554" xfId="11140" hidden="1"/>
    <cellStyle name="Comma [0] 4554" xfId="40534" hidden="1"/>
    <cellStyle name="Comma [0] 4555" xfId="11100" hidden="1"/>
    <cellStyle name="Comma [0] 4555" xfId="40494" hidden="1"/>
    <cellStyle name="Comma [0] 4556" xfId="11179" hidden="1"/>
    <cellStyle name="Comma [0] 4556" xfId="40573" hidden="1"/>
    <cellStyle name="Comma [0] 4557" xfId="11181" hidden="1"/>
    <cellStyle name="Comma [0] 4557" xfId="40575" hidden="1"/>
    <cellStyle name="Comma [0] 4558" xfId="11228" hidden="1"/>
    <cellStyle name="Comma [0] 4558" xfId="40622" hidden="1"/>
    <cellStyle name="Comma [0] 4559" xfId="11248" hidden="1"/>
    <cellStyle name="Comma [0] 4559" xfId="40642" hidden="1"/>
    <cellStyle name="Comma [0] 456" xfId="3059" hidden="1"/>
    <cellStyle name="Comma [0] 456" xfId="32453" hidden="1"/>
    <cellStyle name="Comma [0] 4560" xfId="11255" hidden="1"/>
    <cellStyle name="Comma [0] 4560" xfId="40649" hidden="1"/>
    <cellStyle name="Comma [0] 4561" xfId="11263" hidden="1"/>
    <cellStyle name="Comma [0] 4561" xfId="40657" hidden="1"/>
    <cellStyle name="Comma [0] 4562" xfId="11266" hidden="1"/>
    <cellStyle name="Comma [0] 4562" xfId="40660" hidden="1"/>
    <cellStyle name="Comma [0] 4563" xfId="11254" hidden="1"/>
    <cellStyle name="Comma [0] 4563" xfId="40648" hidden="1"/>
    <cellStyle name="Comma [0] 4564" xfId="11261" hidden="1"/>
    <cellStyle name="Comma [0] 4564" xfId="40655" hidden="1"/>
    <cellStyle name="Comma [0] 4565" xfId="11268" hidden="1"/>
    <cellStyle name="Comma [0] 4565" xfId="40662" hidden="1"/>
    <cellStyle name="Comma [0] 4566" xfId="11270" hidden="1"/>
    <cellStyle name="Comma [0] 4566" xfId="40664" hidden="1"/>
    <cellStyle name="Comma [0] 4567" xfId="11244" hidden="1"/>
    <cellStyle name="Comma [0] 4567" xfId="40638" hidden="1"/>
    <cellStyle name="Comma [0] 4568" xfId="11232" hidden="1"/>
    <cellStyle name="Comma [0] 4568" xfId="40626" hidden="1"/>
    <cellStyle name="Comma [0] 4569" xfId="11281" hidden="1"/>
    <cellStyle name="Comma [0] 4569" xfId="40675" hidden="1"/>
    <cellStyle name="Comma [0] 457" xfId="3061" hidden="1"/>
    <cellStyle name="Comma [0] 457" xfId="32455" hidden="1"/>
    <cellStyle name="Comma [0] 4570" xfId="11290" hidden="1"/>
    <cellStyle name="Comma [0] 4570" xfId="40684" hidden="1"/>
    <cellStyle name="Comma [0] 4571" xfId="11301" hidden="1"/>
    <cellStyle name="Comma [0] 4571" xfId="40695" hidden="1"/>
    <cellStyle name="Comma [0] 4572" xfId="11307" hidden="1"/>
    <cellStyle name="Comma [0] 4572" xfId="40701" hidden="1"/>
    <cellStyle name="Comma [0] 4573" xfId="11289" hidden="1"/>
    <cellStyle name="Comma [0] 4573" xfId="40683" hidden="1"/>
    <cellStyle name="Comma [0] 4574" xfId="11299" hidden="1"/>
    <cellStyle name="Comma [0] 4574" xfId="40693" hidden="1"/>
    <cellStyle name="Comma [0] 4575" xfId="11319" hidden="1"/>
    <cellStyle name="Comma [0] 4575" xfId="40713" hidden="1"/>
    <cellStyle name="Comma [0] 4576" xfId="11321" hidden="1"/>
    <cellStyle name="Comma [0] 4576" xfId="40715" hidden="1"/>
    <cellStyle name="Comma [0] 4577" xfId="11272" hidden="1"/>
    <cellStyle name="Comma [0] 4577" xfId="40666" hidden="1"/>
    <cellStyle name="Comma [0] 4578" xfId="11235" hidden="1"/>
    <cellStyle name="Comma [0] 4578" xfId="40629" hidden="1"/>
    <cellStyle name="Comma [0] 4579" xfId="11275" hidden="1"/>
    <cellStyle name="Comma [0] 4579" xfId="40669" hidden="1"/>
    <cellStyle name="Comma [0] 458" xfId="3020" hidden="1"/>
    <cellStyle name="Comma [0] 458" xfId="32414" hidden="1"/>
    <cellStyle name="Comma [0] 4580" xfId="11241" hidden="1"/>
    <cellStyle name="Comma [0] 4580" xfId="40635" hidden="1"/>
    <cellStyle name="Comma [0] 4581" xfId="11243" hidden="1"/>
    <cellStyle name="Comma [0] 4581" xfId="40637" hidden="1"/>
    <cellStyle name="Comma [0] 4582" xfId="11326" hidden="1"/>
    <cellStyle name="Comma [0] 4582" xfId="40720" hidden="1"/>
    <cellStyle name="Comma [0] 4583" xfId="11231" hidden="1"/>
    <cellStyle name="Comma [0] 4583" xfId="40625" hidden="1"/>
    <cellStyle name="Comma [0] 4584" xfId="11239" hidden="1"/>
    <cellStyle name="Comma [0] 4584" xfId="40633" hidden="1"/>
    <cellStyle name="Comma [0] 4585" xfId="11338" hidden="1"/>
    <cellStyle name="Comma [0] 4585" xfId="40732" hidden="1"/>
    <cellStyle name="Comma [0] 4586" xfId="11340" hidden="1"/>
    <cellStyle name="Comma [0] 4586" xfId="40734" hidden="1"/>
    <cellStyle name="Comma [0] 4587" xfId="11329" hidden="1"/>
    <cellStyle name="Comma [0] 4587" xfId="40723" hidden="1"/>
    <cellStyle name="Comma [0] 4588" xfId="11337" hidden="1"/>
    <cellStyle name="Comma [0] 4588" xfId="40731" hidden="1"/>
    <cellStyle name="Comma [0] 4589" xfId="11237" hidden="1"/>
    <cellStyle name="Comma [0] 4589" xfId="40631" hidden="1"/>
    <cellStyle name="Comma [0] 459" xfId="3026" hidden="1"/>
    <cellStyle name="Comma [0] 459" xfId="32420" hidden="1"/>
    <cellStyle name="Comma [0] 4590" xfId="11323" hidden="1"/>
    <cellStyle name="Comma [0] 4590" xfId="40717" hidden="1"/>
    <cellStyle name="Comma [0] 4591" xfId="11356" hidden="1"/>
    <cellStyle name="Comma [0] 4591" xfId="40750" hidden="1"/>
    <cellStyle name="Comma [0] 4592" xfId="11364" hidden="1"/>
    <cellStyle name="Comma [0] 4592" xfId="40758" hidden="1"/>
    <cellStyle name="Comma [0] 4593" xfId="11273" hidden="1"/>
    <cellStyle name="Comma [0] 4593" xfId="40667" hidden="1"/>
    <cellStyle name="Comma [0] 4594" xfId="11352" hidden="1"/>
    <cellStyle name="Comma [0] 4594" xfId="40746" hidden="1"/>
    <cellStyle name="Comma [0] 4595" xfId="11373" hidden="1"/>
    <cellStyle name="Comma [0] 4595" xfId="40767" hidden="1"/>
    <cellStyle name="Comma [0] 4596" xfId="11375" hidden="1"/>
    <cellStyle name="Comma [0] 4596" xfId="40769" hidden="1"/>
    <cellStyle name="Comma [0] 4597" xfId="11334" hidden="1"/>
    <cellStyle name="Comma [0] 4597" xfId="40728" hidden="1"/>
    <cellStyle name="Comma [0] 4598" xfId="11279" hidden="1"/>
    <cellStyle name="Comma [0] 4598" xfId="40673" hidden="1"/>
    <cellStyle name="Comma [0] 4599" xfId="11332" hidden="1"/>
    <cellStyle name="Comma [0] 4599" xfId="40726" hidden="1"/>
    <cellStyle name="Comma [0] 46" xfId="2303" hidden="1"/>
    <cellStyle name="Comma [0] 46" xfId="31697" hidden="1"/>
    <cellStyle name="Comma [0] 460" xfId="2927" hidden="1"/>
    <cellStyle name="Comma [0] 460" xfId="32321" hidden="1"/>
    <cellStyle name="Comma [0] 4600" xfId="11316" hidden="1"/>
    <cellStyle name="Comma [0] 4600" xfId="40710" hidden="1"/>
    <cellStyle name="Comma [0] 4601" xfId="11312" hidden="1"/>
    <cellStyle name="Comma [0] 4601" xfId="40706" hidden="1"/>
    <cellStyle name="Comma [0] 4602" xfId="11383" hidden="1"/>
    <cellStyle name="Comma [0] 4602" xfId="40777" hidden="1"/>
    <cellStyle name="Comma [0] 4603" xfId="11252" hidden="1"/>
    <cellStyle name="Comma [0] 4603" xfId="40646" hidden="1"/>
    <cellStyle name="Comma [0] 4604" xfId="11245" hidden="1"/>
    <cellStyle name="Comma [0] 4604" xfId="40639" hidden="1"/>
    <cellStyle name="Comma [0] 4605" xfId="11391" hidden="1"/>
    <cellStyle name="Comma [0] 4605" xfId="40785" hidden="1"/>
    <cellStyle name="Comma [0] 4606" xfId="11393" hidden="1"/>
    <cellStyle name="Comma [0] 4606" xfId="40787" hidden="1"/>
    <cellStyle name="Comma [0] 4607" xfId="11342" hidden="1"/>
    <cellStyle name="Comma [0] 4607" xfId="40736" hidden="1"/>
    <cellStyle name="Comma [0] 4608" xfId="11318" hidden="1"/>
    <cellStyle name="Comma [0] 4608" xfId="40712" hidden="1"/>
    <cellStyle name="Comma [0] 4609" xfId="11353" hidden="1"/>
    <cellStyle name="Comma [0] 4609" xfId="40747" hidden="1"/>
    <cellStyle name="Comma [0] 461" xfId="3008" hidden="1"/>
    <cellStyle name="Comma [0] 461" xfId="32402" hidden="1"/>
    <cellStyle name="Comma [0] 4610" xfId="11285" hidden="1"/>
    <cellStyle name="Comma [0] 4610" xfId="40679" hidden="1"/>
    <cellStyle name="Comma [0] 4611" xfId="11355" hidden="1"/>
    <cellStyle name="Comma [0] 4611" xfId="40749" hidden="1"/>
    <cellStyle name="Comma [0] 4612" xfId="11400" hidden="1"/>
    <cellStyle name="Comma [0] 4612" xfId="40794" hidden="1"/>
    <cellStyle name="Comma [0] 4613" xfId="11343" hidden="1"/>
    <cellStyle name="Comma [0] 4613" xfId="40737" hidden="1"/>
    <cellStyle name="Comma [0] 4614" xfId="11300" hidden="1"/>
    <cellStyle name="Comma [0] 4614" xfId="40694" hidden="1"/>
    <cellStyle name="Comma [0] 4615" xfId="11406" hidden="1"/>
    <cellStyle name="Comma [0] 4615" xfId="40800" hidden="1"/>
    <cellStyle name="Comma [0] 4616" xfId="11408" hidden="1"/>
    <cellStyle name="Comma [0] 4616" xfId="40802" hidden="1"/>
    <cellStyle name="Comma [0] 4617" xfId="11361" hidden="1"/>
    <cellStyle name="Comma [0] 4617" xfId="40755" hidden="1"/>
    <cellStyle name="Comma [0] 4618" xfId="11367" hidden="1"/>
    <cellStyle name="Comma [0] 4618" xfId="40761" hidden="1"/>
    <cellStyle name="Comma [0] 4619" xfId="11251" hidden="1"/>
    <cellStyle name="Comma [0] 4619" xfId="40645" hidden="1"/>
    <cellStyle name="Comma [0] 462" xfId="2987" hidden="1"/>
    <cellStyle name="Comma [0] 462" xfId="32381" hidden="1"/>
    <cellStyle name="Comma [0] 4620" xfId="11317" hidden="1"/>
    <cellStyle name="Comma [0] 4620" xfId="40711" hidden="1"/>
    <cellStyle name="Comma [0] 4621" xfId="11325" hidden="1"/>
    <cellStyle name="Comma [0] 4621" xfId="40719" hidden="1"/>
    <cellStyle name="Comma [0] 4622" xfId="11414" hidden="1"/>
    <cellStyle name="Comma [0] 4622" xfId="40808" hidden="1"/>
    <cellStyle name="Comma [0] 4623" xfId="11328" hidden="1"/>
    <cellStyle name="Comma [0] 4623" xfId="40722" hidden="1"/>
    <cellStyle name="Comma [0] 4624" xfId="11288" hidden="1"/>
    <cellStyle name="Comma [0] 4624" xfId="40682" hidden="1"/>
    <cellStyle name="Comma [0] 4625" xfId="11419" hidden="1"/>
    <cellStyle name="Comma [0] 4625" xfId="40813" hidden="1"/>
    <cellStyle name="Comma [0] 4626" xfId="11421" hidden="1"/>
    <cellStyle name="Comma [0] 4626" xfId="40815" hidden="1"/>
    <cellStyle name="Comma [0] 4627" xfId="11380" hidden="1"/>
    <cellStyle name="Comma [0] 4627" xfId="40774" hidden="1"/>
    <cellStyle name="Comma [0] 4628" xfId="11386" hidden="1"/>
    <cellStyle name="Comma [0] 4628" xfId="40780" hidden="1"/>
    <cellStyle name="Comma [0] 4629" xfId="11287" hidden="1"/>
    <cellStyle name="Comma [0] 4629" xfId="40681" hidden="1"/>
    <cellStyle name="Comma [0] 463" xfId="3065" hidden="1"/>
    <cellStyle name="Comma [0] 463" xfId="32459" hidden="1"/>
    <cellStyle name="Comma [0] 4630" xfId="11368" hidden="1"/>
    <cellStyle name="Comma [0] 4630" xfId="40762" hidden="1"/>
    <cellStyle name="Comma [0] 4631" xfId="11347" hidden="1"/>
    <cellStyle name="Comma [0] 4631" xfId="40741" hidden="1"/>
    <cellStyle name="Comma [0] 4632" xfId="11425" hidden="1"/>
    <cellStyle name="Comma [0] 4632" xfId="40819" hidden="1"/>
    <cellStyle name="Comma [0] 4633" xfId="11366" hidden="1"/>
    <cellStyle name="Comma [0] 4633" xfId="40760" hidden="1"/>
    <cellStyle name="Comma [0] 4634" xfId="11304" hidden="1"/>
    <cellStyle name="Comma [0] 4634" xfId="40698" hidden="1"/>
    <cellStyle name="Comma [0] 4635" xfId="11432" hidden="1"/>
    <cellStyle name="Comma [0] 4635" xfId="40826" hidden="1"/>
    <cellStyle name="Comma [0] 4636" xfId="11434" hidden="1"/>
    <cellStyle name="Comma [0] 4636" xfId="40828" hidden="1"/>
    <cellStyle name="Comma [0] 4637" xfId="11398" hidden="1"/>
    <cellStyle name="Comma [0] 4637" xfId="40792" hidden="1"/>
    <cellStyle name="Comma [0] 4638" xfId="11403" hidden="1"/>
    <cellStyle name="Comma [0] 4638" xfId="40797" hidden="1"/>
    <cellStyle name="Comma [0] 4639" xfId="11234" hidden="1"/>
    <cellStyle name="Comma [0] 4639" xfId="40628" hidden="1"/>
    <cellStyle name="Comma [0] 464" xfId="3006" hidden="1"/>
    <cellStyle name="Comma [0] 464" xfId="32400" hidden="1"/>
    <cellStyle name="Comma [0] 4640" xfId="11387" hidden="1"/>
    <cellStyle name="Comma [0] 4640" xfId="40781" hidden="1"/>
    <cellStyle name="Comma [0] 4641" xfId="11292" hidden="1"/>
    <cellStyle name="Comma [0] 4641" xfId="40686" hidden="1"/>
    <cellStyle name="Comma [0] 4642" xfId="11438" hidden="1"/>
    <cellStyle name="Comma [0] 4642" xfId="40832" hidden="1"/>
    <cellStyle name="Comma [0] 4643" xfId="11385" hidden="1"/>
    <cellStyle name="Comma [0] 4643" xfId="40779" hidden="1"/>
    <cellStyle name="Comma [0] 4644" xfId="11324" hidden="1"/>
    <cellStyle name="Comma [0] 4644" xfId="40718" hidden="1"/>
    <cellStyle name="Comma [0] 4645" xfId="11442" hidden="1"/>
    <cellStyle name="Comma [0] 4645" xfId="40836" hidden="1"/>
    <cellStyle name="Comma [0] 4646" xfId="11444" hidden="1"/>
    <cellStyle name="Comma [0] 4646" xfId="40838" hidden="1"/>
    <cellStyle name="Comma [0] 4647" xfId="11412" hidden="1"/>
    <cellStyle name="Comma [0] 4647" xfId="40806" hidden="1"/>
    <cellStyle name="Comma [0] 4648" xfId="11416" hidden="1"/>
    <cellStyle name="Comma [0] 4648" xfId="40810" hidden="1"/>
    <cellStyle name="Comma [0] 4649" xfId="11306" hidden="1"/>
    <cellStyle name="Comma [0] 4649" xfId="40700" hidden="1"/>
    <cellStyle name="Comma [0] 465" xfId="2944" hidden="1"/>
    <cellStyle name="Comma [0] 465" xfId="32338" hidden="1"/>
    <cellStyle name="Comma [0] 4650" xfId="11404" hidden="1"/>
    <cellStyle name="Comma [0] 4650" xfId="40798" hidden="1"/>
    <cellStyle name="Comma [0] 4651" xfId="11296" hidden="1"/>
    <cellStyle name="Comma [0] 4651" xfId="40690" hidden="1"/>
    <cellStyle name="Comma [0] 4652" xfId="11448" hidden="1"/>
    <cellStyle name="Comma [0] 4652" xfId="40842" hidden="1"/>
    <cellStyle name="Comma [0] 4653" xfId="11402" hidden="1"/>
    <cellStyle name="Comma [0] 4653" xfId="40796" hidden="1"/>
    <cellStyle name="Comma [0] 4654" xfId="11371" hidden="1"/>
    <cellStyle name="Comma [0] 4654" xfId="40765" hidden="1"/>
    <cellStyle name="Comma [0] 4655" xfId="11452" hidden="1"/>
    <cellStyle name="Comma [0] 4655" xfId="40846" hidden="1"/>
    <cellStyle name="Comma [0] 4656" xfId="11454" hidden="1"/>
    <cellStyle name="Comma [0] 4656" xfId="40848" hidden="1"/>
    <cellStyle name="Comma [0] 4657" xfId="11440" hidden="1"/>
    <cellStyle name="Comma [0] 4657" xfId="40834" hidden="1"/>
    <cellStyle name="Comma [0] 4658" xfId="11427" hidden="1"/>
    <cellStyle name="Comma [0] 4658" xfId="40821" hidden="1"/>
    <cellStyle name="Comma [0] 4659" xfId="11451" hidden="1"/>
    <cellStyle name="Comma [0] 4659" xfId="40845" hidden="1"/>
    <cellStyle name="Comma [0] 466" xfId="3072" hidden="1"/>
    <cellStyle name="Comma [0] 466" xfId="32466" hidden="1"/>
    <cellStyle name="Comma [0] 4660" xfId="11417" hidden="1"/>
    <cellStyle name="Comma [0] 4660" xfId="40811" hidden="1"/>
    <cellStyle name="Comma [0] 4661" xfId="11389" hidden="1"/>
    <cellStyle name="Comma [0] 4661" xfId="40783" hidden="1"/>
    <cellStyle name="Comma [0] 4662" xfId="11456" hidden="1"/>
    <cellStyle name="Comma [0] 4662" xfId="40850" hidden="1"/>
    <cellStyle name="Comma [0] 4663" xfId="11413" hidden="1"/>
    <cellStyle name="Comma [0] 4663" xfId="40807" hidden="1"/>
    <cellStyle name="Comma [0] 4664" xfId="11447" hidden="1"/>
    <cellStyle name="Comma [0] 4664" xfId="40841" hidden="1"/>
    <cellStyle name="Comma [0] 4665" xfId="11460" hidden="1"/>
    <cellStyle name="Comma [0] 4665" xfId="40854" hidden="1"/>
    <cellStyle name="Comma [0] 4666" xfId="11462" hidden="1"/>
    <cellStyle name="Comma [0] 4666" xfId="40856" hidden="1"/>
    <cellStyle name="Comma [0] 4667" xfId="11330" hidden="1"/>
    <cellStyle name="Comma [0] 4667" xfId="40724" hidden="1"/>
    <cellStyle name="Comma [0] 4668" xfId="11450" hidden="1"/>
    <cellStyle name="Comma [0] 4668" xfId="40844" hidden="1"/>
    <cellStyle name="Comma [0] 4669" xfId="11390" hidden="1"/>
    <cellStyle name="Comma [0] 4669" xfId="40784" hidden="1"/>
    <cellStyle name="Comma [0] 467" xfId="3074" hidden="1"/>
    <cellStyle name="Comma [0] 467" xfId="32468" hidden="1"/>
    <cellStyle name="Comma [0] 4670" xfId="11424" hidden="1"/>
    <cellStyle name="Comma [0] 4670" xfId="40818" hidden="1"/>
    <cellStyle name="Comma [0] 4671" xfId="11437" hidden="1"/>
    <cellStyle name="Comma [0] 4671" xfId="40831" hidden="1"/>
    <cellStyle name="Comma [0] 4672" xfId="11465" hidden="1"/>
    <cellStyle name="Comma [0] 4672" xfId="40859" hidden="1"/>
    <cellStyle name="Comma [0] 4673" xfId="11428" hidden="1"/>
    <cellStyle name="Comma [0] 4673" xfId="40822" hidden="1"/>
    <cellStyle name="Comma [0] 4674" xfId="11388" hidden="1"/>
    <cellStyle name="Comma [0] 4674" xfId="40782" hidden="1"/>
    <cellStyle name="Comma [0] 4675" xfId="11467" hidden="1"/>
    <cellStyle name="Comma [0] 4675" xfId="40861" hidden="1"/>
    <cellStyle name="Comma [0] 4676" xfId="11469" hidden="1"/>
    <cellStyle name="Comma [0] 4676" xfId="40863" hidden="1"/>
    <cellStyle name="Comma [0] 4677" xfId="11529" hidden="1"/>
    <cellStyle name="Comma [0] 4677" xfId="40923" hidden="1"/>
    <cellStyle name="Comma [0] 4678" xfId="11548" hidden="1"/>
    <cellStyle name="Comma [0] 4678" xfId="40942" hidden="1"/>
    <cellStyle name="Comma [0] 4679" xfId="11555" hidden="1"/>
    <cellStyle name="Comma [0] 4679" xfId="40949" hidden="1"/>
    <cellStyle name="Comma [0] 468" xfId="3038" hidden="1"/>
    <cellStyle name="Comma [0] 468" xfId="32432" hidden="1"/>
    <cellStyle name="Comma [0] 4680" xfId="11562" hidden="1"/>
    <cellStyle name="Comma [0] 4680" xfId="40956" hidden="1"/>
    <cellStyle name="Comma [0] 4681" xfId="11567" hidden="1"/>
    <cellStyle name="Comma [0] 4681" xfId="40961" hidden="1"/>
    <cellStyle name="Comma [0] 4682" xfId="11554" hidden="1"/>
    <cellStyle name="Comma [0] 4682" xfId="40948" hidden="1"/>
    <cellStyle name="Comma [0] 4683" xfId="11559" hidden="1"/>
    <cellStyle name="Comma [0] 4683" xfId="40953" hidden="1"/>
    <cellStyle name="Comma [0] 4684" xfId="11571" hidden="1"/>
    <cellStyle name="Comma [0] 4684" xfId="40965" hidden="1"/>
    <cellStyle name="Comma [0] 4685" xfId="11573" hidden="1"/>
    <cellStyle name="Comma [0] 4685" xfId="40967" hidden="1"/>
    <cellStyle name="Comma [0] 4686" xfId="11544" hidden="1"/>
    <cellStyle name="Comma [0] 4686" xfId="40938" hidden="1"/>
    <cellStyle name="Comma [0] 4687" xfId="11533" hidden="1"/>
    <cellStyle name="Comma [0] 4687" xfId="40927" hidden="1"/>
    <cellStyle name="Comma [0] 4688" xfId="11584" hidden="1"/>
    <cellStyle name="Comma [0] 4688" xfId="40978" hidden="1"/>
    <cellStyle name="Comma [0] 4689" xfId="11593" hidden="1"/>
    <cellStyle name="Comma [0] 4689" xfId="40987" hidden="1"/>
    <cellStyle name="Comma [0] 469" xfId="3043" hidden="1"/>
    <cellStyle name="Comma [0] 469" xfId="32437" hidden="1"/>
    <cellStyle name="Comma [0] 4690" xfId="11604" hidden="1"/>
    <cellStyle name="Comma [0] 4690" xfId="40998" hidden="1"/>
    <cellStyle name="Comma [0] 4691" xfId="11610" hidden="1"/>
    <cellStyle name="Comma [0] 4691" xfId="41004" hidden="1"/>
    <cellStyle name="Comma [0] 4692" xfId="11592" hidden="1"/>
    <cellStyle name="Comma [0] 4692" xfId="40986" hidden="1"/>
    <cellStyle name="Comma [0] 4693" xfId="11602" hidden="1"/>
    <cellStyle name="Comma [0] 4693" xfId="40996" hidden="1"/>
    <cellStyle name="Comma [0] 4694" xfId="11622" hidden="1"/>
    <cellStyle name="Comma [0] 4694" xfId="41016" hidden="1"/>
    <cellStyle name="Comma [0] 4695" xfId="11624" hidden="1"/>
    <cellStyle name="Comma [0] 4695" xfId="41018" hidden="1"/>
    <cellStyle name="Comma [0] 4696" xfId="11575" hidden="1"/>
    <cellStyle name="Comma [0] 4696" xfId="40969" hidden="1"/>
    <cellStyle name="Comma [0] 4697" xfId="11536" hidden="1"/>
    <cellStyle name="Comma [0] 4697" xfId="40930" hidden="1"/>
    <cellStyle name="Comma [0] 4698" xfId="11578" hidden="1"/>
    <cellStyle name="Comma [0] 4698" xfId="40972" hidden="1"/>
    <cellStyle name="Comma [0] 4699" xfId="11541" hidden="1"/>
    <cellStyle name="Comma [0] 4699" xfId="40935" hidden="1"/>
    <cellStyle name="Comma [0] 47" xfId="2285" hidden="1"/>
    <cellStyle name="Comma [0] 47" xfId="31679" hidden="1"/>
    <cellStyle name="Comma [0] 470" xfId="1309" hidden="1"/>
    <cellStyle name="Comma [0] 470" xfId="30704" hidden="1"/>
    <cellStyle name="Comma [0] 4700" xfId="11543" hidden="1"/>
    <cellStyle name="Comma [0] 4700" xfId="40937" hidden="1"/>
    <cellStyle name="Comma [0] 4701" xfId="11629" hidden="1"/>
    <cellStyle name="Comma [0] 4701" xfId="41023" hidden="1"/>
    <cellStyle name="Comma [0] 4702" xfId="11532" hidden="1"/>
    <cellStyle name="Comma [0] 4702" xfId="40926" hidden="1"/>
    <cellStyle name="Comma [0] 4703" xfId="11540" hidden="1"/>
    <cellStyle name="Comma [0] 4703" xfId="40934" hidden="1"/>
    <cellStyle name="Comma [0] 4704" xfId="11641" hidden="1"/>
    <cellStyle name="Comma [0] 4704" xfId="41035" hidden="1"/>
    <cellStyle name="Comma [0] 4705" xfId="11643" hidden="1"/>
    <cellStyle name="Comma [0] 4705" xfId="41037" hidden="1"/>
    <cellStyle name="Comma [0] 4706" xfId="11632" hidden="1"/>
    <cellStyle name="Comma [0] 4706" xfId="41026" hidden="1"/>
    <cellStyle name="Comma [0] 4707" xfId="11640" hidden="1"/>
    <cellStyle name="Comma [0] 4707" xfId="41034" hidden="1"/>
    <cellStyle name="Comma [0] 4708" xfId="11538" hidden="1"/>
    <cellStyle name="Comma [0] 4708" xfId="40932" hidden="1"/>
    <cellStyle name="Comma [0] 4709" xfId="11626" hidden="1"/>
    <cellStyle name="Comma [0] 4709" xfId="41020" hidden="1"/>
    <cellStyle name="Comma [0] 471" xfId="3027" hidden="1"/>
    <cellStyle name="Comma [0] 471" xfId="32421" hidden="1"/>
    <cellStyle name="Comma [0] 4710" xfId="11659" hidden="1"/>
    <cellStyle name="Comma [0] 4710" xfId="41053" hidden="1"/>
    <cellStyle name="Comma [0] 4711" xfId="11667" hidden="1"/>
    <cellStyle name="Comma [0] 4711" xfId="41061" hidden="1"/>
    <cellStyle name="Comma [0] 4712" xfId="11576" hidden="1"/>
    <cellStyle name="Comma [0] 4712" xfId="40970" hidden="1"/>
    <cellStyle name="Comma [0] 4713" xfId="11655" hidden="1"/>
    <cellStyle name="Comma [0] 4713" xfId="41049" hidden="1"/>
    <cellStyle name="Comma [0] 4714" xfId="11676" hidden="1"/>
    <cellStyle name="Comma [0] 4714" xfId="41070" hidden="1"/>
    <cellStyle name="Comma [0] 4715" xfId="11678" hidden="1"/>
    <cellStyle name="Comma [0] 4715" xfId="41072" hidden="1"/>
    <cellStyle name="Comma [0] 4716" xfId="11637" hidden="1"/>
    <cellStyle name="Comma [0] 4716" xfId="41031" hidden="1"/>
    <cellStyle name="Comma [0] 4717" xfId="11582" hidden="1"/>
    <cellStyle name="Comma [0] 4717" xfId="40976" hidden="1"/>
    <cellStyle name="Comma [0] 4718" xfId="11635" hidden="1"/>
    <cellStyle name="Comma [0] 4718" xfId="41029" hidden="1"/>
    <cellStyle name="Comma [0] 4719" xfId="11619" hidden="1"/>
    <cellStyle name="Comma [0] 4719" xfId="41013" hidden="1"/>
    <cellStyle name="Comma [0] 472" xfId="2932" hidden="1"/>
    <cellStyle name="Comma [0] 472" xfId="32326" hidden="1"/>
    <cellStyle name="Comma [0] 4720" xfId="11615" hidden="1"/>
    <cellStyle name="Comma [0] 4720" xfId="41009" hidden="1"/>
    <cellStyle name="Comma [0] 4721" xfId="11686" hidden="1"/>
    <cellStyle name="Comma [0] 4721" xfId="41080" hidden="1"/>
    <cellStyle name="Comma [0] 4722" xfId="11552" hidden="1"/>
    <cellStyle name="Comma [0] 4722" xfId="40946" hidden="1"/>
    <cellStyle name="Comma [0] 4723" xfId="11545" hidden="1"/>
    <cellStyle name="Comma [0] 4723" xfId="40939" hidden="1"/>
    <cellStyle name="Comma [0] 4724" xfId="11694" hidden="1"/>
    <cellStyle name="Comma [0] 4724" xfId="41088" hidden="1"/>
    <cellStyle name="Comma [0] 4725" xfId="11696" hidden="1"/>
    <cellStyle name="Comma [0] 4725" xfId="41090" hidden="1"/>
    <cellStyle name="Comma [0] 4726" xfId="11645" hidden="1"/>
    <cellStyle name="Comma [0] 4726" xfId="41039" hidden="1"/>
    <cellStyle name="Comma [0] 4727" xfId="11621" hidden="1"/>
    <cellStyle name="Comma [0] 4727" xfId="41015" hidden="1"/>
    <cellStyle name="Comma [0] 4728" xfId="11656" hidden="1"/>
    <cellStyle name="Comma [0] 4728" xfId="41050" hidden="1"/>
    <cellStyle name="Comma [0] 4729" xfId="11588" hidden="1"/>
    <cellStyle name="Comma [0] 4729" xfId="40982" hidden="1"/>
    <cellStyle name="Comma [0] 473" xfId="3078" hidden="1"/>
    <cellStyle name="Comma [0] 473" xfId="32472" hidden="1"/>
    <cellStyle name="Comma [0] 4730" xfId="11658" hidden="1"/>
    <cellStyle name="Comma [0] 4730" xfId="41052" hidden="1"/>
    <cellStyle name="Comma [0] 4731" xfId="11703" hidden="1"/>
    <cellStyle name="Comma [0] 4731" xfId="41097" hidden="1"/>
    <cellStyle name="Comma [0] 4732" xfId="11646" hidden="1"/>
    <cellStyle name="Comma [0] 4732" xfId="41040" hidden="1"/>
    <cellStyle name="Comma [0] 4733" xfId="11603" hidden="1"/>
    <cellStyle name="Comma [0] 4733" xfId="40997" hidden="1"/>
    <cellStyle name="Comma [0] 4734" xfId="11709" hidden="1"/>
    <cellStyle name="Comma [0] 4734" xfId="41103" hidden="1"/>
    <cellStyle name="Comma [0] 4735" xfId="11711" hidden="1"/>
    <cellStyle name="Comma [0] 4735" xfId="41105" hidden="1"/>
    <cellStyle name="Comma [0] 4736" xfId="11664" hidden="1"/>
    <cellStyle name="Comma [0] 4736" xfId="41058" hidden="1"/>
    <cellStyle name="Comma [0] 4737" xfId="11670" hidden="1"/>
    <cellStyle name="Comma [0] 4737" xfId="41064" hidden="1"/>
    <cellStyle name="Comma [0] 4738" xfId="11551" hidden="1"/>
    <cellStyle name="Comma [0] 4738" xfId="40945" hidden="1"/>
    <cellStyle name="Comma [0] 4739" xfId="11620" hidden="1"/>
    <cellStyle name="Comma [0] 4739" xfId="41014" hidden="1"/>
    <cellStyle name="Comma [0] 474" xfId="3025" hidden="1"/>
    <cellStyle name="Comma [0] 474" xfId="32419" hidden="1"/>
    <cellStyle name="Comma [0] 4740" xfId="11628" hidden="1"/>
    <cellStyle name="Comma [0] 4740" xfId="41022" hidden="1"/>
    <cellStyle name="Comma [0] 4741" xfId="11717" hidden="1"/>
    <cellStyle name="Comma [0] 4741" xfId="41111" hidden="1"/>
    <cellStyle name="Comma [0] 4742" xfId="11631" hidden="1"/>
    <cellStyle name="Comma [0] 4742" xfId="41025" hidden="1"/>
    <cellStyle name="Comma [0] 4743" xfId="11591" hidden="1"/>
    <cellStyle name="Comma [0] 4743" xfId="40985" hidden="1"/>
    <cellStyle name="Comma [0] 4744" xfId="11722" hidden="1"/>
    <cellStyle name="Comma [0] 4744" xfId="41116" hidden="1"/>
    <cellStyle name="Comma [0] 4745" xfId="11724" hidden="1"/>
    <cellStyle name="Comma [0] 4745" xfId="41118" hidden="1"/>
    <cellStyle name="Comma [0] 4746" xfId="11683" hidden="1"/>
    <cellStyle name="Comma [0] 4746" xfId="41077" hidden="1"/>
    <cellStyle name="Comma [0] 4747" xfId="11689" hidden="1"/>
    <cellStyle name="Comma [0] 4747" xfId="41083" hidden="1"/>
    <cellStyle name="Comma [0] 4748" xfId="11590" hidden="1"/>
    <cellStyle name="Comma [0] 4748" xfId="40984" hidden="1"/>
    <cellStyle name="Comma [0] 4749" xfId="11671" hidden="1"/>
    <cellStyle name="Comma [0] 4749" xfId="41065" hidden="1"/>
    <cellStyle name="Comma [0] 475" xfId="2964" hidden="1"/>
    <cellStyle name="Comma [0] 475" xfId="32358" hidden="1"/>
    <cellStyle name="Comma [0] 4750" xfId="11650" hidden="1"/>
    <cellStyle name="Comma [0] 4750" xfId="41044" hidden="1"/>
    <cellStyle name="Comma [0] 4751" xfId="11728" hidden="1"/>
    <cellStyle name="Comma [0] 4751" xfId="41122" hidden="1"/>
    <cellStyle name="Comma [0] 4752" xfId="11669" hidden="1"/>
    <cellStyle name="Comma [0] 4752" xfId="41063" hidden="1"/>
    <cellStyle name="Comma [0] 4753" xfId="11607" hidden="1"/>
    <cellStyle name="Comma [0] 4753" xfId="41001" hidden="1"/>
    <cellStyle name="Comma [0] 4754" xfId="11735" hidden="1"/>
    <cellStyle name="Comma [0] 4754" xfId="41129" hidden="1"/>
    <cellStyle name="Comma [0] 4755" xfId="11737" hidden="1"/>
    <cellStyle name="Comma [0] 4755" xfId="41131" hidden="1"/>
    <cellStyle name="Comma [0] 4756" xfId="11701" hidden="1"/>
    <cellStyle name="Comma [0] 4756" xfId="41095" hidden="1"/>
    <cellStyle name="Comma [0] 4757" xfId="11706" hidden="1"/>
    <cellStyle name="Comma [0] 4757" xfId="41100" hidden="1"/>
    <cellStyle name="Comma [0] 4758" xfId="11535" hidden="1"/>
    <cellStyle name="Comma [0] 4758" xfId="40929" hidden="1"/>
    <cellStyle name="Comma [0] 4759" xfId="11690" hidden="1"/>
    <cellStyle name="Comma [0] 4759" xfId="41084" hidden="1"/>
    <cellStyle name="Comma [0] 476" xfId="3082" hidden="1"/>
    <cellStyle name="Comma [0] 476" xfId="32476" hidden="1"/>
    <cellStyle name="Comma [0] 4760" xfId="11595" hidden="1"/>
    <cellStyle name="Comma [0] 4760" xfId="40989" hidden="1"/>
    <cellStyle name="Comma [0] 4761" xfId="11741" hidden="1"/>
    <cellStyle name="Comma [0] 4761" xfId="41135" hidden="1"/>
    <cellStyle name="Comma [0] 4762" xfId="11688" hidden="1"/>
    <cellStyle name="Comma [0] 4762" xfId="41082" hidden="1"/>
    <cellStyle name="Comma [0] 4763" xfId="11627" hidden="1"/>
    <cellStyle name="Comma [0] 4763" xfId="41021" hidden="1"/>
    <cellStyle name="Comma [0] 4764" xfId="11745" hidden="1"/>
    <cellStyle name="Comma [0] 4764" xfId="41139" hidden="1"/>
    <cellStyle name="Comma [0] 4765" xfId="11747" hidden="1"/>
    <cellStyle name="Comma [0] 4765" xfId="41141" hidden="1"/>
    <cellStyle name="Comma [0] 4766" xfId="11715" hidden="1"/>
    <cellStyle name="Comma [0] 4766" xfId="41109" hidden="1"/>
    <cellStyle name="Comma [0] 4767" xfId="11719" hidden="1"/>
    <cellStyle name="Comma [0] 4767" xfId="41113" hidden="1"/>
    <cellStyle name="Comma [0] 4768" xfId="11609" hidden="1"/>
    <cellStyle name="Comma [0] 4768" xfId="41003" hidden="1"/>
    <cellStyle name="Comma [0] 4769" xfId="11707" hidden="1"/>
    <cellStyle name="Comma [0] 4769" xfId="41101" hidden="1"/>
    <cellStyle name="Comma [0] 477" xfId="3084" hidden="1"/>
    <cellStyle name="Comma [0] 477" xfId="32478" hidden="1"/>
    <cellStyle name="Comma [0] 4770" xfId="11599" hidden="1"/>
    <cellStyle name="Comma [0] 4770" xfId="40993" hidden="1"/>
    <cellStyle name="Comma [0] 4771" xfId="11751" hidden="1"/>
    <cellStyle name="Comma [0] 4771" xfId="41145" hidden="1"/>
    <cellStyle name="Comma [0] 4772" xfId="11705" hidden="1"/>
    <cellStyle name="Comma [0] 4772" xfId="41099" hidden="1"/>
    <cellStyle name="Comma [0] 4773" xfId="11674" hidden="1"/>
    <cellStyle name="Comma [0] 4773" xfId="41068" hidden="1"/>
    <cellStyle name="Comma [0] 4774" xfId="11755" hidden="1"/>
    <cellStyle name="Comma [0] 4774" xfId="41149" hidden="1"/>
    <cellStyle name="Comma [0] 4775" xfId="11757" hidden="1"/>
    <cellStyle name="Comma [0] 4775" xfId="41151" hidden="1"/>
    <cellStyle name="Comma [0] 4776" xfId="11743" hidden="1"/>
    <cellStyle name="Comma [0] 4776" xfId="41137" hidden="1"/>
    <cellStyle name="Comma [0] 4777" xfId="11730" hidden="1"/>
    <cellStyle name="Comma [0] 4777" xfId="41124" hidden="1"/>
    <cellStyle name="Comma [0] 4778" xfId="11754" hidden="1"/>
    <cellStyle name="Comma [0] 4778" xfId="41148" hidden="1"/>
    <cellStyle name="Comma [0] 4779" xfId="11720" hidden="1"/>
    <cellStyle name="Comma [0] 4779" xfId="41114" hidden="1"/>
    <cellStyle name="Comma [0] 478" xfId="3052" hidden="1"/>
    <cellStyle name="Comma [0] 478" xfId="32446" hidden="1"/>
    <cellStyle name="Comma [0] 4780" xfId="11692" hidden="1"/>
    <cellStyle name="Comma [0] 4780" xfId="41086" hidden="1"/>
    <cellStyle name="Comma [0] 4781" xfId="11759" hidden="1"/>
    <cellStyle name="Comma [0] 4781" xfId="41153" hidden="1"/>
    <cellStyle name="Comma [0] 4782" xfId="11716" hidden="1"/>
    <cellStyle name="Comma [0] 4782" xfId="41110" hidden="1"/>
    <cellStyle name="Comma [0] 4783" xfId="11750" hidden="1"/>
    <cellStyle name="Comma [0] 4783" xfId="41144" hidden="1"/>
    <cellStyle name="Comma [0] 4784" xfId="11763" hidden="1"/>
    <cellStyle name="Comma [0] 4784" xfId="41157" hidden="1"/>
    <cellStyle name="Comma [0] 4785" xfId="11765" hidden="1"/>
    <cellStyle name="Comma [0] 4785" xfId="41159" hidden="1"/>
    <cellStyle name="Comma [0] 4786" xfId="11633" hidden="1"/>
    <cellStyle name="Comma [0] 4786" xfId="41027" hidden="1"/>
    <cellStyle name="Comma [0] 4787" xfId="11753" hidden="1"/>
    <cellStyle name="Comma [0] 4787" xfId="41147" hidden="1"/>
    <cellStyle name="Comma [0] 4788" xfId="11693" hidden="1"/>
    <cellStyle name="Comma [0] 4788" xfId="41087" hidden="1"/>
    <cellStyle name="Comma [0] 4789" xfId="11727" hidden="1"/>
    <cellStyle name="Comma [0] 4789" xfId="41121" hidden="1"/>
    <cellStyle name="Comma [0] 479" xfId="3056" hidden="1"/>
    <cellStyle name="Comma [0] 479" xfId="32450" hidden="1"/>
    <cellStyle name="Comma [0] 4790" xfId="11740" hidden="1"/>
    <cellStyle name="Comma [0] 4790" xfId="41134" hidden="1"/>
    <cellStyle name="Comma [0] 4791" xfId="11768" hidden="1"/>
    <cellStyle name="Comma [0] 4791" xfId="41162" hidden="1"/>
    <cellStyle name="Comma [0] 4792" xfId="11731" hidden="1"/>
    <cellStyle name="Comma [0] 4792" xfId="41125" hidden="1"/>
    <cellStyle name="Comma [0] 4793" xfId="11691" hidden="1"/>
    <cellStyle name="Comma [0] 4793" xfId="41085" hidden="1"/>
    <cellStyle name="Comma [0] 4794" xfId="11771" hidden="1"/>
    <cellStyle name="Comma [0] 4794" xfId="41165" hidden="1"/>
    <cellStyle name="Comma [0] 4795" xfId="11773" hidden="1"/>
    <cellStyle name="Comma [0] 4795" xfId="41167" hidden="1"/>
    <cellStyle name="Comma [0] 4796" xfId="11492" hidden="1"/>
    <cellStyle name="Comma [0] 4796" xfId="40886" hidden="1"/>
    <cellStyle name="Comma [0] 4797" xfId="11474" hidden="1"/>
    <cellStyle name="Comma [0] 4797" xfId="40868" hidden="1"/>
    <cellStyle name="Comma [0] 4798" xfId="11777" hidden="1"/>
    <cellStyle name="Comma [0] 4798" xfId="41171" hidden="1"/>
    <cellStyle name="Comma [0] 4799" xfId="11784" hidden="1"/>
    <cellStyle name="Comma [0] 4799" xfId="41178" hidden="1"/>
    <cellStyle name="Comma [0] 48" xfId="2295" hidden="1"/>
    <cellStyle name="Comma [0] 48" xfId="31689" hidden="1"/>
    <cellStyle name="Comma [0] 480" xfId="2946" hidden="1"/>
    <cellStyle name="Comma [0] 480" xfId="32340" hidden="1"/>
    <cellStyle name="Comma [0] 4800" xfId="11786" hidden="1"/>
    <cellStyle name="Comma [0] 4800" xfId="41180" hidden="1"/>
    <cellStyle name="Comma [0] 4801" xfId="11776" hidden="1"/>
    <cellStyle name="Comma [0] 4801" xfId="41170" hidden="1"/>
    <cellStyle name="Comma [0] 4802" xfId="11782" hidden="1"/>
    <cellStyle name="Comma [0] 4802" xfId="41176" hidden="1"/>
    <cellStyle name="Comma [0] 4803" xfId="11789" hidden="1"/>
    <cellStyle name="Comma [0] 4803" xfId="41183" hidden="1"/>
    <cellStyle name="Comma [0] 4804" xfId="11791" hidden="1"/>
    <cellStyle name="Comma [0] 4804" xfId="41185" hidden="1"/>
    <cellStyle name="Comma [0] 4805" xfId="11566" hidden="1"/>
    <cellStyle name="Comma [0] 4805" xfId="40960" hidden="1"/>
    <cellStyle name="Comma [0] 4806" xfId="11522" hidden="1"/>
    <cellStyle name="Comma [0] 4806" xfId="40916" hidden="1"/>
    <cellStyle name="Comma [0] 4807" xfId="11802" hidden="1"/>
    <cellStyle name="Comma [0] 4807" xfId="41196" hidden="1"/>
    <cellStyle name="Comma [0] 4808" xfId="11811" hidden="1"/>
    <cellStyle name="Comma [0] 4808" xfId="41205" hidden="1"/>
    <cellStyle name="Comma [0] 4809" xfId="11822" hidden="1"/>
    <cellStyle name="Comma [0] 4809" xfId="41216" hidden="1"/>
    <cellStyle name="Comma [0] 481" xfId="3044" hidden="1"/>
    <cellStyle name="Comma [0] 481" xfId="32438" hidden="1"/>
    <cellStyle name="Comma [0] 4810" xfId="11828" hidden="1"/>
    <cellStyle name="Comma [0] 4810" xfId="41222" hidden="1"/>
    <cellStyle name="Comma [0] 4811" xfId="11810" hidden="1"/>
    <cellStyle name="Comma [0] 4811" xfId="41204" hidden="1"/>
    <cellStyle name="Comma [0] 4812" xfId="11820" hidden="1"/>
    <cellStyle name="Comma [0] 4812" xfId="41214" hidden="1"/>
    <cellStyle name="Comma [0] 4813" xfId="11840" hidden="1"/>
    <cellStyle name="Comma [0] 4813" xfId="41234" hidden="1"/>
    <cellStyle name="Comma [0] 4814" xfId="11842" hidden="1"/>
    <cellStyle name="Comma [0] 4814" xfId="41236" hidden="1"/>
    <cellStyle name="Comma [0] 4815" xfId="11793" hidden="1"/>
    <cellStyle name="Comma [0] 4815" xfId="41187" hidden="1"/>
    <cellStyle name="Comma [0] 4816" xfId="11487" hidden="1"/>
    <cellStyle name="Comma [0] 4816" xfId="40881" hidden="1"/>
    <cellStyle name="Comma [0] 4817" xfId="11796" hidden="1"/>
    <cellStyle name="Comma [0] 4817" xfId="41190" hidden="1"/>
    <cellStyle name="Comma [0] 4818" xfId="11521" hidden="1"/>
    <cellStyle name="Comma [0] 4818" xfId="40915" hidden="1"/>
    <cellStyle name="Comma [0] 4819" xfId="11520" hidden="1"/>
    <cellStyle name="Comma [0] 4819" xfId="40914" hidden="1"/>
    <cellStyle name="Comma [0] 482" xfId="2936" hidden="1"/>
    <cellStyle name="Comma [0] 482" xfId="32330" hidden="1"/>
    <cellStyle name="Comma [0] 4820" xfId="11847" hidden="1"/>
    <cellStyle name="Comma [0] 4820" xfId="41241" hidden="1"/>
    <cellStyle name="Comma [0] 4821" xfId="11489" hidden="1"/>
    <cellStyle name="Comma [0] 4821" xfId="40883" hidden="1"/>
    <cellStyle name="Comma [0] 4822" xfId="11523" hidden="1"/>
    <cellStyle name="Comma [0] 4822" xfId="40917" hidden="1"/>
    <cellStyle name="Comma [0] 4823" xfId="11859" hidden="1"/>
    <cellStyle name="Comma [0] 4823" xfId="41253" hidden="1"/>
    <cellStyle name="Comma [0] 4824" xfId="11861" hidden="1"/>
    <cellStyle name="Comma [0] 4824" xfId="41255" hidden="1"/>
    <cellStyle name="Comma [0] 4825" xfId="11850" hidden="1"/>
    <cellStyle name="Comma [0] 4825" xfId="41244" hidden="1"/>
    <cellStyle name="Comma [0] 4826" xfId="11858" hidden="1"/>
    <cellStyle name="Comma [0] 4826" xfId="41252" hidden="1"/>
    <cellStyle name="Comma [0] 4827" xfId="11485" hidden="1"/>
    <cellStyle name="Comma [0] 4827" xfId="40879" hidden="1"/>
    <cellStyle name="Comma [0] 4828" xfId="11844" hidden="1"/>
    <cellStyle name="Comma [0] 4828" xfId="41238" hidden="1"/>
    <cellStyle name="Comma [0] 4829" xfId="11877" hidden="1"/>
    <cellStyle name="Comma [0] 4829" xfId="41271" hidden="1"/>
    <cellStyle name="Comma [0] 483" xfId="3088" hidden="1"/>
    <cellStyle name="Comma [0] 483" xfId="32482" hidden="1"/>
    <cellStyle name="Comma [0] 4830" xfId="11885" hidden="1"/>
    <cellStyle name="Comma [0] 4830" xfId="41279" hidden="1"/>
    <cellStyle name="Comma [0] 4831" xfId="11794" hidden="1"/>
    <cellStyle name="Comma [0] 4831" xfId="41188" hidden="1"/>
    <cellStyle name="Comma [0] 4832" xfId="11873" hidden="1"/>
    <cellStyle name="Comma [0] 4832" xfId="41267" hidden="1"/>
    <cellStyle name="Comma [0] 4833" xfId="11894" hidden="1"/>
    <cellStyle name="Comma [0] 4833" xfId="41288" hidden="1"/>
    <cellStyle name="Comma [0] 4834" xfId="11896" hidden="1"/>
    <cellStyle name="Comma [0] 4834" xfId="41290" hidden="1"/>
    <cellStyle name="Comma [0] 4835" xfId="11855" hidden="1"/>
    <cellStyle name="Comma [0] 4835" xfId="41249" hidden="1"/>
    <cellStyle name="Comma [0] 4836" xfId="11800" hidden="1"/>
    <cellStyle name="Comma [0] 4836" xfId="41194" hidden="1"/>
    <cellStyle name="Comma [0] 4837" xfId="11853" hidden="1"/>
    <cellStyle name="Comma [0] 4837" xfId="41247" hidden="1"/>
    <cellStyle name="Comma [0] 4838" xfId="11837" hidden="1"/>
    <cellStyle name="Comma [0] 4838" xfId="41231" hidden="1"/>
    <cellStyle name="Comma [0] 4839" xfId="11833" hidden="1"/>
    <cellStyle name="Comma [0] 4839" xfId="41227" hidden="1"/>
    <cellStyle name="Comma [0] 484" xfId="3042" hidden="1"/>
    <cellStyle name="Comma [0] 484" xfId="32436" hidden="1"/>
    <cellStyle name="Comma [0] 4840" xfId="11904" hidden="1"/>
    <cellStyle name="Comma [0] 4840" xfId="41298" hidden="1"/>
    <cellStyle name="Comma [0] 4841" xfId="11477" hidden="1"/>
    <cellStyle name="Comma [0] 4841" xfId="40871" hidden="1"/>
    <cellStyle name="Comma [0] 4842" xfId="11565" hidden="1"/>
    <cellStyle name="Comma [0] 4842" xfId="40959" hidden="1"/>
    <cellStyle name="Comma [0] 4843" xfId="11912" hidden="1"/>
    <cellStyle name="Comma [0] 4843" xfId="41306" hidden="1"/>
    <cellStyle name="Comma [0] 4844" xfId="11914" hidden="1"/>
    <cellStyle name="Comma [0] 4844" xfId="41308" hidden="1"/>
    <cellStyle name="Comma [0] 4845" xfId="11863" hidden="1"/>
    <cellStyle name="Comma [0] 4845" xfId="41257" hidden="1"/>
    <cellStyle name="Comma [0] 4846" xfId="11839" hidden="1"/>
    <cellStyle name="Comma [0] 4846" xfId="41233" hidden="1"/>
    <cellStyle name="Comma [0] 4847" xfId="11874" hidden="1"/>
    <cellStyle name="Comma [0] 4847" xfId="41268" hidden="1"/>
    <cellStyle name="Comma [0] 4848" xfId="11806" hidden="1"/>
    <cellStyle name="Comma [0] 4848" xfId="41200" hidden="1"/>
    <cellStyle name="Comma [0] 4849" xfId="11876" hidden="1"/>
    <cellStyle name="Comma [0] 4849" xfId="41270" hidden="1"/>
    <cellStyle name="Comma [0] 485" xfId="3011" hidden="1"/>
    <cellStyle name="Comma [0] 485" xfId="32405" hidden="1"/>
    <cellStyle name="Comma [0] 4850" xfId="11921" hidden="1"/>
    <cellStyle name="Comma [0] 4850" xfId="41315" hidden="1"/>
    <cellStyle name="Comma [0] 4851" xfId="11864" hidden="1"/>
    <cellStyle name="Comma [0] 4851" xfId="41258" hidden="1"/>
    <cellStyle name="Comma [0] 4852" xfId="11821" hidden="1"/>
    <cellStyle name="Comma [0] 4852" xfId="41215" hidden="1"/>
    <cellStyle name="Comma [0] 4853" xfId="11927" hidden="1"/>
    <cellStyle name="Comma [0] 4853" xfId="41321" hidden="1"/>
    <cellStyle name="Comma [0] 4854" xfId="11929" hidden="1"/>
    <cellStyle name="Comma [0] 4854" xfId="41323" hidden="1"/>
    <cellStyle name="Comma [0] 4855" xfId="11882" hidden="1"/>
    <cellStyle name="Comma [0] 4855" xfId="41276" hidden="1"/>
    <cellStyle name="Comma [0] 4856" xfId="11888" hidden="1"/>
    <cellStyle name="Comma [0] 4856" xfId="41282" hidden="1"/>
    <cellStyle name="Comma [0] 4857" xfId="11514" hidden="1"/>
    <cellStyle name="Comma [0] 4857" xfId="40908" hidden="1"/>
    <cellStyle name="Comma [0] 4858" xfId="11838" hidden="1"/>
    <cellStyle name="Comma [0] 4858" xfId="41232" hidden="1"/>
    <cellStyle name="Comma [0] 4859" xfId="11846" hidden="1"/>
    <cellStyle name="Comma [0] 4859" xfId="41240" hidden="1"/>
    <cellStyle name="Comma [0] 486" xfId="3092" hidden="1"/>
    <cellStyle name="Comma [0] 486" xfId="32486" hidden="1"/>
    <cellStyle name="Comma [0] 4860" xfId="11935" hidden="1"/>
    <cellStyle name="Comma [0] 4860" xfId="41329" hidden="1"/>
    <cellStyle name="Comma [0] 4861" xfId="11849" hidden="1"/>
    <cellStyle name="Comma [0] 4861" xfId="41243" hidden="1"/>
    <cellStyle name="Comma [0] 4862" xfId="11809" hidden="1"/>
    <cellStyle name="Comma [0] 4862" xfId="41203" hidden="1"/>
    <cellStyle name="Comma [0] 4863" xfId="11940" hidden="1"/>
    <cellStyle name="Comma [0] 4863" xfId="41334" hidden="1"/>
    <cellStyle name="Comma [0] 4864" xfId="11942" hidden="1"/>
    <cellStyle name="Comma [0] 4864" xfId="41336" hidden="1"/>
    <cellStyle name="Comma [0] 4865" xfId="11901" hidden="1"/>
    <cellStyle name="Comma [0] 4865" xfId="41295" hidden="1"/>
    <cellStyle name="Comma [0] 4866" xfId="11907" hidden="1"/>
    <cellStyle name="Comma [0] 4866" xfId="41301" hidden="1"/>
    <cellStyle name="Comma [0] 4867" xfId="11808" hidden="1"/>
    <cellStyle name="Comma [0] 4867" xfId="41202" hidden="1"/>
    <cellStyle name="Comma [0] 4868" xfId="11889" hidden="1"/>
    <cellStyle name="Comma [0] 4868" xfId="41283" hidden="1"/>
    <cellStyle name="Comma [0] 4869" xfId="11868" hidden="1"/>
    <cellStyle name="Comma [0] 4869" xfId="41262" hidden="1"/>
    <cellStyle name="Comma [0] 487" xfId="3094" hidden="1"/>
    <cellStyle name="Comma [0] 487" xfId="32488" hidden="1"/>
    <cellStyle name="Comma [0] 4870" xfId="11946" hidden="1"/>
    <cellStyle name="Comma [0] 4870" xfId="41340" hidden="1"/>
    <cellStyle name="Comma [0] 4871" xfId="11887" hidden="1"/>
    <cellStyle name="Comma [0] 4871" xfId="41281" hidden="1"/>
    <cellStyle name="Comma [0] 4872" xfId="11825" hidden="1"/>
    <cellStyle name="Comma [0] 4872" xfId="41219" hidden="1"/>
    <cellStyle name="Comma [0] 4873" xfId="11953" hidden="1"/>
    <cellStyle name="Comma [0] 4873" xfId="41347" hidden="1"/>
    <cellStyle name="Comma [0] 4874" xfId="11955" hidden="1"/>
    <cellStyle name="Comma [0] 4874" xfId="41349" hidden="1"/>
    <cellStyle name="Comma [0] 4875" xfId="11919" hidden="1"/>
    <cellStyle name="Comma [0] 4875" xfId="41313" hidden="1"/>
    <cellStyle name="Comma [0] 4876" xfId="11924" hidden="1"/>
    <cellStyle name="Comma [0] 4876" xfId="41318" hidden="1"/>
    <cellStyle name="Comma [0] 4877" xfId="11488" hidden="1"/>
    <cellStyle name="Comma [0] 4877" xfId="40882" hidden="1"/>
    <cellStyle name="Comma [0] 4878" xfId="11908" hidden="1"/>
    <cellStyle name="Comma [0] 4878" xfId="41302" hidden="1"/>
    <cellStyle name="Comma [0] 4879" xfId="11813" hidden="1"/>
    <cellStyle name="Comma [0] 4879" xfId="41207" hidden="1"/>
    <cellStyle name="Comma [0] 488" xfId="3080" hidden="1"/>
    <cellStyle name="Comma [0] 488" xfId="32474" hidden="1"/>
    <cellStyle name="Comma [0] 4880" xfId="11959" hidden="1"/>
    <cellStyle name="Comma [0] 4880" xfId="41353" hidden="1"/>
    <cellStyle name="Comma [0] 4881" xfId="11906" hidden="1"/>
    <cellStyle name="Comma [0] 4881" xfId="41300" hidden="1"/>
    <cellStyle name="Comma [0] 4882" xfId="11845" hidden="1"/>
    <cellStyle name="Comma [0] 4882" xfId="41239" hidden="1"/>
    <cellStyle name="Comma [0] 4883" xfId="11963" hidden="1"/>
    <cellStyle name="Comma [0] 4883" xfId="41357" hidden="1"/>
    <cellStyle name="Comma [0] 4884" xfId="11965" hidden="1"/>
    <cellStyle name="Comma [0] 4884" xfId="41359" hidden="1"/>
    <cellStyle name="Comma [0] 4885" xfId="11933" hidden="1"/>
    <cellStyle name="Comma [0] 4885" xfId="41327" hidden="1"/>
    <cellStyle name="Comma [0] 4886" xfId="11937" hidden="1"/>
    <cellStyle name="Comma [0] 4886" xfId="41331" hidden="1"/>
    <cellStyle name="Comma [0] 4887" xfId="11827" hidden="1"/>
    <cellStyle name="Comma [0] 4887" xfId="41221" hidden="1"/>
    <cellStyle name="Comma [0] 4888" xfId="11925" hidden="1"/>
    <cellStyle name="Comma [0] 4888" xfId="41319" hidden="1"/>
    <cellStyle name="Comma [0] 4889" xfId="11817" hidden="1"/>
    <cellStyle name="Comma [0] 4889" xfId="41211" hidden="1"/>
    <cellStyle name="Comma [0] 489" xfId="3067" hidden="1"/>
    <cellStyle name="Comma [0] 489" xfId="32461" hidden="1"/>
    <cellStyle name="Comma [0] 4890" xfId="11969" hidden="1"/>
    <cellStyle name="Comma [0] 4890" xfId="41363" hidden="1"/>
    <cellStyle name="Comma [0] 4891" xfId="11923" hidden="1"/>
    <cellStyle name="Comma [0] 4891" xfId="41317" hidden="1"/>
    <cellStyle name="Comma [0] 4892" xfId="11892" hidden="1"/>
    <cellStyle name="Comma [0] 4892" xfId="41286" hidden="1"/>
    <cellStyle name="Comma [0] 4893" xfId="11973" hidden="1"/>
    <cellStyle name="Comma [0] 4893" xfId="41367" hidden="1"/>
    <cellStyle name="Comma [0] 4894" xfId="11975" hidden="1"/>
    <cellStyle name="Comma [0] 4894" xfId="41369" hidden="1"/>
    <cellStyle name="Comma [0] 4895" xfId="11961" hidden="1"/>
    <cellStyle name="Comma [0] 4895" xfId="41355" hidden="1"/>
    <cellStyle name="Comma [0] 4896" xfId="11948" hidden="1"/>
    <cellStyle name="Comma [0] 4896" xfId="41342" hidden="1"/>
    <cellStyle name="Comma [0] 4897" xfId="11972" hidden="1"/>
    <cellStyle name="Comma [0] 4897" xfId="41366" hidden="1"/>
    <cellStyle name="Comma [0] 4898" xfId="11938" hidden="1"/>
    <cellStyle name="Comma [0] 4898" xfId="41332" hidden="1"/>
    <cellStyle name="Comma [0] 4899" xfId="11910" hidden="1"/>
    <cellStyle name="Comma [0] 4899" xfId="41304" hidden="1"/>
    <cellStyle name="Comma [0] 49" xfId="2315" hidden="1"/>
    <cellStyle name="Comma [0] 49" xfId="31709" hidden="1"/>
    <cellStyle name="Comma [0] 490" xfId="3091" hidden="1"/>
    <cellStyle name="Comma [0] 490" xfId="32485" hidden="1"/>
    <cellStyle name="Comma [0] 4900" xfId="11977" hidden="1"/>
    <cellStyle name="Comma [0] 4900" xfId="41371" hidden="1"/>
    <cellStyle name="Comma [0] 4901" xfId="11934" hidden="1"/>
    <cellStyle name="Comma [0] 4901" xfId="41328" hidden="1"/>
    <cellStyle name="Comma [0] 4902" xfId="11968" hidden="1"/>
    <cellStyle name="Comma [0] 4902" xfId="41362" hidden="1"/>
    <cellStyle name="Comma [0] 4903" xfId="11981" hidden="1"/>
    <cellStyle name="Comma [0] 4903" xfId="41375" hidden="1"/>
    <cellStyle name="Comma [0] 4904" xfId="11983" hidden="1"/>
    <cellStyle name="Comma [0] 4904" xfId="41377" hidden="1"/>
    <cellStyle name="Comma [0] 4905" xfId="11851" hidden="1"/>
    <cellStyle name="Comma [0] 4905" xfId="41245" hidden="1"/>
    <cellStyle name="Comma [0] 4906" xfId="11971" hidden="1"/>
    <cellStyle name="Comma [0] 4906" xfId="41365" hidden="1"/>
    <cellStyle name="Comma [0] 4907" xfId="11911" hidden="1"/>
    <cellStyle name="Comma [0] 4907" xfId="41305" hidden="1"/>
    <cellStyle name="Comma [0] 4908" xfId="11945" hidden="1"/>
    <cellStyle name="Comma [0] 4908" xfId="41339" hidden="1"/>
    <cellStyle name="Comma [0] 4909" xfId="11958" hidden="1"/>
    <cellStyle name="Comma [0] 4909" xfId="41352" hidden="1"/>
    <cellStyle name="Comma [0] 491" xfId="3057" hidden="1"/>
    <cellStyle name="Comma [0] 491" xfId="32451" hidden="1"/>
    <cellStyle name="Comma [0] 4910" xfId="11986" hidden="1"/>
    <cellStyle name="Comma [0] 4910" xfId="41380" hidden="1"/>
    <cellStyle name="Comma [0] 4911" xfId="11949" hidden="1"/>
    <cellStyle name="Comma [0] 4911" xfId="41343" hidden="1"/>
    <cellStyle name="Comma [0] 4912" xfId="11909" hidden="1"/>
    <cellStyle name="Comma [0] 4912" xfId="41303" hidden="1"/>
    <cellStyle name="Comma [0] 4913" xfId="11988" hidden="1"/>
    <cellStyle name="Comma [0] 4913" xfId="41382" hidden="1"/>
    <cellStyle name="Comma [0] 4914" xfId="11990" hidden="1"/>
    <cellStyle name="Comma [0] 4914" xfId="41384" hidden="1"/>
    <cellStyle name="Comma [0] 4915" xfId="11502" hidden="1"/>
    <cellStyle name="Comma [0] 4915" xfId="40896" hidden="1"/>
    <cellStyle name="Comma [0] 4916" xfId="11499" hidden="1"/>
    <cellStyle name="Comma [0] 4916" xfId="40893" hidden="1"/>
    <cellStyle name="Comma [0] 4917" xfId="11996" hidden="1"/>
    <cellStyle name="Comma [0] 4917" xfId="41390" hidden="1"/>
    <cellStyle name="Comma [0] 4918" xfId="12002" hidden="1"/>
    <cellStyle name="Comma [0] 4918" xfId="41396" hidden="1"/>
    <cellStyle name="Comma [0] 4919" xfId="12004" hidden="1"/>
    <cellStyle name="Comma [0] 4919" xfId="41398" hidden="1"/>
    <cellStyle name="Comma [0] 492" xfId="3029" hidden="1"/>
    <cellStyle name="Comma [0] 492" xfId="32423" hidden="1"/>
    <cellStyle name="Comma [0] 4920" xfId="11995" hidden="1"/>
    <cellStyle name="Comma [0] 4920" xfId="41389" hidden="1"/>
    <cellStyle name="Comma [0] 4921" xfId="12000" hidden="1"/>
    <cellStyle name="Comma [0] 4921" xfId="41394" hidden="1"/>
    <cellStyle name="Comma [0] 4922" xfId="12006" hidden="1"/>
    <cellStyle name="Comma [0] 4922" xfId="41400" hidden="1"/>
    <cellStyle name="Comma [0] 4923" xfId="12008" hidden="1"/>
    <cellStyle name="Comma [0] 4923" xfId="41402" hidden="1"/>
    <cellStyle name="Comma [0] 4924" xfId="11525" hidden="1"/>
    <cellStyle name="Comma [0] 4924" xfId="40919" hidden="1"/>
    <cellStyle name="Comma [0] 4925" xfId="11527" hidden="1"/>
    <cellStyle name="Comma [0] 4925" xfId="40921" hidden="1"/>
    <cellStyle name="Comma [0] 4926" xfId="12019" hidden="1"/>
    <cellStyle name="Comma [0] 4926" xfId="41413" hidden="1"/>
    <cellStyle name="Comma [0] 4927" xfId="12028" hidden="1"/>
    <cellStyle name="Comma [0] 4927" xfId="41422" hidden="1"/>
    <cellStyle name="Comma [0] 4928" xfId="12039" hidden="1"/>
    <cellStyle name="Comma [0] 4928" xfId="41433" hidden="1"/>
    <cellStyle name="Comma [0] 4929" xfId="12045" hidden="1"/>
    <cellStyle name="Comma [0] 4929" xfId="41439" hidden="1"/>
    <cellStyle name="Comma [0] 493" xfId="3096" hidden="1"/>
    <cellStyle name="Comma [0] 493" xfId="32490" hidden="1"/>
    <cellStyle name="Comma [0] 4930" xfId="12027" hidden="1"/>
    <cellStyle name="Comma [0] 4930" xfId="41421" hidden="1"/>
    <cellStyle name="Comma [0] 4931" xfId="12037" hidden="1"/>
    <cellStyle name="Comma [0] 4931" xfId="41431" hidden="1"/>
    <cellStyle name="Comma [0] 4932" xfId="12057" hidden="1"/>
    <cellStyle name="Comma [0] 4932" xfId="41451" hidden="1"/>
    <cellStyle name="Comma [0] 4933" xfId="12059" hidden="1"/>
    <cellStyle name="Comma [0] 4933" xfId="41453" hidden="1"/>
    <cellStyle name="Comma [0] 4934" xfId="12010" hidden="1"/>
    <cellStyle name="Comma [0] 4934" xfId="41404" hidden="1"/>
    <cellStyle name="Comma [0] 4935" xfId="11507" hidden="1"/>
    <cellStyle name="Comma [0] 4935" xfId="40901" hidden="1"/>
    <cellStyle name="Comma [0] 4936" xfId="12013" hidden="1"/>
    <cellStyle name="Comma [0] 4936" xfId="41407" hidden="1"/>
    <cellStyle name="Comma [0] 4937" xfId="11512" hidden="1"/>
    <cellStyle name="Comma [0] 4937" xfId="40906" hidden="1"/>
    <cellStyle name="Comma [0] 4938" xfId="11496" hidden="1"/>
    <cellStyle name="Comma [0] 4938" xfId="40890" hidden="1"/>
    <cellStyle name="Comma [0] 4939" xfId="12064" hidden="1"/>
    <cellStyle name="Comma [0] 4939" xfId="41458" hidden="1"/>
    <cellStyle name="Comma [0] 494" xfId="3053" hidden="1"/>
    <cellStyle name="Comma [0] 494" xfId="32447" hidden="1"/>
    <cellStyle name="Comma [0] 4940" xfId="11505" hidden="1"/>
    <cellStyle name="Comma [0] 4940" xfId="40899" hidden="1"/>
    <cellStyle name="Comma [0] 4941" xfId="11526" hidden="1"/>
    <cellStyle name="Comma [0] 4941" xfId="40920" hidden="1"/>
    <cellStyle name="Comma [0] 4942" xfId="12076" hidden="1"/>
    <cellStyle name="Comma [0] 4942" xfId="41470" hidden="1"/>
    <cellStyle name="Comma [0] 4943" xfId="12078" hidden="1"/>
    <cellStyle name="Comma [0] 4943" xfId="41472" hidden="1"/>
    <cellStyle name="Comma [0] 4944" xfId="12067" hidden="1"/>
    <cellStyle name="Comma [0] 4944" xfId="41461" hidden="1"/>
    <cellStyle name="Comma [0] 4945" xfId="12075" hidden="1"/>
    <cellStyle name="Comma [0] 4945" xfId="41469" hidden="1"/>
    <cellStyle name="Comma [0] 4946" xfId="11509" hidden="1"/>
    <cellStyle name="Comma [0] 4946" xfId="40903" hidden="1"/>
    <cellStyle name="Comma [0] 4947" xfId="12061" hidden="1"/>
    <cellStyle name="Comma [0] 4947" xfId="41455" hidden="1"/>
    <cellStyle name="Comma [0] 4948" xfId="12094" hidden="1"/>
    <cellStyle name="Comma [0] 4948" xfId="41488" hidden="1"/>
    <cellStyle name="Comma [0] 4949" xfId="12102" hidden="1"/>
    <cellStyle name="Comma [0] 4949" xfId="41496" hidden="1"/>
    <cellStyle name="Comma [0] 495" xfId="3087" hidden="1"/>
    <cellStyle name="Comma [0] 495" xfId="32481" hidden="1"/>
    <cellStyle name="Comma [0] 4950" xfId="12011" hidden="1"/>
    <cellStyle name="Comma [0] 4950" xfId="41405" hidden="1"/>
    <cellStyle name="Comma [0] 4951" xfId="12090" hidden="1"/>
    <cellStyle name="Comma [0] 4951" xfId="41484" hidden="1"/>
    <cellStyle name="Comma [0] 4952" xfId="12111" hidden="1"/>
    <cellStyle name="Comma [0] 4952" xfId="41505" hidden="1"/>
    <cellStyle name="Comma [0] 4953" xfId="12113" hidden="1"/>
    <cellStyle name="Comma [0] 4953" xfId="41507" hidden="1"/>
    <cellStyle name="Comma [0] 4954" xfId="12072" hidden="1"/>
    <cellStyle name="Comma [0] 4954" xfId="41466" hidden="1"/>
    <cellStyle name="Comma [0] 4955" xfId="12017" hidden="1"/>
    <cellStyle name="Comma [0] 4955" xfId="41411" hidden="1"/>
    <cellStyle name="Comma [0] 4956" xfId="12070" hidden="1"/>
    <cellStyle name="Comma [0] 4956" xfId="41464" hidden="1"/>
    <cellStyle name="Comma [0] 4957" xfId="12054" hidden="1"/>
    <cellStyle name="Comma [0] 4957" xfId="41448" hidden="1"/>
    <cellStyle name="Comma [0] 4958" xfId="12050" hidden="1"/>
    <cellStyle name="Comma [0] 4958" xfId="41444" hidden="1"/>
    <cellStyle name="Comma [0] 4959" xfId="12121" hidden="1"/>
    <cellStyle name="Comma [0] 4959" xfId="41515" hidden="1"/>
    <cellStyle name="Comma [0] 496" xfId="3100" hidden="1"/>
    <cellStyle name="Comma [0] 496" xfId="32494" hidden="1"/>
    <cellStyle name="Comma [0] 4960" xfId="11993" hidden="1"/>
    <cellStyle name="Comma [0] 4960" xfId="41387" hidden="1"/>
    <cellStyle name="Comma [0] 4961" xfId="11475" hidden="1"/>
    <cellStyle name="Comma [0] 4961" xfId="40869" hidden="1"/>
    <cellStyle name="Comma [0] 4962" xfId="12129" hidden="1"/>
    <cellStyle name="Comma [0] 4962" xfId="41523" hidden="1"/>
    <cellStyle name="Comma [0] 4963" xfId="12131" hidden="1"/>
    <cellStyle name="Comma [0] 4963" xfId="41525" hidden="1"/>
    <cellStyle name="Comma [0] 4964" xfId="12080" hidden="1"/>
    <cellStyle name="Comma [0] 4964" xfId="41474" hidden="1"/>
    <cellStyle name="Comma [0] 4965" xfId="12056" hidden="1"/>
    <cellStyle name="Comma [0] 4965" xfId="41450" hidden="1"/>
    <cellStyle name="Comma [0] 4966" xfId="12091" hidden="1"/>
    <cellStyle name="Comma [0] 4966" xfId="41485" hidden="1"/>
    <cellStyle name="Comma [0] 4967" xfId="12023" hidden="1"/>
    <cellStyle name="Comma [0] 4967" xfId="41417" hidden="1"/>
    <cellStyle name="Comma [0] 4968" xfId="12093" hidden="1"/>
    <cellStyle name="Comma [0] 4968" xfId="41487" hidden="1"/>
    <cellStyle name="Comma [0] 4969" xfId="12138" hidden="1"/>
    <cellStyle name="Comma [0] 4969" xfId="41532" hidden="1"/>
    <cellStyle name="Comma [0] 497" xfId="3102" hidden="1"/>
    <cellStyle name="Comma [0] 497" xfId="32496" hidden="1"/>
    <cellStyle name="Comma [0] 4970" xfId="12081" hidden="1"/>
    <cellStyle name="Comma [0] 4970" xfId="41475" hidden="1"/>
    <cellStyle name="Comma [0] 4971" xfId="12038" hidden="1"/>
    <cellStyle name="Comma [0] 4971" xfId="41432" hidden="1"/>
    <cellStyle name="Comma [0] 4972" xfId="12144" hidden="1"/>
    <cellStyle name="Comma [0] 4972" xfId="41538" hidden="1"/>
    <cellStyle name="Comma [0] 4973" xfId="12146" hidden="1"/>
    <cellStyle name="Comma [0] 4973" xfId="41540" hidden="1"/>
    <cellStyle name="Comma [0] 4974" xfId="12099" hidden="1"/>
    <cellStyle name="Comma [0] 4974" xfId="41493" hidden="1"/>
    <cellStyle name="Comma [0] 4975" xfId="12105" hidden="1"/>
    <cellStyle name="Comma [0] 4975" xfId="41499" hidden="1"/>
    <cellStyle name="Comma [0] 4976" xfId="11992" hidden="1"/>
    <cellStyle name="Comma [0] 4976" xfId="41386" hidden="1"/>
    <cellStyle name="Comma [0] 4977" xfId="12055" hidden="1"/>
    <cellStyle name="Comma [0] 4977" xfId="41449" hidden="1"/>
    <cellStyle name="Comma [0] 4978" xfId="12063" hidden="1"/>
    <cellStyle name="Comma [0] 4978" xfId="41457" hidden="1"/>
    <cellStyle name="Comma [0] 4979" xfId="12152" hidden="1"/>
    <cellStyle name="Comma [0] 4979" xfId="41546" hidden="1"/>
    <cellStyle name="Comma [0] 498" xfId="2970" hidden="1"/>
    <cellStyle name="Comma [0] 498" xfId="32364" hidden="1"/>
    <cellStyle name="Comma [0] 4980" xfId="12066" hidden="1"/>
    <cellStyle name="Comma [0] 4980" xfId="41460" hidden="1"/>
    <cellStyle name="Comma [0] 4981" xfId="12026" hidden="1"/>
    <cellStyle name="Comma [0] 4981" xfId="41420" hidden="1"/>
    <cellStyle name="Comma [0] 4982" xfId="12157" hidden="1"/>
    <cellStyle name="Comma [0] 4982" xfId="41551" hidden="1"/>
    <cellStyle name="Comma [0] 4983" xfId="12159" hidden="1"/>
    <cellStyle name="Comma [0] 4983" xfId="41553" hidden="1"/>
    <cellStyle name="Comma [0] 4984" xfId="12118" hidden="1"/>
    <cellStyle name="Comma [0] 4984" xfId="41512" hidden="1"/>
    <cellStyle name="Comma [0] 4985" xfId="12124" hidden="1"/>
    <cellStyle name="Comma [0] 4985" xfId="41518" hidden="1"/>
    <cellStyle name="Comma [0] 4986" xfId="12025" hidden="1"/>
    <cellStyle name="Comma [0] 4986" xfId="41419" hidden="1"/>
    <cellStyle name="Comma [0] 4987" xfId="12106" hidden="1"/>
    <cellStyle name="Comma [0] 4987" xfId="41500" hidden="1"/>
    <cellStyle name="Comma [0] 4988" xfId="12085" hidden="1"/>
    <cellStyle name="Comma [0] 4988" xfId="41479" hidden="1"/>
    <cellStyle name="Comma [0] 4989" xfId="12163" hidden="1"/>
    <cellStyle name="Comma [0] 4989" xfId="41557" hidden="1"/>
    <cellStyle name="Comma [0] 499" xfId="3090" hidden="1"/>
    <cellStyle name="Comma [0] 499" xfId="32484" hidden="1"/>
    <cellStyle name="Comma [0] 4990" xfId="12104" hidden="1"/>
    <cellStyle name="Comma [0] 4990" xfId="41498" hidden="1"/>
    <cellStyle name="Comma [0] 4991" xfId="12042" hidden="1"/>
    <cellStyle name="Comma [0] 4991" xfId="41436" hidden="1"/>
    <cellStyle name="Comma [0] 4992" xfId="12170" hidden="1"/>
    <cellStyle name="Comma [0] 4992" xfId="41564" hidden="1"/>
    <cellStyle name="Comma [0] 4993" xfId="12172" hidden="1"/>
    <cellStyle name="Comma [0] 4993" xfId="41566" hidden="1"/>
    <cellStyle name="Comma [0] 4994" xfId="12136" hidden="1"/>
    <cellStyle name="Comma [0] 4994" xfId="41530" hidden="1"/>
    <cellStyle name="Comma [0] 4995" xfId="12141" hidden="1"/>
    <cellStyle name="Comma [0] 4995" xfId="41535" hidden="1"/>
    <cellStyle name="Comma [0] 4996" xfId="11506" hidden="1"/>
    <cellStyle name="Comma [0] 4996" xfId="40900" hidden="1"/>
    <cellStyle name="Comma [0] 4997" xfId="12125" hidden="1"/>
    <cellStyle name="Comma [0] 4997" xfId="41519" hidden="1"/>
    <cellStyle name="Comma [0] 4998" xfId="12030" hidden="1"/>
    <cellStyle name="Comma [0] 4998" xfId="41424" hidden="1"/>
    <cellStyle name="Comma [0] 4999" xfId="12176" hidden="1"/>
    <cellStyle name="Comma [0] 4999" xfId="41570" hidden="1"/>
    <cellStyle name="Comma [0] 5" xfId="2193" hidden="1"/>
    <cellStyle name="Comma [0] 5" xfId="31588" hidden="1"/>
    <cellStyle name="Comma [0] 50" xfId="2317" hidden="1"/>
    <cellStyle name="Comma [0] 50" xfId="31711" hidden="1"/>
    <cellStyle name="Comma [0] 500" xfId="3030" hidden="1"/>
    <cellStyle name="Comma [0] 500" xfId="32424" hidden="1"/>
    <cellStyle name="Comma [0] 5000" xfId="12123" hidden="1"/>
    <cellStyle name="Comma [0] 5000" xfId="41517" hidden="1"/>
    <cellStyle name="Comma [0] 5001" xfId="12062" hidden="1"/>
    <cellStyle name="Comma [0] 5001" xfId="41456" hidden="1"/>
    <cellStyle name="Comma [0] 5002" xfId="12180" hidden="1"/>
    <cellStyle name="Comma [0] 5002" xfId="41574" hidden="1"/>
    <cellStyle name="Comma [0] 5003" xfId="12182" hidden="1"/>
    <cellStyle name="Comma [0] 5003" xfId="41576" hidden="1"/>
    <cellStyle name="Comma [0] 5004" xfId="12150" hidden="1"/>
    <cellStyle name="Comma [0] 5004" xfId="41544" hidden="1"/>
    <cellStyle name="Comma [0] 5005" xfId="12154" hidden="1"/>
    <cellStyle name="Comma [0] 5005" xfId="41548" hidden="1"/>
    <cellStyle name="Comma [0] 5006" xfId="12044" hidden="1"/>
    <cellStyle name="Comma [0] 5006" xfId="41438" hidden="1"/>
    <cellStyle name="Comma [0] 5007" xfId="12142" hidden="1"/>
    <cellStyle name="Comma [0] 5007" xfId="41536" hidden="1"/>
    <cellStyle name="Comma [0] 5008" xfId="12034" hidden="1"/>
    <cellStyle name="Comma [0] 5008" xfId="41428" hidden="1"/>
    <cellStyle name="Comma [0] 5009" xfId="12186" hidden="1"/>
    <cellStyle name="Comma [0] 5009" xfId="41580" hidden="1"/>
    <cellStyle name="Comma [0] 501" xfId="3064" hidden="1"/>
    <cellStyle name="Comma [0] 501" xfId="32458" hidden="1"/>
    <cellStyle name="Comma [0] 5010" xfId="12140" hidden="1"/>
    <cellStyle name="Comma [0] 5010" xfId="41534" hidden="1"/>
    <cellStyle name="Comma [0] 5011" xfId="12109" hidden="1"/>
    <cellStyle name="Comma [0] 5011" xfId="41503" hidden="1"/>
    <cellStyle name="Comma [0] 5012" xfId="12190" hidden="1"/>
    <cellStyle name="Comma [0] 5012" xfId="41584" hidden="1"/>
    <cellStyle name="Comma [0] 5013" xfId="12192" hidden="1"/>
    <cellStyle name="Comma [0] 5013" xfId="41586" hidden="1"/>
    <cellStyle name="Comma [0] 5014" xfId="12178" hidden="1"/>
    <cellStyle name="Comma [0] 5014" xfId="41572" hidden="1"/>
    <cellStyle name="Comma [0] 5015" xfId="12165" hidden="1"/>
    <cellStyle name="Comma [0] 5015" xfId="41559" hidden="1"/>
    <cellStyle name="Comma [0] 5016" xfId="12189" hidden="1"/>
    <cellStyle name="Comma [0] 5016" xfId="41583" hidden="1"/>
    <cellStyle name="Comma [0] 5017" xfId="12155" hidden="1"/>
    <cellStyle name="Comma [0] 5017" xfId="41549" hidden="1"/>
    <cellStyle name="Comma [0] 5018" xfId="12127" hidden="1"/>
    <cellStyle name="Comma [0] 5018" xfId="41521" hidden="1"/>
    <cellStyle name="Comma [0] 5019" xfId="12194" hidden="1"/>
    <cellStyle name="Comma [0] 5019" xfId="41588" hidden="1"/>
    <cellStyle name="Comma [0] 502" xfId="3077" hidden="1"/>
    <cellStyle name="Comma [0] 502" xfId="32471" hidden="1"/>
    <cellStyle name="Comma [0] 5020" xfId="12151" hidden="1"/>
    <cellStyle name="Comma [0] 5020" xfId="41545" hidden="1"/>
    <cellStyle name="Comma [0] 5021" xfId="12185" hidden="1"/>
    <cellStyle name="Comma [0] 5021" xfId="41579" hidden="1"/>
    <cellStyle name="Comma [0] 5022" xfId="12198" hidden="1"/>
    <cellStyle name="Comma [0] 5022" xfId="41592" hidden="1"/>
    <cellStyle name="Comma [0] 5023" xfId="12200" hidden="1"/>
    <cellStyle name="Comma [0] 5023" xfId="41594" hidden="1"/>
    <cellStyle name="Comma [0] 5024" xfId="12068" hidden="1"/>
    <cellStyle name="Comma [0] 5024" xfId="41462" hidden="1"/>
    <cellStyle name="Comma [0] 5025" xfId="12188" hidden="1"/>
    <cellStyle name="Comma [0] 5025" xfId="41582" hidden="1"/>
    <cellStyle name="Comma [0] 5026" xfId="12128" hidden="1"/>
    <cellStyle name="Comma [0] 5026" xfId="41522" hidden="1"/>
    <cellStyle name="Comma [0] 5027" xfId="12162" hidden="1"/>
    <cellStyle name="Comma [0] 5027" xfId="41556" hidden="1"/>
    <cellStyle name="Comma [0] 5028" xfId="12175" hidden="1"/>
    <cellStyle name="Comma [0] 5028" xfId="41569" hidden="1"/>
    <cellStyle name="Comma [0] 5029" xfId="12203" hidden="1"/>
    <cellStyle name="Comma [0] 5029" xfId="41597" hidden="1"/>
    <cellStyle name="Comma [0] 503" xfId="3105" hidden="1"/>
    <cellStyle name="Comma [0] 503" xfId="32499" hidden="1"/>
    <cellStyle name="Comma [0] 5030" xfId="12166" hidden="1"/>
    <cellStyle name="Comma [0] 5030" xfId="41560" hidden="1"/>
    <cellStyle name="Comma [0] 5031" xfId="12126" hidden="1"/>
    <cellStyle name="Comma [0] 5031" xfId="41520" hidden="1"/>
    <cellStyle name="Comma [0] 5032" xfId="12205" hidden="1"/>
    <cellStyle name="Comma [0] 5032" xfId="41599" hidden="1"/>
    <cellStyle name="Comma [0] 5033" xfId="12207" hidden="1"/>
    <cellStyle name="Comma [0] 5033" xfId="41601" hidden="1"/>
    <cellStyle name="Comma [0] 5034" xfId="11560" hidden="1"/>
    <cellStyle name="Comma [0] 5034" xfId="40954" hidden="1"/>
    <cellStyle name="Comma [0] 5035" xfId="11516" hidden="1"/>
    <cellStyle name="Comma [0] 5035" xfId="40910" hidden="1"/>
    <cellStyle name="Comma [0] 5036" xfId="12213" hidden="1"/>
    <cellStyle name="Comma [0] 5036" xfId="41607" hidden="1"/>
    <cellStyle name="Comma [0] 5037" xfId="12219" hidden="1"/>
    <cellStyle name="Comma [0] 5037" xfId="41613" hidden="1"/>
    <cellStyle name="Comma [0] 5038" xfId="12221" hidden="1"/>
    <cellStyle name="Comma [0] 5038" xfId="41615" hidden="1"/>
    <cellStyle name="Comma [0] 5039" xfId="12212" hidden="1"/>
    <cellStyle name="Comma [0] 5039" xfId="41606" hidden="1"/>
    <cellStyle name="Comma [0] 504" xfId="3068" hidden="1"/>
    <cellStyle name="Comma [0] 504" xfId="32462" hidden="1"/>
    <cellStyle name="Comma [0] 5040" xfId="12217" hidden="1"/>
    <cellStyle name="Comma [0] 5040" xfId="41611" hidden="1"/>
    <cellStyle name="Comma [0] 5041" xfId="12223" hidden="1"/>
    <cellStyle name="Comma [0] 5041" xfId="41617" hidden="1"/>
    <cellStyle name="Comma [0] 5042" xfId="12225" hidden="1"/>
    <cellStyle name="Comma [0] 5042" xfId="41619" hidden="1"/>
    <cellStyle name="Comma [0] 5043" xfId="11517" hidden="1"/>
    <cellStyle name="Comma [0] 5043" xfId="40911" hidden="1"/>
    <cellStyle name="Comma [0] 5044" xfId="11495" hidden="1"/>
    <cellStyle name="Comma [0] 5044" xfId="40889" hidden="1"/>
    <cellStyle name="Comma [0] 5045" xfId="12236" hidden="1"/>
    <cellStyle name="Comma [0] 5045" xfId="41630" hidden="1"/>
    <cellStyle name="Comma [0] 5046" xfId="12245" hidden="1"/>
    <cellStyle name="Comma [0] 5046" xfId="41639" hidden="1"/>
    <cellStyle name="Comma [0] 5047" xfId="12256" hidden="1"/>
    <cellStyle name="Comma [0] 5047" xfId="41650" hidden="1"/>
    <cellStyle name="Comma [0] 5048" xfId="12262" hidden="1"/>
    <cellStyle name="Comma [0] 5048" xfId="41656" hidden="1"/>
    <cellStyle name="Comma [0] 5049" xfId="12244" hidden="1"/>
    <cellStyle name="Comma [0] 5049" xfId="41638" hidden="1"/>
    <cellStyle name="Comma [0] 505" xfId="3028" hidden="1"/>
    <cellStyle name="Comma [0] 505" xfId="32422" hidden="1"/>
    <cellStyle name="Comma [0] 5050" xfId="12254" hidden="1"/>
    <cellStyle name="Comma [0] 5050" xfId="41648" hidden="1"/>
    <cellStyle name="Comma [0] 5051" xfId="12274" hidden="1"/>
    <cellStyle name="Comma [0] 5051" xfId="41668" hidden="1"/>
    <cellStyle name="Comma [0] 5052" xfId="12276" hidden="1"/>
    <cellStyle name="Comma [0] 5052" xfId="41670" hidden="1"/>
    <cellStyle name="Comma [0] 5053" xfId="12227" hidden="1"/>
    <cellStyle name="Comma [0] 5053" xfId="41621" hidden="1"/>
    <cellStyle name="Comma [0] 5054" xfId="11483" hidden="1"/>
    <cellStyle name="Comma [0] 5054" xfId="40877" hidden="1"/>
    <cellStyle name="Comma [0] 5055" xfId="12230" hidden="1"/>
    <cellStyle name="Comma [0] 5055" xfId="41624" hidden="1"/>
    <cellStyle name="Comma [0] 5056" xfId="11494" hidden="1"/>
    <cellStyle name="Comma [0] 5056" xfId="40888" hidden="1"/>
    <cellStyle name="Comma [0] 5057" xfId="11493" hidden="1"/>
    <cellStyle name="Comma [0] 5057" xfId="40887" hidden="1"/>
    <cellStyle name="Comma [0] 5058" xfId="12281" hidden="1"/>
    <cellStyle name="Comma [0] 5058" xfId="41675" hidden="1"/>
    <cellStyle name="Comma [0] 5059" xfId="11569" hidden="1"/>
    <cellStyle name="Comma [0] 5059" xfId="40963" hidden="1"/>
    <cellStyle name="Comma [0] 506" xfId="3107" hidden="1"/>
    <cellStyle name="Comma [0] 506" xfId="32501" hidden="1"/>
    <cellStyle name="Comma [0] 5060" xfId="11770" hidden="1"/>
    <cellStyle name="Comma [0] 5060" xfId="41164" hidden="1"/>
    <cellStyle name="Comma [0] 5061" xfId="12293" hidden="1"/>
    <cellStyle name="Comma [0] 5061" xfId="41687" hidden="1"/>
    <cellStyle name="Comma [0] 5062" xfId="12295" hidden="1"/>
    <cellStyle name="Comma [0] 5062" xfId="41689" hidden="1"/>
    <cellStyle name="Comma [0] 5063" xfId="12284" hidden="1"/>
    <cellStyle name="Comma [0] 5063" xfId="41678" hidden="1"/>
    <cellStyle name="Comma [0] 5064" xfId="12292" hidden="1"/>
    <cellStyle name="Comma [0] 5064" xfId="41686" hidden="1"/>
    <cellStyle name="Comma [0] 5065" xfId="11779" hidden="1"/>
    <cellStyle name="Comma [0] 5065" xfId="41173" hidden="1"/>
    <cellStyle name="Comma [0] 5066" xfId="12278" hidden="1"/>
    <cellStyle name="Comma [0] 5066" xfId="41672" hidden="1"/>
    <cellStyle name="Comma [0] 5067" xfId="12311" hidden="1"/>
    <cellStyle name="Comma [0] 5067" xfId="41705" hidden="1"/>
    <cellStyle name="Comma [0] 5068" xfId="12319" hidden="1"/>
    <cellStyle name="Comma [0] 5068" xfId="41713" hidden="1"/>
    <cellStyle name="Comma [0] 5069" xfId="12228" hidden="1"/>
    <cellStyle name="Comma [0] 5069" xfId="41622" hidden="1"/>
    <cellStyle name="Comma [0] 507" xfId="3109" hidden="1"/>
    <cellStyle name="Comma [0] 507" xfId="32503" hidden="1"/>
    <cellStyle name="Comma [0] 5070" xfId="12307" hidden="1"/>
    <cellStyle name="Comma [0] 5070" xfId="41701" hidden="1"/>
    <cellStyle name="Comma [0] 5071" xfId="12328" hidden="1"/>
    <cellStyle name="Comma [0] 5071" xfId="41722" hidden="1"/>
    <cellStyle name="Comma [0] 5072" xfId="12330" hidden="1"/>
    <cellStyle name="Comma [0] 5072" xfId="41724" hidden="1"/>
    <cellStyle name="Comma [0] 5073" xfId="12289" hidden="1"/>
    <cellStyle name="Comma [0] 5073" xfId="41683" hidden="1"/>
    <cellStyle name="Comma [0] 5074" xfId="12234" hidden="1"/>
    <cellStyle name="Comma [0] 5074" xfId="41628" hidden="1"/>
    <cellStyle name="Comma [0] 5075" xfId="12287" hidden="1"/>
    <cellStyle name="Comma [0] 5075" xfId="41681" hidden="1"/>
    <cellStyle name="Comma [0] 5076" xfId="12271" hidden="1"/>
    <cellStyle name="Comma [0] 5076" xfId="41665" hidden="1"/>
    <cellStyle name="Comma [0] 5077" xfId="12267" hidden="1"/>
    <cellStyle name="Comma [0] 5077" xfId="41661" hidden="1"/>
    <cellStyle name="Comma [0] 5078" xfId="12338" hidden="1"/>
    <cellStyle name="Comma [0] 5078" xfId="41732" hidden="1"/>
    <cellStyle name="Comma [0] 5079" xfId="12210" hidden="1"/>
    <cellStyle name="Comma [0] 5079" xfId="41604" hidden="1"/>
    <cellStyle name="Comma [0] 508" xfId="3166" hidden="1"/>
    <cellStyle name="Comma [0] 508" xfId="32560" hidden="1"/>
    <cellStyle name="Comma [0] 5080" xfId="11518" hidden="1"/>
    <cellStyle name="Comma [0] 5080" xfId="40912" hidden="1"/>
    <cellStyle name="Comma [0] 5081" xfId="12346" hidden="1"/>
    <cellStyle name="Comma [0] 5081" xfId="41740" hidden="1"/>
    <cellStyle name="Comma [0] 5082" xfId="12348" hidden="1"/>
    <cellStyle name="Comma [0] 5082" xfId="41742" hidden="1"/>
    <cellStyle name="Comma [0] 5083" xfId="12297" hidden="1"/>
    <cellStyle name="Comma [0] 5083" xfId="41691" hidden="1"/>
    <cellStyle name="Comma [0] 5084" xfId="12273" hidden="1"/>
    <cellStyle name="Comma [0] 5084" xfId="41667" hidden="1"/>
    <cellStyle name="Comma [0] 5085" xfId="12308" hidden="1"/>
    <cellStyle name="Comma [0] 5085" xfId="41702" hidden="1"/>
    <cellStyle name="Comma [0] 5086" xfId="12240" hidden="1"/>
    <cellStyle name="Comma [0] 5086" xfId="41634" hidden="1"/>
    <cellStyle name="Comma [0] 5087" xfId="12310" hidden="1"/>
    <cellStyle name="Comma [0] 5087" xfId="41704" hidden="1"/>
    <cellStyle name="Comma [0] 5088" xfId="12355" hidden="1"/>
    <cellStyle name="Comma [0] 5088" xfId="41749" hidden="1"/>
    <cellStyle name="Comma [0] 5089" xfId="12298" hidden="1"/>
    <cellStyle name="Comma [0] 5089" xfId="41692" hidden="1"/>
    <cellStyle name="Comma [0] 509" xfId="3185" hidden="1"/>
    <cellStyle name="Comma [0] 509" xfId="32579" hidden="1"/>
    <cellStyle name="Comma [0] 5090" xfId="12255" hidden="1"/>
    <cellStyle name="Comma [0] 5090" xfId="41649" hidden="1"/>
    <cellStyle name="Comma [0] 5091" xfId="12361" hidden="1"/>
    <cellStyle name="Comma [0] 5091" xfId="41755" hidden="1"/>
    <cellStyle name="Comma [0] 5092" xfId="12363" hidden="1"/>
    <cellStyle name="Comma [0] 5092" xfId="41757" hidden="1"/>
    <cellStyle name="Comma [0] 5093" xfId="12316" hidden="1"/>
    <cellStyle name="Comma [0] 5093" xfId="41710" hidden="1"/>
    <cellStyle name="Comma [0] 5094" xfId="12322" hidden="1"/>
    <cellStyle name="Comma [0] 5094" xfId="41716" hidden="1"/>
    <cellStyle name="Comma [0] 5095" xfId="12209" hidden="1"/>
    <cellStyle name="Comma [0] 5095" xfId="41603" hidden="1"/>
    <cellStyle name="Comma [0] 5096" xfId="12272" hidden="1"/>
    <cellStyle name="Comma [0] 5096" xfId="41666" hidden="1"/>
    <cellStyle name="Comma [0] 5097" xfId="12280" hidden="1"/>
    <cellStyle name="Comma [0] 5097" xfId="41674" hidden="1"/>
    <cellStyle name="Comma [0] 5098" xfId="12369" hidden="1"/>
    <cellStyle name="Comma [0] 5098" xfId="41763" hidden="1"/>
    <cellStyle name="Comma [0] 5099" xfId="12283" hidden="1"/>
    <cellStyle name="Comma [0] 5099" xfId="41677" hidden="1"/>
    <cellStyle name="Comma [0] 51" xfId="2268" hidden="1"/>
    <cellStyle name="Comma [0] 51" xfId="31662" hidden="1"/>
    <cellStyle name="Comma [0] 510" xfId="3192" hidden="1"/>
    <cellStyle name="Comma [0] 510" xfId="32586" hidden="1"/>
    <cellStyle name="Comma [0] 5100" xfId="12243" hidden="1"/>
    <cellStyle name="Comma [0] 5100" xfId="41637" hidden="1"/>
    <cellStyle name="Comma [0] 5101" xfId="12374" hidden="1"/>
    <cellStyle name="Comma [0] 5101" xfId="41768" hidden="1"/>
    <cellStyle name="Comma [0] 5102" xfId="12376" hidden="1"/>
    <cellStyle name="Comma [0] 5102" xfId="41770" hidden="1"/>
    <cellStyle name="Comma [0] 5103" xfId="12335" hidden="1"/>
    <cellStyle name="Comma [0] 5103" xfId="41729" hidden="1"/>
    <cellStyle name="Comma [0] 5104" xfId="12341" hidden="1"/>
    <cellStyle name="Comma [0] 5104" xfId="41735" hidden="1"/>
    <cellStyle name="Comma [0] 5105" xfId="12242" hidden="1"/>
    <cellStyle name="Comma [0] 5105" xfId="41636" hidden="1"/>
    <cellStyle name="Comma [0] 5106" xfId="12323" hidden="1"/>
    <cellStyle name="Comma [0] 5106" xfId="41717" hidden="1"/>
    <cellStyle name="Comma [0] 5107" xfId="12302" hidden="1"/>
    <cellStyle name="Comma [0] 5107" xfId="41696" hidden="1"/>
    <cellStyle name="Comma [0] 5108" xfId="12380" hidden="1"/>
    <cellStyle name="Comma [0] 5108" xfId="41774" hidden="1"/>
    <cellStyle name="Comma [0] 5109" xfId="12321" hidden="1"/>
    <cellStyle name="Comma [0] 5109" xfId="41715" hidden="1"/>
    <cellStyle name="Comma [0] 511" xfId="3199" hidden="1"/>
    <cellStyle name="Comma [0] 511" xfId="32593" hidden="1"/>
    <cellStyle name="Comma [0] 5110" xfId="12259" hidden="1"/>
    <cellStyle name="Comma [0] 5110" xfId="41653" hidden="1"/>
    <cellStyle name="Comma [0] 5111" xfId="12387" hidden="1"/>
    <cellStyle name="Comma [0] 5111" xfId="41781" hidden="1"/>
    <cellStyle name="Comma [0] 5112" xfId="12389" hidden="1"/>
    <cellStyle name="Comma [0] 5112" xfId="41783" hidden="1"/>
    <cellStyle name="Comma [0] 5113" xfId="12353" hidden="1"/>
    <cellStyle name="Comma [0] 5113" xfId="41747" hidden="1"/>
    <cellStyle name="Comma [0] 5114" xfId="12358" hidden="1"/>
    <cellStyle name="Comma [0] 5114" xfId="41752" hidden="1"/>
    <cellStyle name="Comma [0] 5115" xfId="11788" hidden="1"/>
    <cellStyle name="Comma [0] 5115" xfId="41182" hidden="1"/>
    <cellStyle name="Comma [0] 5116" xfId="12342" hidden="1"/>
    <cellStyle name="Comma [0] 5116" xfId="41736" hidden="1"/>
    <cellStyle name="Comma [0] 5117" xfId="12247" hidden="1"/>
    <cellStyle name="Comma [0] 5117" xfId="41641" hidden="1"/>
    <cellStyle name="Comma [0] 5118" xfId="12393" hidden="1"/>
    <cellStyle name="Comma [0] 5118" xfId="41787" hidden="1"/>
    <cellStyle name="Comma [0] 5119" xfId="12340" hidden="1"/>
    <cellStyle name="Comma [0] 5119" xfId="41734" hidden="1"/>
    <cellStyle name="Comma [0] 512" xfId="3204" hidden="1"/>
    <cellStyle name="Comma [0] 512" xfId="32598" hidden="1"/>
    <cellStyle name="Comma [0] 5120" xfId="12279" hidden="1"/>
    <cellStyle name="Comma [0] 5120" xfId="41673" hidden="1"/>
    <cellStyle name="Comma [0] 5121" xfId="12397" hidden="1"/>
    <cellStyle name="Comma [0] 5121" xfId="41791" hidden="1"/>
    <cellStyle name="Comma [0] 5122" xfId="12399" hidden="1"/>
    <cellStyle name="Comma [0] 5122" xfId="41793" hidden="1"/>
    <cellStyle name="Comma [0] 5123" xfId="12367" hidden="1"/>
    <cellStyle name="Comma [0] 5123" xfId="41761" hidden="1"/>
    <cellStyle name="Comma [0] 5124" xfId="12371" hidden="1"/>
    <cellStyle name="Comma [0] 5124" xfId="41765" hidden="1"/>
    <cellStyle name="Comma [0] 5125" xfId="12261" hidden="1"/>
    <cellStyle name="Comma [0] 5125" xfId="41655" hidden="1"/>
    <cellStyle name="Comma [0] 5126" xfId="12359" hidden="1"/>
    <cellStyle name="Comma [0] 5126" xfId="41753" hidden="1"/>
    <cellStyle name="Comma [0] 5127" xfId="12251" hidden="1"/>
    <cellStyle name="Comma [0] 5127" xfId="41645" hidden="1"/>
    <cellStyle name="Comma [0] 5128" xfId="12403" hidden="1"/>
    <cellStyle name="Comma [0] 5128" xfId="41797" hidden="1"/>
    <cellStyle name="Comma [0] 5129" xfId="12357" hidden="1"/>
    <cellStyle name="Comma [0] 5129" xfId="41751" hidden="1"/>
    <cellStyle name="Comma [0] 513" xfId="3191" hidden="1"/>
    <cellStyle name="Comma [0] 513" xfId="32585" hidden="1"/>
    <cellStyle name="Comma [0] 5130" xfId="12326" hidden="1"/>
    <cellStyle name="Comma [0] 5130" xfId="41720" hidden="1"/>
    <cellStyle name="Comma [0] 5131" xfId="12407" hidden="1"/>
    <cellStyle name="Comma [0] 5131" xfId="41801" hidden="1"/>
    <cellStyle name="Comma [0] 5132" xfId="12409" hidden="1"/>
    <cellStyle name="Comma [0] 5132" xfId="41803" hidden="1"/>
    <cellStyle name="Comma [0] 5133" xfId="12395" hidden="1"/>
    <cellStyle name="Comma [0] 5133" xfId="41789" hidden="1"/>
    <cellStyle name="Comma [0] 5134" xfId="12382" hidden="1"/>
    <cellStyle name="Comma [0] 5134" xfId="41776" hidden="1"/>
    <cellStyle name="Comma [0] 5135" xfId="12406" hidden="1"/>
    <cellStyle name="Comma [0] 5135" xfId="41800" hidden="1"/>
    <cellStyle name="Comma [0] 5136" xfId="12372" hidden="1"/>
    <cellStyle name="Comma [0] 5136" xfId="41766" hidden="1"/>
    <cellStyle name="Comma [0] 5137" xfId="12344" hidden="1"/>
    <cellStyle name="Comma [0] 5137" xfId="41738" hidden="1"/>
    <cellStyle name="Comma [0] 5138" xfId="12411" hidden="1"/>
    <cellStyle name="Comma [0] 5138" xfId="41805" hidden="1"/>
    <cellStyle name="Comma [0] 5139" xfId="12368" hidden="1"/>
    <cellStyle name="Comma [0] 5139" xfId="41762" hidden="1"/>
    <cellStyle name="Comma [0] 514" xfId="3196" hidden="1"/>
    <cellStyle name="Comma [0] 514" xfId="32590" hidden="1"/>
    <cellStyle name="Comma [0] 5140" xfId="12402" hidden="1"/>
    <cellStyle name="Comma [0] 5140" xfId="41796" hidden="1"/>
    <cellStyle name="Comma [0] 5141" xfId="12415" hidden="1"/>
    <cellStyle name="Comma [0] 5141" xfId="41809" hidden="1"/>
    <cellStyle name="Comma [0] 5142" xfId="12417" hidden="1"/>
    <cellStyle name="Comma [0] 5142" xfId="41811" hidden="1"/>
    <cellStyle name="Comma [0] 5143" xfId="12285" hidden="1"/>
    <cellStyle name="Comma [0] 5143" xfId="41679" hidden="1"/>
    <cellStyle name="Comma [0] 5144" xfId="12405" hidden="1"/>
    <cellStyle name="Comma [0] 5144" xfId="41799" hidden="1"/>
    <cellStyle name="Comma [0] 5145" xfId="12345" hidden="1"/>
    <cellStyle name="Comma [0] 5145" xfId="41739" hidden="1"/>
    <cellStyle name="Comma [0] 5146" xfId="12379" hidden="1"/>
    <cellStyle name="Comma [0] 5146" xfId="41773" hidden="1"/>
    <cellStyle name="Comma [0] 5147" xfId="12392" hidden="1"/>
    <cellStyle name="Comma [0] 5147" xfId="41786" hidden="1"/>
    <cellStyle name="Comma [0] 5148" xfId="12420" hidden="1"/>
    <cellStyle name="Comma [0] 5148" xfId="41814" hidden="1"/>
    <cellStyle name="Comma [0] 5149" xfId="12383" hidden="1"/>
    <cellStyle name="Comma [0] 5149" xfId="41777" hidden="1"/>
    <cellStyle name="Comma [0] 515" xfId="3208" hidden="1"/>
    <cellStyle name="Comma [0] 515" xfId="32602" hidden="1"/>
    <cellStyle name="Comma [0] 5150" xfId="12343" hidden="1"/>
    <cellStyle name="Comma [0] 5150" xfId="41737" hidden="1"/>
    <cellStyle name="Comma [0] 5151" xfId="12422" hidden="1"/>
    <cellStyle name="Comma [0] 5151" xfId="41816" hidden="1"/>
    <cellStyle name="Comma [0] 5152" xfId="12424" hidden="1"/>
    <cellStyle name="Comma [0] 5152" xfId="41818" hidden="1"/>
    <cellStyle name="Comma [0] 5153" xfId="11205" hidden="1"/>
    <cellStyle name="Comma [0] 5153" xfId="40599" hidden="1"/>
    <cellStyle name="Comma [0] 5154" xfId="11192" hidden="1"/>
    <cellStyle name="Comma [0] 5154" xfId="40586" hidden="1"/>
    <cellStyle name="Comma [0] 5155" xfId="11186" hidden="1"/>
    <cellStyle name="Comma [0] 5155" xfId="40580" hidden="1"/>
    <cellStyle name="Comma [0] 5156" xfId="12429" hidden="1"/>
    <cellStyle name="Comma [0] 5156" xfId="41823" hidden="1"/>
    <cellStyle name="Comma [0] 5157" xfId="12432" hidden="1"/>
    <cellStyle name="Comma [0] 5157" xfId="41826" hidden="1"/>
    <cellStyle name="Comma [0] 5158" xfId="11187" hidden="1"/>
    <cellStyle name="Comma [0] 5158" xfId="40581" hidden="1"/>
    <cellStyle name="Comma [0] 5159" xfId="12427" hidden="1"/>
    <cellStyle name="Comma [0] 5159" xfId="41821" hidden="1"/>
    <cellStyle name="Comma [0] 516" xfId="3210" hidden="1"/>
    <cellStyle name="Comma [0] 516" xfId="32604" hidden="1"/>
    <cellStyle name="Comma [0] 5160" xfId="12434" hidden="1"/>
    <cellStyle name="Comma [0] 5160" xfId="41828" hidden="1"/>
    <cellStyle name="Comma [0] 5161" xfId="12436" hidden="1"/>
    <cellStyle name="Comma [0] 5161" xfId="41830" hidden="1"/>
    <cellStyle name="Comma [0] 5162" xfId="11195" hidden="1"/>
    <cellStyle name="Comma [0] 5162" xfId="40589" hidden="1"/>
    <cellStyle name="Comma [0] 5163" xfId="11471" hidden="1"/>
    <cellStyle name="Comma [0] 5163" xfId="40865" hidden="1"/>
    <cellStyle name="Comma [0] 5164" xfId="12447" hidden="1"/>
    <cellStyle name="Comma [0] 5164" xfId="41841" hidden="1"/>
    <cellStyle name="Comma [0] 5165" xfId="12456" hidden="1"/>
    <cellStyle name="Comma [0] 5165" xfId="41850" hidden="1"/>
    <cellStyle name="Comma [0] 5166" xfId="12467" hidden="1"/>
    <cellStyle name="Comma [0] 5166" xfId="41861" hidden="1"/>
    <cellStyle name="Comma [0] 5167" xfId="12473" hidden="1"/>
    <cellStyle name="Comma [0] 5167" xfId="41867" hidden="1"/>
    <cellStyle name="Comma [0] 5168" xfId="12455" hidden="1"/>
    <cellStyle name="Comma [0] 5168" xfId="41849" hidden="1"/>
    <cellStyle name="Comma [0] 5169" xfId="12465" hidden="1"/>
    <cellStyle name="Comma [0] 5169" xfId="41859" hidden="1"/>
    <cellStyle name="Comma [0] 517" xfId="3181" hidden="1"/>
    <cellStyle name="Comma [0] 517" xfId="32575" hidden="1"/>
    <cellStyle name="Comma [0] 5170" xfId="12485" hidden="1"/>
    <cellStyle name="Comma [0] 5170" xfId="41879" hidden="1"/>
    <cellStyle name="Comma [0] 5171" xfId="12487" hidden="1"/>
    <cellStyle name="Comma [0] 5171" xfId="41881" hidden="1"/>
    <cellStyle name="Comma [0] 5172" xfId="12438" hidden="1"/>
    <cellStyle name="Comma [0] 5172" xfId="41832" hidden="1"/>
    <cellStyle name="Comma [0] 5173" xfId="11221" hidden="1"/>
    <cellStyle name="Comma [0] 5173" xfId="40615" hidden="1"/>
    <cellStyle name="Comma [0] 5174" xfId="12441" hidden="1"/>
    <cellStyle name="Comma [0] 5174" xfId="41835" hidden="1"/>
    <cellStyle name="Comma [0] 5175" xfId="11198" hidden="1"/>
    <cellStyle name="Comma [0] 5175" xfId="40592" hidden="1"/>
    <cellStyle name="Comma [0] 5176" xfId="11196" hidden="1"/>
    <cellStyle name="Comma [0] 5176" xfId="40590" hidden="1"/>
    <cellStyle name="Comma [0] 5177" xfId="12492" hidden="1"/>
    <cellStyle name="Comma [0] 5177" xfId="41886" hidden="1"/>
    <cellStyle name="Comma [0] 5178" xfId="11473" hidden="1"/>
    <cellStyle name="Comma [0] 5178" xfId="40867" hidden="1"/>
    <cellStyle name="Comma [0] 5179" xfId="11200" hidden="1"/>
    <cellStyle name="Comma [0] 5179" xfId="40594" hidden="1"/>
    <cellStyle name="Comma [0] 518" xfId="3170" hidden="1"/>
    <cellStyle name="Comma [0] 518" xfId="32564" hidden="1"/>
    <cellStyle name="Comma [0] 5180" xfId="12504" hidden="1"/>
    <cellStyle name="Comma [0] 5180" xfId="41898" hidden="1"/>
    <cellStyle name="Comma [0] 5181" xfId="12506" hidden="1"/>
    <cellStyle name="Comma [0] 5181" xfId="41900" hidden="1"/>
    <cellStyle name="Comma [0] 5182" xfId="12495" hidden="1"/>
    <cellStyle name="Comma [0] 5182" xfId="41889" hidden="1"/>
    <cellStyle name="Comma [0] 5183" xfId="12503" hidden="1"/>
    <cellStyle name="Comma [0] 5183" xfId="41897" hidden="1"/>
    <cellStyle name="Comma [0] 5184" xfId="11201" hidden="1"/>
    <cellStyle name="Comma [0] 5184" xfId="40595" hidden="1"/>
    <cellStyle name="Comma [0] 5185" xfId="12489" hidden="1"/>
    <cellStyle name="Comma [0] 5185" xfId="41883" hidden="1"/>
    <cellStyle name="Comma [0] 5186" xfId="12522" hidden="1"/>
    <cellStyle name="Comma [0] 5186" xfId="41916" hidden="1"/>
    <cellStyle name="Comma [0] 5187" xfId="12530" hidden="1"/>
    <cellStyle name="Comma [0] 5187" xfId="41924" hidden="1"/>
    <cellStyle name="Comma [0] 5188" xfId="12439" hidden="1"/>
    <cellStyle name="Comma [0] 5188" xfId="41833" hidden="1"/>
    <cellStyle name="Comma [0] 5189" xfId="12518" hidden="1"/>
    <cellStyle name="Comma [0] 5189" xfId="41912" hidden="1"/>
    <cellStyle name="Comma [0] 519" xfId="3221" hidden="1"/>
    <cellStyle name="Comma [0] 519" xfId="32615" hidden="1"/>
    <cellStyle name="Comma [0] 5190" xfId="12539" hidden="1"/>
    <cellStyle name="Comma [0] 5190" xfId="41933" hidden="1"/>
    <cellStyle name="Comma [0] 5191" xfId="12541" hidden="1"/>
    <cellStyle name="Comma [0] 5191" xfId="41935" hidden="1"/>
    <cellStyle name="Comma [0] 5192" xfId="12500" hidden="1"/>
    <cellStyle name="Comma [0] 5192" xfId="41894" hidden="1"/>
    <cellStyle name="Comma [0] 5193" xfId="12445" hidden="1"/>
    <cellStyle name="Comma [0] 5193" xfId="41839" hidden="1"/>
    <cellStyle name="Comma [0] 5194" xfId="12498" hidden="1"/>
    <cellStyle name="Comma [0] 5194" xfId="41892" hidden="1"/>
    <cellStyle name="Comma [0] 5195" xfId="12482" hidden="1"/>
    <cellStyle name="Comma [0] 5195" xfId="41876" hidden="1"/>
    <cellStyle name="Comma [0] 5196" xfId="12478" hidden="1"/>
    <cellStyle name="Comma [0] 5196" xfId="41872" hidden="1"/>
    <cellStyle name="Comma [0] 5197" xfId="12549" hidden="1"/>
    <cellStyle name="Comma [0] 5197" xfId="41943" hidden="1"/>
    <cellStyle name="Comma [0] 5198" xfId="11189" hidden="1"/>
    <cellStyle name="Comma [0] 5198" xfId="40583" hidden="1"/>
    <cellStyle name="Comma [0] 5199" xfId="11194" hidden="1"/>
    <cellStyle name="Comma [0] 5199" xfId="40588" hidden="1"/>
    <cellStyle name="Comma [0] 52" xfId="2051" hidden="1"/>
    <cellStyle name="Comma [0] 52" xfId="31446" hidden="1"/>
    <cellStyle name="Comma [0] 520" xfId="3230" hidden="1"/>
    <cellStyle name="Comma [0] 520" xfId="32624" hidden="1"/>
    <cellStyle name="Comma [0] 5200" xfId="12557" hidden="1"/>
    <cellStyle name="Comma [0] 5200" xfId="41951" hidden="1"/>
    <cellStyle name="Comma [0] 5201" xfId="12559" hidden="1"/>
    <cellStyle name="Comma [0] 5201" xfId="41953" hidden="1"/>
    <cellStyle name="Comma [0] 5202" xfId="12508" hidden="1"/>
    <cellStyle name="Comma [0] 5202" xfId="41902" hidden="1"/>
    <cellStyle name="Comma [0] 5203" xfId="12484" hidden="1"/>
    <cellStyle name="Comma [0] 5203" xfId="41878" hidden="1"/>
    <cellStyle name="Comma [0] 5204" xfId="12519" hidden="1"/>
    <cellStyle name="Comma [0] 5204" xfId="41913" hidden="1"/>
    <cellStyle name="Comma [0] 5205" xfId="12451" hidden="1"/>
    <cellStyle name="Comma [0] 5205" xfId="41845" hidden="1"/>
    <cellStyle name="Comma [0] 5206" xfId="12521" hidden="1"/>
    <cellStyle name="Comma [0] 5206" xfId="41915" hidden="1"/>
    <cellStyle name="Comma [0] 5207" xfId="12566" hidden="1"/>
    <cellStyle name="Comma [0] 5207" xfId="41960" hidden="1"/>
    <cellStyle name="Comma [0] 5208" xfId="12509" hidden="1"/>
    <cellStyle name="Comma [0] 5208" xfId="41903" hidden="1"/>
    <cellStyle name="Comma [0] 5209" xfId="12466" hidden="1"/>
    <cellStyle name="Comma [0] 5209" xfId="41860" hidden="1"/>
    <cellStyle name="Comma [0] 521" xfId="3241" hidden="1"/>
    <cellStyle name="Comma [0] 521" xfId="32635" hidden="1"/>
    <cellStyle name="Comma [0] 5210" xfId="12572" hidden="1"/>
    <cellStyle name="Comma [0] 5210" xfId="41966" hidden="1"/>
    <cellStyle name="Comma [0] 5211" xfId="12574" hidden="1"/>
    <cellStyle name="Comma [0] 5211" xfId="41968" hidden="1"/>
    <cellStyle name="Comma [0] 5212" xfId="12527" hidden="1"/>
    <cellStyle name="Comma [0] 5212" xfId="41921" hidden="1"/>
    <cellStyle name="Comma [0] 5213" xfId="12533" hidden="1"/>
    <cellStyle name="Comma [0] 5213" xfId="41927" hidden="1"/>
    <cellStyle name="Comma [0] 5214" xfId="11190" hidden="1"/>
    <cellStyle name="Comma [0] 5214" xfId="40584" hidden="1"/>
    <cellStyle name="Comma [0] 5215" xfId="12483" hidden="1"/>
    <cellStyle name="Comma [0] 5215" xfId="41877" hidden="1"/>
    <cellStyle name="Comma [0] 5216" xfId="12491" hidden="1"/>
    <cellStyle name="Comma [0] 5216" xfId="41885" hidden="1"/>
    <cellStyle name="Comma [0] 5217" xfId="12580" hidden="1"/>
    <cellStyle name="Comma [0] 5217" xfId="41974" hidden="1"/>
    <cellStyle name="Comma [0] 5218" xfId="12494" hidden="1"/>
    <cellStyle name="Comma [0] 5218" xfId="41888" hidden="1"/>
    <cellStyle name="Comma [0] 5219" xfId="12454" hidden="1"/>
    <cellStyle name="Comma [0] 5219" xfId="41848" hidden="1"/>
    <cellStyle name="Comma [0] 522" xfId="3247" hidden="1"/>
    <cellStyle name="Comma [0] 522" xfId="32641" hidden="1"/>
    <cellStyle name="Comma [0] 5220" xfId="12585" hidden="1"/>
    <cellStyle name="Comma [0] 5220" xfId="41979" hidden="1"/>
    <cellStyle name="Comma [0] 5221" xfId="12587" hidden="1"/>
    <cellStyle name="Comma [0] 5221" xfId="41981" hidden="1"/>
    <cellStyle name="Comma [0] 5222" xfId="12546" hidden="1"/>
    <cellStyle name="Comma [0] 5222" xfId="41940" hidden="1"/>
    <cellStyle name="Comma [0] 5223" xfId="12552" hidden="1"/>
    <cellStyle name="Comma [0] 5223" xfId="41946" hidden="1"/>
    <cellStyle name="Comma [0] 5224" xfId="12453" hidden="1"/>
    <cellStyle name="Comma [0] 5224" xfId="41847" hidden="1"/>
    <cellStyle name="Comma [0] 5225" xfId="12534" hidden="1"/>
    <cellStyle name="Comma [0] 5225" xfId="41928" hidden="1"/>
    <cellStyle name="Comma [0] 5226" xfId="12513" hidden="1"/>
    <cellStyle name="Comma [0] 5226" xfId="41907" hidden="1"/>
    <cellStyle name="Comma [0] 5227" xfId="12591" hidden="1"/>
    <cellStyle name="Comma [0] 5227" xfId="41985" hidden="1"/>
    <cellStyle name="Comma [0] 5228" xfId="12532" hidden="1"/>
    <cellStyle name="Comma [0] 5228" xfId="41926" hidden="1"/>
    <cellStyle name="Comma [0] 5229" xfId="12470" hidden="1"/>
    <cellStyle name="Comma [0] 5229" xfId="41864" hidden="1"/>
    <cellStyle name="Comma [0] 523" xfId="3229" hidden="1"/>
    <cellStyle name="Comma [0] 523" xfId="32623" hidden="1"/>
    <cellStyle name="Comma [0] 5230" xfId="12598" hidden="1"/>
    <cellStyle name="Comma [0] 5230" xfId="41992" hidden="1"/>
    <cellStyle name="Comma [0] 5231" xfId="12600" hidden="1"/>
    <cellStyle name="Comma [0] 5231" xfId="41994" hidden="1"/>
    <cellStyle name="Comma [0] 5232" xfId="12564" hidden="1"/>
    <cellStyle name="Comma [0] 5232" xfId="41958" hidden="1"/>
    <cellStyle name="Comma [0] 5233" xfId="12569" hidden="1"/>
    <cellStyle name="Comma [0] 5233" xfId="41963" hidden="1"/>
    <cellStyle name="Comma [0] 5234" xfId="11203" hidden="1"/>
    <cellStyle name="Comma [0] 5234" xfId="40597" hidden="1"/>
    <cellStyle name="Comma [0] 5235" xfId="12553" hidden="1"/>
    <cellStyle name="Comma [0] 5235" xfId="41947" hidden="1"/>
    <cellStyle name="Comma [0] 5236" xfId="12458" hidden="1"/>
    <cellStyle name="Comma [0] 5236" xfId="41852" hidden="1"/>
    <cellStyle name="Comma [0] 5237" xfId="12604" hidden="1"/>
    <cellStyle name="Comma [0] 5237" xfId="41998" hidden="1"/>
    <cellStyle name="Comma [0] 5238" xfId="12551" hidden="1"/>
    <cellStyle name="Comma [0] 5238" xfId="41945" hidden="1"/>
    <cellStyle name="Comma [0] 5239" xfId="12490" hidden="1"/>
    <cellStyle name="Comma [0] 5239" xfId="41884" hidden="1"/>
    <cellStyle name="Comma [0] 524" xfId="3239" hidden="1"/>
    <cellStyle name="Comma [0] 524" xfId="32633" hidden="1"/>
    <cellStyle name="Comma [0] 5240" xfId="12608" hidden="1"/>
    <cellStyle name="Comma [0] 5240" xfId="42002" hidden="1"/>
    <cellStyle name="Comma [0] 5241" xfId="12610" hidden="1"/>
    <cellStyle name="Comma [0] 5241" xfId="42004" hidden="1"/>
    <cellStyle name="Comma [0] 5242" xfId="12578" hidden="1"/>
    <cellStyle name="Comma [0] 5242" xfId="41972" hidden="1"/>
    <cellStyle name="Comma [0] 5243" xfId="12582" hidden="1"/>
    <cellStyle name="Comma [0] 5243" xfId="41976" hidden="1"/>
    <cellStyle name="Comma [0] 5244" xfId="12472" hidden="1"/>
    <cellStyle name="Comma [0] 5244" xfId="41866" hidden="1"/>
    <cellStyle name="Comma [0] 5245" xfId="12570" hidden="1"/>
    <cellStyle name="Comma [0] 5245" xfId="41964" hidden="1"/>
    <cellStyle name="Comma [0] 5246" xfId="12462" hidden="1"/>
    <cellStyle name="Comma [0] 5246" xfId="41856" hidden="1"/>
    <cellStyle name="Comma [0] 5247" xfId="12614" hidden="1"/>
    <cellStyle name="Comma [0] 5247" xfId="42008" hidden="1"/>
    <cellStyle name="Comma [0] 5248" xfId="12568" hidden="1"/>
    <cellStyle name="Comma [0] 5248" xfId="41962" hidden="1"/>
    <cellStyle name="Comma [0] 5249" xfId="12537" hidden="1"/>
    <cellStyle name="Comma [0] 5249" xfId="41931" hidden="1"/>
    <cellStyle name="Comma [0] 525" xfId="3259" hidden="1"/>
    <cellStyle name="Comma [0] 525" xfId="32653" hidden="1"/>
    <cellStyle name="Comma [0] 5250" xfId="12618" hidden="1"/>
    <cellStyle name="Comma [0] 5250" xfId="42012" hidden="1"/>
    <cellStyle name="Comma [0] 5251" xfId="12620" hidden="1"/>
    <cellStyle name="Comma [0] 5251" xfId="42014" hidden="1"/>
    <cellStyle name="Comma [0] 5252" xfId="12606" hidden="1"/>
    <cellStyle name="Comma [0] 5252" xfId="42000" hidden="1"/>
    <cellStyle name="Comma [0] 5253" xfId="12593" hidden="1"/>
    <cellStyle name="Comma [0] 5253" xfId="41987" hidden="1"/>
    <cellStyle name="Comma [0] 5254" xfId="12617" hidden="1"/>
    <cellStyle name="Comma [0] 5254" xfId="42011" hidden="1"/>
    <cellStyle name="Comma [0] 5255" xfId="12583" hidden="1"/>
    <cellStyle name="Comma [0] 5255" xfId="41977" hidden="1"/>
    <cellStyle name="Comma [0] 5256" xfId="12555" hidden="1"/>
    <cellStyle name="Comma [0] 5256" xfId="41949" hidden="1"/>
    <cellStyle name="Comma [0] 5257" xfId="12622" hidden="1"/>
    <cellStyle name="Comma [0] 5257" xfId="42016" hidden="1"/>
    <cellStyle name="Comma [0] 5258" xfId="12579" hidden="1"/>
    <cellStyle name="Comma [0] 5258" xfId="41973" hidden="1"/>
    <cellStyle name="Comma [0] 5259" xfId="12613" hidden="1"/>
    <cellStyle name="Comma [0] 5259" xfId="42007" hidden="1"/>
    <cellStyle name="Comma [0] 526" xfId="3261" hidden="1"/>
    <cellStyle name="Comma [0] 526" xfId="32655" hidden="1"/>
    <cellStyle name="Comma [0] 5260" xfId="12626" hidden="1"/>
    <cellStyle name="Comma [0] 5260" xfId="42020" hidden="1"/>
    <cellStyle name="Comma [0] 5261" xfId="12628" hidden="1"/>
    <cellStyle name="Comma [0] 5261" xfId="42022" hidden="1"/>
    <cellStyle name="Comma [0] 5262" xfId="12496" hidden="1"/>
    <cellStyle name="Comma [0] 5262" xfId="41890" hidden="1"/>
    <cellStyle name="Comma [0] 5263" xfId="12616" hidden="1"/>
    <cellStyle name="Comma [0] 5263" xfId="42010" hidden="1"/>
    <cellStyle name="Comma [0] 5264" xfId="12556" hidden="1"/>
    <cellStyle name="Comma [0] 5264" xfId="41950" hidden="1"/>
    <cellStyle name="Comma [0] 5265" xfId="12590" hidden="1"/>
    <cellStyle name="Comma [0] 5265" xfId="41984" hidden="1"/>
    <cellStyle name="Comma [0] 5266" xfId="12603" hidden="1"/>
    <cellStyle name="Comma [0] 5266" xfId="41997" hidden="1"/>
    <cellStyle name="Comma [0] 5267" xfId="12631" hidden="1"/>
    <cellStyle name="Comma [0] 5267" xfId="42025" hidden="1"/>
    <cellStyle name="Comma [0] 5268" xfId="12594" hidden="1"/>
    <cellStyle name="Comma [0] 5268" xfId="41988" hidden="1"/>
    <cellStyle name="Comma [0] 5269" xfId="12554" hidden="1"/>
    <cellStyle name="Comma [0] 5269" xfId="41948" hidden="1"/>
    <cellStyle name="Comma [0] 527" xfId="3212" hidden="1"/>
    <cellStyle name="Comma [0] 527" xfId="32606" hidden="1"/>
    <cellStyle name="Comma [0] 5270" xfId="12633" hidden="1"/>
    <cellStyle name="Comma [0] 5270" xfId="42027" hidden="1"/>
    <cellStyle name="Comma [0] 5271" xfId="12635" hidden="1"/>
    <cellStyle name="Comma [0] 5271" xfId="42029" hidden="1"/>
    <cellStyle name="Comma [0] 5272" xfId="12694" hidden="1"/>
    <cellStyle name="Comma [0] 5272" xfId="42088" hidden="1"/>
    <cellStyle name="Comma [0] 5273" xfId="12713" hidden="1"/>
    <cellStyle name="Comma [0] 5273" xfId="42107" hidden="1"/>
    <cellStyle name="Comma [0] 5274" xfId="12720" hidden="1"/>
    <cellStyle name="Comma [0] 5274" xfId="42114" hidden="1"/>
    <cellStyle name="Comma [0] 5275" xfId="12727" hidden="1"/>
    <cellStyle name="Comma [0] 5275" xfId="42121" hidden="1"/>
    <cellStyle name="Comma [0] 5276" xfId="12732" hidden="1"/>
    <cellStyle name="Comma [0] 5276" xfId="42126" hidden="1"/>
    <cellStyle name="Comma [0] 5277" xfId="12719" hidden="1"/>
    <cellStyle name="Comma [0] 5277" xfId="42113" hidden="1"/>
    <cellStyle name="Comma [0] 5278" xfId="12724" hidden="1"/>
    <cellStyle name="Comma [0] 5278" xfId="42118" hidden="1"/>
    <cellStyle name="Comma [0] 5279" xfId="12736" hidden="1"/>
    <cellStyle name="Comma [0] 5279" xfId="42130" hidden="1"/>
    <cellStyle name="Comma [0] 528" xfId="3173" hidden="1"/>
    <cellStyle name="Comma [0] 528" xfId="32567" hidden="1"/>
    <cellStyle name="Comma [0] 5280" xfId="12738" hidden="1"/>
    <cellStyle name="Comma [0] 5280" xfId="42132" hidden="1"/>
    <cellStyle name="Comma [0] 5281" xfId="12709" hidden="1"/>
    <cellStyle name="Comma [0] 5281" xfId="42103" hidden="1"/>
    <cellStyle name="Comma [0] 5282" xfId="12698" hidden="1"/>
    <cellStyle name="Comma [0] 5282" xfId="42092" hidden="1"/>
    <cellStyle name="Comma [0] 5283" xfId="12749" hidden="1"/>
    <cellStyle name="Comma [0] 5283" xfId="42143" hidden="1"/>
    <cellStyle name="Comma [0] 5284" xfId="12758" hidden="1"/>
    <cellStyle name="Comma [0] 5284" xfId="42152" hidden="1"/>
    <cellStyle name="Comma [0] 5285" xfId="12769" hidden="1"/>
    <cellStyle name="Comma [0] 5285" xfId="42163" hidden="1"/>
    <cellStyle name="Comma [0] 5286" xfId="12775" hidden="1"/>
    <cellStyle name="Comma [0] 5286" xfId="42169" hidden="1"/>
    <cellStyle name="Comma [0] 5287" xfId="12757" hidden="1"/>
    <cellStyle name="Comma [0] 5287" xfId="42151" hidden="1"/>
    <cellStyle name="Comma [0] 5288" xfId="12767" hidden="1"/>
    <cellStyle name="Comma [0] 5288" xfId="42161" hidden="1"/>
    <cellStyle name="Comma [0] 5289" xfId="12787" hidden="1"/>
    <cellStyle name="Comma [0] 5289" xfId="42181" hidden="1"/>
    <cellStyle name="Comma [0] 529" xfId="3215" hidden="1"/>
    <cellStyle name="Comma [0] 529" xfId="32609" hidden="1"/>
    <cellStyle name="Comma [0] 5290" xfId="12789" hidden="1"/>
    <cellStyle name="Comma [0] 5290" xfId="42183" hidden="1"/>
    <cellStyle name="Comma [0] 5291" xfId="12740" hidden="1"/>
    <cellStyle name="Comma [0] 5291" xfId="42134" hidden="1"/>
    <cellStyle name="Comma [0] 5292" xfId="12701" hidden="1"/>
    <cellStyle name="Comma [0] 5292" xfId="42095" hidden="1"/>
    <cellStyle name="Comma [0] 5293" xfId="12743" hidden="1"/>
    <cellStyle name="Comma [0] 5293" xfId="42137" hidden="1"/>
    <cellStyle name="Comma [0] 5294" xfId="12706" hidden="1"/>
    <cellStyle name="Comma [0] 5294" xfId="42100" hidden="1"/>
    <cellStyle name="Comma [0] 5295" xfId="12708" hidden="1"/>
    <cellStyle name="Comma [0] 5295" xfId="42102" hidden="1"/>
    <cellStyle name="Comma [0] 5296" xfId="12794" hidden="1"/>
    <cellStyle name="Comma [0] 5296" xfId="42188" hidden="1"/>
    <cellStyle name="Comma [0] 5297" xfId="12697" hidden="1"/>
    <cellStyle name="Comma [0] 5297" xfId="42091" hidden="1"/>
    <cellStyle name="Comma [0] 5298" xfId="12705" hidden="1"/>
    <cellStyle name="Comma [0] 5298" xfId="42099" hidden="1"/>
    <cellStyle name="Comma [0] 5299" xfId="12806" hidden="1"/>
    <cellStyle name="Comma [0] 5299" xfId="42200" hidden="1"/>
    <cellStyle name="Comma [0] 53" xfId="2271" hidden="1"/>
    <cellStyle name="Comma [0] 53" xfId="31665" hidden="1"/>
    <cellStyle name="Comma [0] 530" xfId="3178" hidden="1"/>
    <cellStyle name="Comma [0] 530" xfId="32572" hidden="1"/>
    <cellStyle name="Comma [0] 5300" xfId="12808" hidden="1"/>
    <cellStyle name="Comma [0] 5300" xfId="42202" hidden="1"/>
    <cellStyle name="Comma [0] 5301" xfId="12797" hidden="1"/>
    <cellStyle name="Comma [0] 5301" xfId="42191" hidden="1"/>
    <cellStyle name="Comma [0] 5302" xfId="12805" hidden="1"/>
    <cellStyle name="Comma [0] 5302" xfId="42199" hidden="1"/>
    <cellStyle name="Comma [0] 5303" xfId="12703" hidden="1"/>
    <cellStyle name="Comma [0] 5303" xfId="42097" hidden="1"/>
    <cellStyle name="Comma [0] 5304" xfId="12791" hidden="1"/>
    <cellStyle name="Comma [0] 5304" xfId="42185" hidden="1"/>
    <cellStyle name="Comma [0] 5305" xfId="12824" hidden="1"/>
    <cellStyle name="Comma [0] 5305" xfId="42218" hidden="1"/>
    <cellStyle name="Comma [0] 5306" xfId="12832" hidden="1"/>
    <cellStyle name="Comma [0] 5306" xfId="42226" hidden="1"/>
    <cellStyle name="Comma [0] 5307" xfId="12741" hidden="1"/>
    <cellStyle name="Comma [0] 5307" xfId="42135" hidden="1"/>
    <cellStyle name="Comma [0] 5308" xfId="12820" hidden="1"/>
    <cellStyle name="Comma [0] 5308" xfId="42214" hidden="1"/>
    <cellStyle name="Comma [0] 5309" xfId="12841" hidden="1"/>
    <cellStyle name="Comma [0] 5309" xfId="42235" hidden="1"/>
    <cellStyle name="Comma [0] 531" xfId="3180" hidden="1"/>
    <cellStyle name="Comma [0] 531" xfId="32574" hidden="1"/>
    <cellStyle name="Comma [0] 5310" xfId="12843" hidden="1"/>
    <cellStyle name="Comma [0] 5310" xfId="42237" hidden="1"/>
    <cellStyle name="Comma [0] 5311" xfId="12802" hidden="1"/>
    <cellStyle name="Comma [0] 5311" xfId="42196" hidden="1"/>
    <cellStyle name="Comma [0] 5312" xfId="12747" hidden="1"/>
    <cellStyle name="Comma [0] 5312" xfId="42141" hidden="1"/>
    <cellStyle name="Comma [0] 5313" xfId="12800" hidden="1"/>
    <cellStyle name="Comma [0] 5313" xfId="42194" hidden="1"/>
    <cellStyle name="Comma [0] 5314" xfId="12784" hidden="1"/>
    <cellStyle name="Comma [0] 5314" xfId="42178" hidden="1"/>
    <cellStyle name="Comma [0] 5315" xfId="12780" hidden="1"/>
    <cellStyle name="Comma [0] 5315" xfId="42174" hidden="1"/>
    <cellStyle name="Comma [0] 5316" xfId="12851" hidden="1"/>
    <cellStyle name="Comma [0] 5316" xfId="42245" hidden="1"/>
    <cellStyle name="Comma [0] 5317" xfId="12717" hidden="1"/>
    <cellStyle name="Comma [0] 5317" xfId="42111" hidden="1"/>
    <cellStyle name="Comma [0] 5318" xfId="12710" hidden="1"/>
    <cellStyle name="Comma [0] 5318" xfId="42104" hidden="1"/>
    <cellStyle name="Comma [0] 5319" xfId="12859" hidden="1"/>
    <cellStyle name="Comma [0] 5319" xfId="42253" hidden="1"/>
    <cellStyle name="Comma [0] 532" xfId="3266" hidden="1"/>
    <cellStyle name="Comma [0] 532" xfId="32660" hidden="1"/>
    <cellStyle name="Comma [0] 5320" xfId="12861" hidden="1"/>
    <cellStyle name="Comma [0] 5320" xfId="42255" hidden="1"/>
    <cellStyle name="Comma [0] 5321" xfId="12810" hidden="1"/>
    <cellStyle name="Comma [0] 5321" xfId="42204" hidden="1"/>
    <cellStyle name="Comma [0] 5322" xfId="12786" hidden="1"/>
    <cellStyle name="Comma [0] 5322" xfId="42180" hidden="1"/>
    <cellStyle name="Comma [0] 5323" xfId="12821" hidden="1"/>
    <cellStyle name="Comma [0] 5323" xfId="42215" hidden="1"/>
    <cellStyle name="Comma [0] 5324" xfId="12753" hidden="1"/>
    <cellStyle name="Comma [0] 5324" xfId="42147" hidden="1"/>
    <cellStyle name="Comma [0] 5325" xfId="12823" hidden="1"/>
    <cellStyle name="Comma [0] 5325" xfId="42217" hidden="1"/>
    <cellStyle name="Comma [0] 5326" xfId="12868" hidden="1"/>
    <cellStyle name="Comma [0] 5326" xfId="42262" hidden="1"/>
    <cellStyle name="Comma [0] 5327" xfId="12811" hidden="1"/>
    <cellStyle name="Comma [0] 5327" xfId="42205" hidden="1"/>
    <cellStyle name="Comma [0] 5328" xfId="12768" hidden="1"/>
    <cellStyle name="Comma [0] 5328" xfId="42162" hidden="1"/>
    <cellStyle name="Comma [0] 5329" xfId="12874" hidden="1"/>
    <cellStyle name="Comma [0] 5329" xfId="42268" hidden="1"/>
    <cellStyle name="Comma [0] 533" xfId="3169" hidden="1"/>
    <cellStyle name="Comma [0] 533" xfId="32563" hidden="1"/>
    <cellStyle name="Comma [0] 5330" xfId="12876" hidden="1"/>
    <cellStyle name="Comma [0] 5330" xfId="42270" hidden="1"/>
    <cellStyle name="Comma [0] 5331" xfId="12829" hidden="1"/>
    <cellStyle name="Comma [0] 5331" xfId="42223" hidden="1"/>
    <cellStyle name="Comma [0] 5332" xfId="12835" hidden="1"/>
    <cellStyle name="Comma [0] 5332" xfId="42229" hidden="1"/>
    <cellStyle name="Comma [0] 5333" xfId="12716" hidden="1"/>
    <cellStyle name="Comma [0] 5333" xfId="42110" hidden="1"/>
    <cellStyle name="Comma [0] 5334" xfId="12785" hidden="1"/>
    <cellStyle name="Comma [0] 5334" xfId="42179" hidden="1"/>
    <cellStyle name="Comma [0] 5335" xfId="12793" hidden="1"/>
    <cellStyle name="Comma [0] 5335" xfId="42187" hidden="1"/>
    <cellStyle name="Comma [0] 5336" xfId="12882" hidden="1"/>
    <cellStyle name="Comma [0] 5336" xfId="42276" hidden="1"/>
    <cellStyle name="Comma [0] 5337" xfId="12796" hidden="1"/>
    <cellStyle name="Comma [0] 5337" xfId="42190" hidden="1"/>
    <cellStyle name="Comma [0] 5338" xfId="12756" hidden="1"/>
    <cellStyle name="Comma [0] 5338" xfId="42150" hidden="1"/>
    <cellStyle name="Comma [0] 5339" xfId="12887" hidden="1"/>
    <cellStyle name="Comma [0] 5339" xfId="42281" hidden="1"/>
    <cellStyle name="Comma [0] 534" xfId="3177" hidden="1"/>
    <cellStyle name="Comma [0] 534" xfId="32571" hidden="1"/>
    <cellStyle name="Comma [0] 5340" xfId="12889" hidden="1"/>
    <cellStyle name="Comma [0] 5340" xfId="42283" hidden="1"/>
    <cellStyle name="Comma [0] 5341" xfId="12848" hidden="1"/>
    <cellStyle name="Comma [0] 5341" xfId="42242" hidden="1"/>
    <cellStyle name="Comma [0] 5342" xfId="12854" hidden="1"/>
    <cellStyle name="Comma [0] 5342" xfId="42248" hidden="1"/>
    <cellStyle name="Comma [0] 5343" xfId="12755" hidden="1"/>
    <cellStyle name="Comma [0] 5343" xfId="42149" hidden="1"/>
    <cellStyle name="Comma [0] 5344" xfId="12836" hidden="1"/>
    <cellStyle name="Comma [0] 5344" xfId="42230" hidden="1"/>
    <cellStyle name="Comma [0] 5345" xfId="12815" hidden="1"/>
    <cellStyle name="Comma [0] 5345" xfId="42209" hidden="1"/>
    <cellStyle name="Comma [0] 5346" xfId="12893" hidden="1"/>
    <cellStyle name="Comma [0] 5346" xfId="42287" hidden="1"/>
    <cellStyle name="Comma [0] 5347" xfId="12834" hidden="1"/>
    <cellStyle name="Comma [0] 5347" xfId="42228" hidden="1"/>
    <cellStyle name="Comma [0] 5348" xfId="12772" hidden="1"/>
    <cellStyle name="Comma [0] 5348" xfId="42166" hidden="1"/>
    <cellStyle name="Comma [0] 5349" xfId="12900" hidden="1"/>
    <cellStyle name="Comma [0] 5349" xfId="42294" hidden="1"/>
    <cellStyle name="Comma [0] 535" xfId="3278" hidden="1"/>
    <cellStyle name="Comma [0] 535" xfId="32672" hidden="1"/>
    <cellStyle name="Comma [0] 5350" xfId="12902" hidden="1"/>
    <cellStyle name="Comma [0] 5350" xfId="42296" hidden="1"/>
    <cellStyle name="Comma [0] 5351" xfId="12866" hidden="1"/>
    <cellStyle name="Comma [0] 5351" xfId="42260" hidden="1"/>
    <cellStyle name="Comma [0] 5352" xfId="12871" hidden="1"/>
    <cellStyle name="Comma [0] 5352" xfId="42265" hidden="1"/>
    <cellStyle name="Comma [0] 5353" xfId="12700" hidden="1"/>
    <cellStyle name="Comma [0] 5353" xfId="42094" hidden="1"/>
    <cellStyle name="Comma [0] 5354" xfId="12855" hidden="1"/>
    <cellStyle name="Comma [0] 5354" xfId="42249" hidden="1"/>
    <cellStyle name="Comma [0] 5355" xfId="12760" hidden="1"/>
    <cellStyle name="Comma [0] 5355" xfId="42154" hidden="1"/>
    <cellStyle name="Comma [0] 5356" xfId="12906" hidden="1"/>
    <cellStyle name="Comma [0] 5356" xfId="42300" hidden="1"/>
    <cellStyle name="Comma [0] 5357" xfId="12853" hidden="1"/>
    <cellStyle name="Comma [0] 5357" xfId="42247" hidden="1"/>
    <cellStyle name="Comma [0] 5358" xfId="12792" hidden="1"/>
    <cellStyle name="Comma [0] 5358" xfId="42186" hidden="1"/>
    <cellStyle name="Comma [0] 5359" xfId="12910" hidden="1"/>
    <cellStyle name="Comma [0] 5359" xfId="42304" hidden="1"/>
    <cellStyle name="Comma [0] 536" xfId="3280" hidden="1"/>
    <cellStyle name="Comma [0] 536" xfId="32674" hidden="1"/>
    <cellStyle name="Comma [0] 5360" xfId="12912" hidden="1"/>
    <cellStyle name="Comma [0] 5360" xfId="42306" hidden="1"/>
    <cellStyle name="Comma [0] 5361" xfId="12880" hidden="1"/>
    <cellStyle name="Comma [0] 5361" xfId="42274" hidden="1"/>
    <cellStyle name="Comma [0] 5362" xfId="12884" hidden="1"/>
    <cellStyle name="Comma [0] 5362" xfId="42278" hidden="1"/>
    <cellStyle name="Comma [0] 5363" xfId="12774" hidden="1"/>
    <cellStyle name="Comma [0] 5363" xfId="42168" hidden="1"/>
    <cellStyle name="Comma [0] 5364" xfId="12872" hidden="1"/>
    <cellStyle name="Comma [0] 5364" xfId="42266" hidden="1"/>
    <cellStyle name="Comma [0] 5365" xfId="12764" hidden="1"/>
    <cellStyle name="Comma [0] 5365" xfId="42158" hidden="1"/>
    <cellStyle name="Comma [0] 5366" xfId="12916" hidden="1"/>
    <cellStyle name="Comma [0] 5366" xfId="42310" hidden="1"/>
    <cellStyle name="Comma [0] 5367" xfId="12870" hidden="1"/>
    <cellStyle name="Comma [0] 5367" xfId="42264" hidden="1"/>
    <cellStyle name="Comma [0] 5368" xfId="12839" hidden="1"/>
    <cellStyle name="Comma [0] 5368" xfId="42233" hidden="1"/>
    <cellStyle name="Comma [0] 5369" xfId="12920" hidden="1"/>
    <cellStyle name="Comma [0] 5369" xfId="42314" hidden="1"/>
    <cellStyle name="Comma [0] 537" xfId="3269" hidden="1"/>
    <cellStyle name="Comma [0] 537" xfId="32663" hidden="1"/>
    <cellStyle name="Comma [0] 5370" xfId="12922" hidden="1"/>
    <cellStyle name="Comma [0] 5370" xfId="42316" hidden="1"/>
    <cellStyle name="Comma [0] 5371" xfId="12908" hidden="1"/>
    <cellStyle name="Comma [0] 5371" xfId="42302" hidden="1"/>
    <cellStyle name="Comma [0] 5372" xfId="12895" hidden="1"/>
    <cellStyle name="Comma [0] 5372" xfId="42289" hidden="1"/>
    <cellStyle name="Comma [0] 5373" xfId="12919" hidden="1"/>
    <cellStyle name="Comma [0] 5373" xfId="42313" hidden="1"/>
    <cellStyle name="Comma [0] 5374" xfId="12885" hidden="1"/>
    <cellStyle name="Comma [0] 5374" xfId="42279" hidden="1"/>
    <cellStyle name="Comma [0] 5375" xfId="12857" hidden="1"/>
    <cellStyle name="Comma [0] 5375" xfId="42251" hidden="1"/>
    <cellStyle name="Comma [0] 5376" xfId="12924" hidden="1"/>
    <cellStyle name="Comma [0] 5376" xfId="42318" hidden="1"/>
    <cellStyle name="Comma [0] 5377" xfId="12881" hidden="1"/>
    <cellStyle name="Comma [0] 5377" xfId="42275" hidden="1"/>
    <cellStyle name="Comma [0] 5378" xfId="12915" hidden="1"/>
    <cellStyle name="Comma [0] 5378" xfId="42309" hidden="1"/>
    <cellStyle name="Comma [0] 5379" xfId="12928" hidden="1"/>
    <cellStyle name="Comma [0] 5379" xfId="42322" hidden="1"/>
    <cellStyle name="Comma [0] 538" xfId="3277" hidden="1"/>
    <cellStyle name="Comma [0] 538" xfId="32671" hidden="1"/>
    <cellStyle name="Comma [0] 5380" xfId="12930" hidden="1"/>
    <cellStyle name="Comma [0] 5380" xfId="42324" hidden="1"/>
    <cellStyle name="Comma [0] 5381" xfId="12798" hidden="1"/>
    <cellStyle name="Comma [0] 5381" xfId="42192" hidden="1"/>
    <cellStyle name="Comma [0] 5382" xfId="12918" hidden="1"/>
    <cellStyle name="Comma [0] 5382" xfId="42312" hidden="1"/>
    <cellStyle name="Comma [0] 5383" xfId="12858" hidden="1"/>
    <cellStyle name="Comma [0] 5383" xfId="42252" hidden="1"/>
    <cellStyle name="Comma [0] 5384" xfId="12892" hidden="1"/>
    <cellStyle name="Comma [0] 5384" xfId="42286" hidden="1"/>
    <cellStyle name="Comma [0] 5385" xfId="12905" hidden="1"/>
    <cellStyle name="Comma [0] 5385" xfId="42299" hidden="1"/>
    <cellStyle name="Comma [0] 5386" xfId="12933" hidden="1"/>
    <cellStyle name="Comma [0] 5386" xfId="42327" hidden="1"/>
    <cellStyle name="Comma [0] 5387" xfId="12896" hidden="1"/>
    <cellStyle name="Comma [0] 5387" xfId="42290" hidden="1"/>
    <cellStyle name="Comma [0] 5388" xfId="12856" hidden="1"/>
    <cellStyle name="Comma [0] 5388" xfId="42250" hidden="1"/>
    <cellStyle name="Comma [0] 5389" xfId="12936" hidden="1"/>
    <cellStyle name="Comma [0] 5389" xfId="42330" hidden="1"/>
    <cellStyle name="Comma [0] 539" xfId="3175" hidden="1"/>
    <cellStyle name="Comma [0] 539" xfId="32569" hidden="1"/>
    <cellStyle name="Comma [0] 5390" xfId="12938" hidden="1"/>
    <cellStyle name="Comma [0] 5390" xfId="42332" hidden="1"/>
    <cellStyle name="Comma [0] 5391" xfId="12657" hidden="1"/>
    <cellStyle name="Comma [0] 5391" xfId="42051" hidden="1"/>
    <cellStyle name="Comma [0] 5392" xfId="12639" hidden="1"/>
    <cellStyle name="Comma [0] 5392" xfId="42033" hidden="1"/>
    <cellStyle name="Comma [0] 5393" xfId="12942" hidden="1"/>
    <cellStyle name="Comma [0] 5393" xfId="42336" hidden="1"/>
    <cellStyle name="Comma [0] 5394" xfId="12949" hidden="1"/>
    <cellStyle name="Comma [0] 5394" xfId="42343" hidden="1"/>
    <cellStyle name="Comma [0] 5395" xfId="12951" hidden="1"/>
    <cellStyle name="Comma [0] 5395" xfId="42345" hidden="1"/>
    <cellStyle name="Comma [0] 5396" xfId="12941" hidden="1"/>
    <cellStyle name="Comma [0] 5396" xfId="42335" hidden="1"/>
    <cellStyle name="Comma [0] 5397" xfId="12947" hidden="1"/>
    <cellStyle name="Comma [0] 5397" xfId="42341" hidden="1"/>
    <cellStyle name="Comma [0] 5398" xfId="12954" hidden="1"/>
    <cellStyle name="Comma [0] 5398" xfId="42348" hidden="1"/>
    <cellStyle name="Comma [0] 5399" xfId="12956" hidden="1"/>
    <cellStyle name="Comma [0] 5399" xfId="42350" hidden="1"/>
    <cellStyle name="Comma [0] 54" xfId="2085" hidden="1"/>
    <cellStyle name="Comma [0] 54" xfId="31480" hidden="1"/>
    <cellStyle name="Comma [0] 540" xfId="3263" hidden="1"/>
    <cellStyle name="Comma [0] 540" xfId="32657" hidden="1"/>
    <cellStyle name="Comma [0] 5400" xfId="12731" hidden="1"/>
    <cellStyle name="Comma [0] 5400" xfId="42125" hidden="1"/>
    <cellStyle name="Comma [0] 5401" xfId="12687" hidden="1"/>
    <cellStyle name="Comma [0] 5401" xfId="42081" hidden="1"/>
    <cellStyle name="Comma [0] 5402" xfId="12967" hidden="1"/>
    <cellStyle name="Comma [0] 5402" xfId="42361" hidden="1"/>
    <cellStyle name="Comma [0] 5403" xfId="12976" hidden="1"/>
    <cellStyle name="Comma [0] 5403" xfId="42370" hidden="1"/>
    <cellStyle name="Comma [0] 5404" xfId="12987" hidden="1"/>
    <cellStyle name="Comma [0] 5404" xfId="42381" hidden="1"/>
    <cellStyle name="Comma [0] 5405" xfId="12993" hidden="1"/>
    <cellStyle name="Comma [0] 5405" xfId="42387" hidden="1"/>
    <cellStyle name="Comma [0] 5406" xfId="12975" hidden="1"/>
    <cellStyle name="Comma [0] 5406" xfId="42369" hidden="1"/>
    <cellStyle name="Comma [0] 5407" xfId="12985" hidden="1"/>
    <cellStyle name="Comma [0] 5407" xfId="42379" hidden="1"/>
    <cellStyle name="Comma [0] 5408" xfId="13005" hidden="1"/>
    <cellStyle name="Comma [0] 5408" xfId="42399" hidden="1"/>
    <cellStyle name="Comma [0] 5409" xfId="13007" hidden="1"/>
    <cellStyle name="Comma [0] 5409" xfId="42401" hidden="1"/>
    <cellStyle name="Comma [0] 541" xfId="3296" hidden="1"/>
    <cellStyle name="Comma [0] 541" xfId="32690" hidden="1"/>
    <cellStyle name="Comma [0] 5410" xfId="12958" hidden="1"/>
    <cellStyle name="Comma [0] 5410" xfId="42352" hidden="1"/>
    <cellStyle name="Comma [0] 5411" xfId="12652" hidden="1"/>
    <cellStyle name="Comma [0] 5411" xfId="42046" hidden="1"/>
    <cellStyle name="Comma [0] 5412" xfId="12961" hidden="1"/>
    <cellStyle name="Comma [0] 5412" xfId="42355" hidden="1"/>
    <cellStyle name="Comma [0] 5413" xfId="12686" hidden="1"/>
    <cellStyle name="Comma [0] 5413" xfId="42080" hidden="1"/>
    <cellStyle name="Comma [0] 5414" xfId="12685" hidden="1"/>
    <cellStyle name="Comma [0] 5414" xfId="42079" hidden="1"/>
    <cellStyle name="Comma [0] 5415" xfId="13012" hidden="1"/>
    <cellStyle name="Comma [0] 5415" xfId="42406" hidden="1"/>
    <cellStyle name="Comma [0] 5416" xfId="12654" hidden="1"/>
    <cellStyle name="Comma [0] 5416" xfId="42048" hidden="1"/>
    <cellStyle name="Comma [0] 5417" xfId="12688" hidden="1"/>
    <cellStyle name="Comma [0] 5417" xfId="42082" hidden="1"/>
    <cellStyle name="Comma [0] 5418" xfId="13024" hidden="1"/>
    <cellStyle name="Comma [0] 5418" xfId="42418" hidden="1"/>
    <cellStyle name="Comma [0] 5419" xfId="13026" hidden="1"/>
    <cellStyle name="Comma [0] 5419" xfId="42420" hidden="1"/>
    <cellStyle name="Comma [0] 542" xfId="3304" hidden="1"/>
    <cellStyle name="Comma [0] 542" xfId="32698" hidden="1"/>
    <cellStyle name="Comma [0] 5420" xfId="13015" hidden="1"/>
    <cellStyle name="Comma [0] 5420" xfId="42409" hidden="1"/>
    <cellStyle name="Comma [0] 5421" xfId="13023" hidden="1"/>
    <cellStyle name="Comma [0] 5421" xfId="42417" hidden="1"/>
    <cellStyle name="Comma [0] 5422" xfId="12650" hidden="1"/>
    <cellStyle name="Comma [0] 5422" xfId="42044" hidden="1"/>
    <cellStyle name="Comma [0] 5423" xfId="13009" hidden="1"/>
    <cellStyle name="Comma [0] 5423" xfId="42403" hidden="1"/>
    <cellStyle name="Comma [0] 5424" xfId="13042" hidden="1"/>
    <cellStyle name="Comma [0] 5424" xfId="42436" hidden="1"/>
    <cellStyle name="Comma [0] 5425" xfId="13050" hidden="1"/>
    <cellStyle name="Comma [0] 5425" xfId="42444" hidden="1"/>
    <cellStyle name="Comma [0] 5426" xfId="12959" hidden="1"/>
    <cellStyle name="Comma [0] 5426" xfId="42353" hidden="1"/>
    <cellStyle name="Comma [0] 5427" xfId="13038" hidden="1"/>
    <cellStyle name="Comma [0] 5427" xfId="42432" hidden="1"/>
    <cellStyle name="Comma [0] 5428" xfId="13059" hidden="1"/>
    <cellStyle name="Comma [0] 5428" xfId="42453" hidden="1"/>
    <cellStyle name="Comma [0] 5429" xfId="13061" hidden="1"/>
    <cellStyle name="Comma [0] 5429" xfId="42455" hidden="1"/>
    <cellStyle name="Comma [0] 543" xfId="3213" hidden="1"/>
    <cellStyle name="Comma [0] 543" xfId="32607" hidden="1"/>
    <cellStyle name="Comma [0] 5430" xfId="13020" hidden="1"/>
    <cellStyle name="Comma [0] 5430" xfId="42414" hidden="1"/>
    <cellStyle name="Comma [0] 5431" xfId="12965" hidden="1"/>
    <cellStyle name="Comma [0] 5431" xfId="42359" hidden="1"/>
    <cellStyle name="Comma [0] 5432" xfId="13018" hidden="1"/>
    <cellStyle name="Comma [0] 5432" xfId="42412" hidden="1"/>
    <cellStyle name="Comma [0] 5433" xfId="13002" hidden="1"/>
    <cellStyle name="Comma [0] 5433" xfId="42396" hidden="1"/>
    <cellStyle name="Comma [0] 5434" xfId="12998" hidden="1"/>
    <cellStyle name="Comma [0] 5434" xfId="42392" hidden="1"/>
    <cellStyle name="Comma [0] 5435" xfId="13069" hidden="1"/>
    <cellStyle name="Comma [0] 5435" xfId="42463" hidden="1"/>
    <cellStyle name="Comma [0] 5436" xfId="12642" hidden="1"/>
    <cellStyle name="Comma [0] 5436" xfId="42036" hidden="1"/>
    <cellStyle name="Comma [0] 5437" xfId="12730" hidden="1"/>
    <cellStyle name="Comma [0] 5437" xfId="42124" hidden="1"/>
    <cellStyle name="Comma [0] 5438" xfId="13077" hidden="1"/>
    <cellStyle name="Comma [0] 5438" xfId="42471" hidden="1"/>
    <cellStyle name="Comma [0] 5439" xfId="13079" hidden="1"/>
    <cellStyle name="Comma [0] 5439" xfId="42473" hidden="1"/>
    <cellStyle name="Comma [0] 544" xfId="3292" hidden="1"/>
    <cellStyle name="Comma [0] 544" xfId="32686" hidden="1"/>
    <cellStyle name="Comma [0] 5440" xfId="13028" hidden="1"/>
    <cellStyle name="Comma [0] 5440" xfId="42422" hidden="1"/>
    <cellStyle name="Comma [0] 5441" xfId="13004" hidden="1"/>
    <cellStyle name="Comma [0] 5441" xfId="42398" hidden="1"/>
    <cellStyle name="Comma [0] 5442" xfId="13039" hidden="1"/>
    <cellStyle name="Comma [0] 5442" xfId="42433" hidden="1"/>
    <cellStyle name="Comma [0] 5443" xfId="12971" hidden="1"/>
    <cellStyle name="Comma [0] 5443" xfId="42365" hidden="1"/>
    <cellStyle name="Comma [0] 5444" xfId="13041" hidden="1"/>
    <cellStyle name="Comma [0] 5444" xfId="42435" hidden="1"/>
    <cellStyle name="Comma [0] 5445" xfId="13086" hidden="1"/>
    <cellStyle name="Comma [0] 5445" xfId="42480" hidden="1"/>
    <cellStyle name="Comma [0] 5446" xfId="13029" hidden="1"/>
    <cellStyle name="Comma [0] 5446" xfId="42423" hidden="1"/>
    <cellStyle name="Comma [0] 5447" xfId="12986" hidden="1"/>
    <cellStyle name="Comma [0] 5447" xfId="42380" hidden="1"/>
    <cellStyle name="Comma [0] 5448" xfId="13092" hidden="1"/>
    <cellStyle name="Comma [0] 5448" xfId="42486" hidden="1"/>
    <cellStyle name="Comma [0] 5449" xfId="13094" hidden="1"/>
    <cellStyle name="Comma [0] 5449" xfId="42488" hidden="1"/>
    <cellStyle name="Comma [0] 545" xfId="3313" hidden="1"/>
    <cellStyle name="Comma [0] 545" xfId="32707" hidden="1"/>
    <cellStyle name="Comma [0] 5450" xfId="13047" hidden="1"/>
    <cellStyle name="Comma [0] 5450" xfId="42441" hidden="1"/>
    <cellStyle name="Comma [0] 5451" xfId="13053" hidden="1"/>
    <cellStyle name="Comma [0] 5451" xfId="42447" hidden="1"/>
    <cellStyle name="Comma [0] 5452" xfId="12679" hidden="1"/>
    <cellStyle name="Comma [0] 5452" xfId="42073" hidden="1"/>
    <cellStyle name="Comma [0] 5453" xfId="13003" hidden="1"/>
    <cellStyle name="Comma [0] 5453" xfId="42397" hidden="1"/>
    <cellStyle name="Comma [0] 5454" xfId="13011" hidden="1"/>
    <cellStyle name="Comma [0] 5454" xfId="42405" hidden="1"/>
    <cellStyle name="Comma [0] 5455" xfId="13100" hidden="1"/>
    <cellStyle name="Comma [0] 5455" xfId="42494" hidden="1"/>
    <cellStyle name="Comma [0] 5456" xfId="13014" hidden="1"/>
    <cellStyle name="Comma [0] 5456" xfId="42408" hidden="1"/>
    <cellStyle name="Comma [0] 5457" xfId="12974" hidden="1"/>
    <cellStyle name="Comma [0] 5457" xfId="42368" hidden="1"/>
    <cellStyle name="Comma [0] 5458" xfId="13105" hidden="1"/>
    <cellStyle name="Comma [0] 5458" xfId="42499" hidden="1"/>
    <cellStyle name="Comma [0] 5459" xfId="13107" hidden="1"/>
    <cellStyle name="Comma [0] 5459" xfId="42501" hidden="1"/>
    <cellStyle name="Comma [0] 546" xfId="3315" hidden="1"/>
    <cellStyle name="Comma [0] 546" xfId="32709" hidden="1"/>
    <cellStyle name="Comma [0] 5460" xfId="13066" hidden="1"/>
    <cellStyle name="Comma [0] 5460" xfId="42460" hidden="1"/>
    <cellStyle name="Comma [0] 5461" xfId="13072" hidden="1"/>
    <cellStyle name="Comma [0] 5461" xfId="42466" hidden="1"/>
    <cellStyle name="Comma [0] 5462" xfId="12973" hidden="1"/>
    <cellStyle name="Comma [0] 5462" xfId="42367" hidden="1"/>
    <cellStyle name="Comma [0] 5463" xfId="13054" hidden="1"/>
    <cellStyle name="Comma [0] 5463" xfId="42448" hidden="1"/>
    <cellStyle name="Comma [0] 5464" xfId="13033" hidden="1"/>
    <cellStyle name="Comma [0] 5464" xfId="42427" hidden="1"/>
    <cellStyle name="Comma [0] 5465" xfId="13111" hidden="1"/>
    <cellStyle name="Comma [0] 5465" xfId="42505" hidden="1"/>
    <cellStyle name="Comma [0] 5466" xfId="13052" hidden="1"/>
    <cellStyle name="Comma [0] 5466" xfId="42446" hidden="1"/>
    <cellStyle name="Comma [0] 5467" xfId="12990" hidden="1"/>
    <cellStyle name="Comma [0] 5467" xfId="42384" hidden="1"/>
    <cellStyle name="Comma [0] 5468" xfId="13118" hidden="1"/>
    <cellStyle name="Comma [0] 5468" xfId="42512" hidden="1"/>
    <cellStyle name="Comma [0] 5469" xfId="13120" hidden="1"/>
    <cellStyle name="Comma [0] 5469" xfId="42514" hidden="1"/>
    <cellStyle name="Comma [0] 547" xfId="3274" hidden="1"/>
    <cellStyle name="Comma [0] 547" xfId="32668" hidden="1"/>
    <cellStyle name="Comma [0] 5470" xfId="13084" hidden="1"/>
    <cellStyle name="Comma [0] 5470" xfId="42478" hidden="1"/>
    <cellStyle name="Comma [0] 5471" xfId="13089" hidden="1"/>
    <cellStyle name="Comma [0] 5471" xfId="42483" hidden="1"/>
    <cellStyle name="Comma [0] 5472" xfId="12653" hidden="1"/>
    <cellStyle name="Comma [0] 5472" xfId="42047" hidden="1"/>
    <cellStyle name="Comma [0] 5473" xfId="13073" hidden="1"/>
    <cellStyle name="Comma [0] 5473" xfId="42467" hidden="1"/>
    <cellStyle name="Comma [0] 5474" xfId="12978" hidden="1"/>
    <cellStyle name="Comma [0] 5474" xfId="42372" hidden="1"/>
    <cellStyle name="Comma [0] 5475" xfId="13124" hidden="1"/>
    <cellStyle name="Comma [0] 5475" xfId="42518" hidden="1"/>
    <cellStyle name="Comma [0] 5476" xfId="13071" hidden="1"/>
    <cellStyle name="Comma [0] 5476" xfId="42465" hidden="1"/>
    <cellStyle name="Comma [0] 5477" xfId="13010" hidden="1"/>
    <cellStyle name="Comma [0] 5477" xfId="42404" hidden="1"/>
    <cellStyle name="Comma [0] 5478" xfId="13128" hidden="1"/>
    <cellStyle name="Comma [0] 5478" xfId="42522" hidden="1"/>
    <cellStyle name="Comma [0] 5479" xfId="13130" hidden="1"/>
    <cellStyle name="Comma [0] 5479" xfId="42524" hidden="1"/>
    <cellStyle name="Comma [0] 548" xfId="3219" hidden="1"/>
    <cellStyle name="Comma [0] 548" xfId="32613" hidden="1"/>
    <cellStyle name="Comma [0] 5480" xfId="13098" hidden="1"/>
    <cellStyle name="Comma [0] 5480" xfId="42492" hidden="1"/>
    <cellStyle name="Comma [0] 5481" xfId="13102" hidden="1"/>
    <cellStyle name="Comma [0] 5481" xfId="42496" hidden="1"/>
    <cellStyle name="Comma [0] 5482" xfId="12992" hidden="1"/>
    <cellStyle name="Comma [0] 5482" xfId="42386" hidden="1"/>
    <cellStyle name="Comma [0] 5483" xfId="13090" hidden="1"/>
    <cellStyle name="Comma [0] 5483" xfId="42484" hidden="1"/>
    <cellStyle name="Comma [0] 5484" xfId="12982" hidden="1"/>
    <cellStyle name="Comma [0] 5484" xfId="42376" hidden="1"/>
    <cellStyle name="Comma [0] 5485" xfId="13134" hidden="1"/>
    <cellStyle name="Comma [0] 5485" xfId="42528" hidden="1"/>
    <cellStyle name="Comma [0] 5486" xfId="13088" hidden="1"/>
    <cellStyle name="Comma [0] 5486" xfId="42482" hidden="1"/>
    <cellStyle name="Comma [0] 5487" xfId="13057" hidden="1"/>
    <cellStyle name="Comma [0] 5487" xfId="42451" hidden="1"/>
    <cellStyle name="Comma [0] 5488" xfId="13138" hidden="1"/>
    <cellStyle name="Comma [0] 5488" xfId="42532" hidden="1"/>
    <cellStyle name="Comma [0] 5489" xfId="13140" hidden="1"/>
    <cellStyle name="Comma [0] 5489" xfId="42534" hidden="1"/>
    <cellStyle name="Comma [0] 549" xfId="3272" hidden="1"/>
    <cellStyle name="Comma [0] 549" xfId="32666" hidden="1"/>
    <cellStyle name="Comma [0] 5490" xfId="13126" hidden="1"/>
    <cellStyle name="Comma [0] 5490" xfId="42520" hidden="1"/>
    <cellStyle name="Comma [0] 5491" xfId="13113" hidden="1"/>
    <cellStyle name="Comma [0] 5491" xfId="42507" hidden="1"/>
    <cellStyle name="Comma [0] 5492" xfId="13137" hidden="1"/>
    <cellStyle name="Comma [0] 5492" xfId="42531" hidden="1"/>
    <cellStyle name="Comma [0] 5493" xfId="13103" hidden="1"/>
    <cellStyle name="Comma [0] 5493" xfId="42497" hidden="1"/>
    <cellStyle name="Comma [0] 5494" xfId="13075" hidden="1"/>
    <cellStyle name="Comma [0] 5494" xfId="42469" hidden="1"/>
    <cellStyle name="Comma [0] 5495" xfId="13142" hidden="1"/>
    <cellStyle name="Comma [0] 5495" xfId="42536" hidden="1"/>
    <cellStyle name="Comma [0] 5496" xfId="13099" hidden="1"/>
    <cellStyle name="Comma [0] 5496" xfId="42493" hidden="1"/>
    <cellStyle name="Comma [0] 5497" xfId="13133" hidden="1"/>
    <cellStyle name="Comma [0] 5497" xfId="42527" hidden="1"/>
    <cellStyle name="Comma [0] 5498" xfId="13146" hidden="1"/>
    <cellStyle name="Comma [0] 5498" xfId="42540" hidden="1"/>
    <cellStyle name="Comma [0] 5499" xfId="13148" hidden="1"/>
    <cellStyle name="Comma [0] 5499" xfId="42542" hidden="1"/>
    <cellStyle name="Comma [0] 55" xfId="2084" hidden="1"/>
    <cellStyle name="Comma [0] 55" xfId="31479" hidden="1"/>
    <cellStyle name="Comma [0] 550" xfId="3256" hidden="1"/>
    <cellStyle name="Comma [0] 550" xfId="32650" hidden="1"/>
    <cellStyle name="Comma [0] 5500" xfId="13016" hidden="1"/>
    <cellStyle name="Comma [0] 5500" xfId="42410" hidden="1"/>
    <cellStyle name="Comma [0] 5501" xfId="13136" hidden="1"/>
    <cellStyle name="Comma [0] 5501" xfId="42530" hidden="1"/>
    <cellStyle name="Comma [0] 5502" xfId="13076" hidden="1"/>
    <cellStyle name="Comma [0] 5502" xfId="42470" hidden="1"/>
    <cellStyle name="Comma [0] 5503" xfId="13110" hidden="1"/>
    <cellStyle name="Comma [0] 5503" xfId="42504" hidden="1"/>
    <cellStyle name="Comma [0] 5504" xfId="13123" hidden="1"/>
    <cellStyle name="Comma [0] 5504" xfId="42517" hidden="1"/>
    <cellStyle name="Comma [0] 5505" xfId="13151" hidden="1"/>
    <cellStyle name="Comma [0] 5505" xfId="42545" hidden="1"/>
    <cellStyle name="Comma [0] 5506" xfId="13114" hidden="1"/>
    <cellStyle name="Comma [0] 5506" xfId="42508" hidden="1"/>
    <cellStyle name="Comma [0] 5507" xfId="13074" hidden="1"/>
    <cellStyle name="Comma [0] 5507" xfId="42468" hidden="1"/>
    <cellStyle name="Comma [0] 5508" xfId="13153" hidden="1"/>
    <cellStyle name="Comma [0] 5508" xfId="42547" hidden="1"/>
    <cellStyle name="Comma [0] 5509" xfId="13155" hidden="1"/>
    <cellStyle name="Comma [0] 5509" xfId="42549" hidden="1"/>
    <cellStyle name="Comma [0] 551" xfId="3252" hidden="1"/>
    <cellStyle name="Comma [0] 551" xfId="32646" hidden="1"/>
    <cellStyle name="Comma [0] 5510" xfId="12667" hidden="1"/>
    <cellStyle name="Comma [0] 5510" xfId="42061" hidden="1"/>
    <cellStyle name="Comma [0] 5511" xfId="12664" hidden="1"/>
    <cellStyle name="Comma [0] 5511" xfId="42058" hidden="1"/>
    <cellStyle name="Comma [0] 5512" xfId="13161" hidden="1"/>
    <cellStyle name="Comma [0] 5512" xfId="42555" hidden="1"/>
    <cellStyle name="Comma [0] 5513" xfId="13167" hidden="1"/>
    <cellStyle name="Comma [0] 5513" xfId="42561" hidden="1"/>
    <cellStyle name="Comma [0] 5514" xfId="13169" hidden="1"/>
    <cellStyle name="Comma [0] 5514" xfId="42563" hidden="1"/>
    <cellStyle name="Comma [0] 5515" xfId="13160" hidden="1"/>
    <cellStyle name="Comma [0] 5515" xfId="42554" hidden="1"/>
    <cellStyle name="Comma [0] 5516" xfId="13165" hidden="1"/>
    <cellStyle name="Comma [0] 5516" xfId="42559" hidden="1"/>
    <cellStyle name="Comma [0] 5517" xfId="13171" hidden="1"/>
    <cellStyle name="Comma [0] 5517" xfId="42565" hidden="1"/>
    <cellStyle name="Comma [0] 5518" xfId="13173" hidden="1"/>
    <cellStyle name="Comma [0] 5518" xfId="42567" hidden="1"/>
    <cellStyle name="Comma [0] 5519" xfId="12690" hidden="1"/>
    <cellStyle name="Comma [0] 5519" xfId="42084" hidden="1"/>
    <cellStyle name="Comma [0] 552" xfId="3323" hidden="1"/>
    <cellStyle name="Comma [0] 552" xfId="32717" hidden="1"/>
    <cellStyle name="Comma [0] 5520" xfId="12692" hidden="1"/>
    <cellStyle name="Comma [0] 5520" xfId="42086" hidden="1"/>
    <cellStyle name="Comma [0] 5521" xfId="13184" hidden="1"/>
    <cellStyle name="Comma [0] 5521" xfId="42578" hidden="1"/>
    <cellStyle name="Comma [0] 5522" xfId="13193" hidden="1"/>
    <cellStyle name="Comma [0] 5522" xfId="42587" hidden="1"/>
    <cellStyle name="Comma [0] 5523" xfId="13204" hidden="1"/>
    <cellStyle name="Comma [0] 5523" xfId="42598" hidden="1"/>
    <cellStyle name="Comma [0] 5524" xfId="13210" hidden="1"/>
    <cellStyle name="Comma [0] 5524" xfId="42604" hidden="1"/>
    <cellStyle name="Comma [0] 5525" xfId="13192" hidden="1"/>
    <cellStyle name="Comma [0] 5525" xfId="42586" hidden="1"/>
    <cellStyle name="Comma [0] 5526" xfId="13202" hidden="1"/>
    <cellStyle name="Comma [0] 5526" xfId="42596" hidden="1"/>
    <cellStyle name="Comma [0] 5527" xfId="13222" hidden="1"/>
    <cellStyle name="Comma [0] 5527" xfId="42616" hidden="1"/>
    <cellStyle name="Comma [0] 5528" xfId="13224" hidden="1"/>
    <cellStyle name="Comma [0] 5528" xfId="42618" hidden="1"/>
    <cellStyle name="Comma [0] 5529" xfId="13175" hidden="1"/>
    <cellStyle name="Comma [0] 5529" xfId="42569" hidden="1"/>
    <cellStyle name="Comma [0] 553" xfId="3189" hidden="1"/>
    <cellStyle name="Comma [0] 553" xfId="32583" hidden="1"/>
    <cellStyle name="Comma [0] 5530" xfId="12672" hidden="1"/>
    <cellStyle name="Comma [0] 5530" xfId="42066" hidden="1"/>
    <cellStyle name="Comma [0] 5531" xfId="13178" hidden="1"/>
    <cellStyle name="Comma [0] 5531" xfId="42572" hidden="1"/>
    <cellStyle name="Comma [0] 5532" xfId="12677" hidden="1"/>
    <cellStyle name="Comma [0] 5532" xfId="42071" hidden="1"/>
    <cellStyle name="Comma [0] 5533" xfId="12661" hidden="1"/>
    <cellStyle name="Comma [0] 5533" xfId="42055" hidden="1"/>
    <cellStyle name="Comma [0] 5534" xfId="13229" hidden="1"/>
    <cellStyle name="Comma [0] 5534" xfId="42623" hidden="1"/>
    <cellStyle name="Comma [0] 5535" xfId="12670" hidden="1"/>
    <cellStyle name="Comma [0] 5535" xfId="42064" hidden="1"/>
    <cellStyle name="Comma [0] 5536" xfId="12691" hidden="1"/>
    <cellStyle name="Comma [0] 5536" xfId="42085" hidden="1"/>
    <cellStyle name="Comma [0] 5537" xfId="13241" hidden="1"/>
    <cellStyle name="Comma [0] 5537" xfId="42635" hidden="1"/>
    <cellStyle name="Comma [0] 5538" xfId="13243" hidden="1"/>
    <cellStyle name="Comma [0] 5538" xfId="42637" hidden="1"/>
    <cellStyle name="Comma [0] 5539" xfId="13232" hidden="1"/>
    <cellStyle name="Comma [0] 5539" xfId="42626" hidden="1"/>
    <cellStyle name="Comma [0] 554" xfId="3182" hidden="1"/>
    <cellStyle name="Comma [0] 554" xfId="32576" hidden="1"/>
    <cellStyle name="Comma [0] 5540" xfId="13240" hidden="1"/>
    <cellStyle name="Comma [0] 5540" xfId="42634" hidden="1"/>
    <cellStyle name="Comma [0] 5541" xfId="12674" hidden="1"/>
    <cellStyle name="Comma [0] 5541" xfId="42068" hidden="1"/>
    <cellStyle name="Comma [0] 5542" xfId="13226" hidden="1"/>
    <cellStyle name="Comma [0] 5542" xfId="42620" hidden="1"/>
    <cellStyle name="Comma [0] 5543" xfId="13259" hidden="1"/>
    <cellStyle name="Comma [0] 5543" xfId="42653" hidden="1"/>
    <cellStyle name="Comma [0] 5544" xfId="13267" hidden="1"/>
    <cellStyle name="Comma [0] 5544" xfId="42661" hidden="1"/>
    <cellStyle name="Comma [0] 5545" xfId="13176" hidden="1"/>
    <cellStyle name="Comma [0] 5545" xfId="42570" hidden="1"/>
    <cellStyle name="Comma [0] 5546" xfId="13255" hidden="1"/>
    <cellStyle name="Comma [0] 5546" xfId="42649" hidden="1"/>
    <cellStyle name="Comma [0] 5547" xfId="13276" hidden="1"/>
    <cellStyle name="Comma [0] 5547" xfId="42670" hidden="1"/>
    <cellStyle name="Comma [0] 5548" xfId="13278" hidden="1"/>
    <cellStyle name="Comma [0] 5548" xfId="42672" hidden="1"/>
    <cellStyle name="Comma [0] 5549" xfId="13237" hidden="1"/>
    <cellStyle name="Comma [0] 5549" xfId="42631" hidden="1"/>
    <cellStyle name="Comma [0] 555" xfId="3331" hidden="1"/>
    <cellStyle name="Comma [0] 555" xfId="32725" hidden="1"/>
    <cellStyle name="Comma [0] 5550" xfId="13182" hidden="1"/>
    <cellStyle name="Comma [0] 5550" xfId="42576" hidden="1"/>
    <cellStyle name="Comma [0] 5551" xfId="13235" hidden="1"/>
    <cellStyle name="Comma [0] 5551" xfId="42629" hidden="1"/>
    <cellStyle name="Comma [0] 5552" xfId="13219" hidden="1"/>
    <cellStyle name="Comma [0] 5552" xfId="42613" hidden="1"/>
    <cellStyle name="Comma [0] 5553" xfId="13215" hidden="1"/>
    <cellStyle name="Comma [0] 5553" xfId="42609" hidden="1"/>
    <cellStyle name="Comma [0] 5554" xfId="13286" hidden="1"/>
    <cellStyle name="Comma [0] 5554" xfId="42680" hidden="1"/>
    <cellStyle name="Comma [0] 5555" xfId="13158" hidden="1"/>
    <cellStyle name="Comma [0] 5555" xfId="42552" hidden="1"/>
    <cellStyle name="Comma [0] 5556" xfId="12640" hidden="1"/>
    <cellStyle name="Comma [0] 5556" xfId="42034" hidden="1"/>
    <cellStyle name="Comma [0] 5557" xfId="13294" hidden="1"/>
    <cellStyle name="Comma [0] 5557" xfId="42688" hidden="1"/>
    <cellStyle name="Comma [0] 5558" xfId="13296" hidden="1"/>
    <cellStyle name="Comma [0] 5558" xfId="42690" hidden="1"/>
    <cellStyle name="Comma [0] 5559" xfId="13245" hidden="1"/>
    <cellStyle name="Comma [0] 5559" xfId="42639" hidden="1"/>
    <cellStyle name="Comma [0] 556" xfId="3333" hidden="1"/>
    <cellStyle name="Comma [0] 556" xfId="32727" hidden="1"/>
    <cellStyle name="Comma [0] 5560" xfId="13221" hidden="1"/>
    <cellStyle name="Comma [0] 5560" xfId="42615" hidden="1"/>
    <cellStyle name="Comma [0] 5561" xfId="13256" hidden="1"/>
    <cellStyle name="Comma [0] 5561" xfId="42650" hidden="1"/>
    <cellStyle name="Comma [0] 5562" xfId="13188" hidden="1"/>
    <cellStyle name="Comma [0] 5562" xfId="42582" hidden="1"/>
    <cellStyle name="Comma [0] 5563" xfId="13258" hidden="1"/>
    <cellStyle name="Comma [0] 5563" xfId="42652" hidden="1"/>
    <cellStyle name="Comma [0] 5564" xfId="13303" hidden="1"/>
    <cellStyle name="Comma [0] 5564" xfId="42697" hidden="1"/>
    <cellStyle name="Comma [0] 5565" xfId="13246" hidden="1"/>
    <cellStyle name="Comma [0] 5565" xfId="42640" hidden="1"/>
    <cellStyle name="Comma [0] 5566" xfId="13203" hidden="1"/>
    <cellStyle name="Comma [0] 5566" xfId="42597" hidden="1"/>
    <cellStyle name="Comma [0] 5567" xfId="13309" hidden="1"/>
    <cellStyle name="Comma [0] 5567" xfId="42703" hidden="1"/>
    <cellStyle name="Comma [0] 5568" xfId="13311" hidden="1"/>
    <cellStyle name="Comma [0] 5568" xfId="42705" hidden="1"/>
    <cellStyle name="Comma [0] 5569" xfId="13264" hidden="1"/>
    <cellStyle name="Comma [0] 5569" xfId="42658" hidden="1"/>
    <cellStyle name="Comma [0] 557" xfId="3282" hidden="1"/>
    <cellStyle name="Comma [0] 557" xfId="32676" hidden="1"/>
    <cellStyle name="Comma [0] 5570" xfId="13270" hidden="1"/>
    <cellStyle name="Comma [0] 5570" xfId="42664" hidden="1"/>
    <cellStyle name="Comma [0] 5571" xfId="13157" hidden="1"/>
    <cellStyle name="Comma [0] 5571" xfId="42551" hidden="1"/>
    <cellStyle name="Comma [0] 5572" xfId="13220" hidden="1"/>
    <cellStyle name="Comma [0] 5572" xfId="42614" hidden="1"/>
    <cellStyle name="Comma [0] 5573" xfId="13228" hidden="1"/>
    <cellStyle name="Comma [0] 5573" xfId="42622" hidden="1"/>
    <cellStyle name="Comma [0] 5574" xfId="13317" hidden="1"/>
    <cellStyle name="Comma [0] 5574" xfId="42711" hidden="1"/>
    <cellStyle name="Comma [0] 5575" xfId="13231" hidden="1"/>
    <cellStyle name="Comma [0] 5575" xfId="42625" hidden="1"/>
    <cellStyle name="Comma [0] 5576" xfId="13191" hidden="1"/>
    <cellStyle name="Comma [0] 5576" xfId="42585" hidden="1"/>
    <cellStyle name="Comma [0] 5577" xfId="13322" hidden="1"/>
    <cellStyle name="Comma [0] 5577" xfId="42716" hidden="1"/>
    <cellStyle name="Comma [0] 5578" xfId="13324" hidden="1"/>
    <cellStyle name="Comma [0] 5578" xfId="42718" hidden="1"/>
    <cellStyle name="Comma [0] 5579" xfId="13283" hidden="1"/>
    <cellStyle name="Comma [0] 5579" xfId="42677" hidden="1"/>
    <cellStyle name="Comma [0] 558" xfId="3258" hidden="1"/>
    <cellStyle name="Comma [0] 558" xfId="32652" hidden="1"/>
    <cellStyle name="Comma [0] 5580" xfId="13289" hidden="1"/>
    <cellStyle name="Comma [0] 5580" xfId="42683" hidden="1"/>
    <cellStyle name="Comma [0] 5581" xfId="13190" hidden="1"/>
    <cellStyle name="Comma [0] 5581" xfId="42584" hidden="1"/>
    <cellStyle name="Comma [0] 5582" xfId="13271" hidden="1"/>
    <cellStyle name="Comma [0] 5582" xfId="42665" hidden="1"/>
    <cellStyle name="Comma [0] 5583" xfId="13250" hidden="1"/>
    <cellStyle name="Comma [0] 5583" xfId="42644" hidden="1"/>
    <cellStyle name="Comma [0] 5584" xfId="13328" hidden="1"/>
    <cellStyle name="Comma [0] 5584" xfId="42722" hidden="1"/>
    <cellStyle name="Comma [0] 5585" xfId="13269" hidden="1"/>
    <cellStyle name="Comma [0] 5585" xfId="42663" hidden="1"/>
    <cellStyle name="Comma [0] 5586" xfId="13207" hidden="1"/>
    <cellStyle name="Comma [0] 5586" xfId="42601" hidden="1"/>
    <cellStyle name="Comma [0] 5587" xfId="13335" hidden="1"/>
    <cellStyle name="Comma [0] 5587" xfId="42729" hidden="1"/>
    <cellStyle name="Comma [0] 5588" xfId="13337" hidden="1"/>
    <cellStyle name="Comma [0] 5588" xfId="42731" hidden="1"/>
    <cellStyle name="Comma [0] 5589" xfId="13301" hidden="1"/>
    <cellStyle name="Comma [0] 5589" xfId="42695" hidden="1"/>
    <cellStyle name="Comma [0] 559" xfId="3293" hidden="1"/>
    <cellStyle name="Comma [0] 559" xfId="32687" hidden="1"/>
    <cellStyle name="Comma [0] 5590" xfId="13306" hidden="1"/>
    <cellStyle name="Comma [0] 5590" xfId="42700" hidden="1"/>
    <cellStyle name="Comma [0] 5591" xfId="12671" hidden="1"/>
    <cellStyle name="Comma [0] 5591" xfId="42065" hidden="1"/>
    <cellStyle name="Comma [0] 5592" xfId="13290" hidden="1"/>
    <cellStyle name="Comma [0] 5592" xfId="42684" hidden="1"/>
    <cellStyle name="Comma [0] 5593" xfId="13195" hidden="1"/>
    <cellStyle name="Comma [0] 5593" xfId="42589" hidden="1"/>
    <cellStyle name="Comma [0] 5594" xfId="13341" hidden="1"/>
    <cellStyle name="Comma [0] 5594" xfId="42735" hidden="1"/>
    <cellStyle name="Comma [0] 5595" xfId="13288" hidden="1"/>
    <cellStyle name="Comma [0] 5595" xfId="42682" hidden="1"/>
    <cellStyle name="Comma [0] 5596" xfId="13227" hidden="1"/>
    <cellStyle name="Comma [0] 5596" xfId="42621" hidden="1"/>
    <cellStyle name="Comma [0] 5597" xfId="13345" hidden="1"/>
    <cellStyle name="Comma [0] 5597" xfId="42739" hidden="1"/>
    <cellStyle name="Comma [0] 5598" xfId="13347" hidden="1"/>
    <cellStyle name="Comma [0] 5598" xfId="42741" hidden="1"/>
    <cellStyle name="Comma [0] 5599" xfId="13315" hidden="1"/>
    <cellStyle name="Comma [0] 5599" xfId="42709" hidden="1"/>
    <cellStyle name="Comma [0] 56" xfId="2322" hidden="1"/>
    <cellStyle name="Comma [0] 56" xfId="31716" hidden="1"/>
    <cellStyle name="Comma [0] 560" xfId="3225" hidden="1"/>
    <cellStyle name="Comma [0] 560" xfId="32619" hidden="1"/>
    <cellStyle name="Comma [0] 5600" xfId="13319" hidden="1"/>
    <cellStyle name="Comma [0] 5600" xfId="42713" hidden="1"/>
    <cellStyle name="Comma [0] 5601" xfId="13209" hidden="1"/>
    <cellStyle name="Comma [0] 5601" xfId="42603" hidden="1"/>
    <cellStyle name="Comma [0] 5602" xfId="13307" hidden="1"/>
    <cellStyle name="Comma [0] 5602" xfId="42701" hidden="1"/>
    <cellStyle name="Comma [0] 5603" xfId="13199" hidden="1"/>
    <cellStyle name="Comma [0] 5603" xfId="42593" hidden="1"/>
    <cellStyle name="Comma [0] 5604" xfId="13351" hidden="1"/>
    <cellStyle name="Comma [0] 5604" xfId="42745" hidden="1"/>
    <cellStyle name="Comma [0] 5605" xfId="13305" hidden="1"/>
    <cellStyle name="Comma [0] 5605" xfId="42699" hidden="1"/>
    <cellStyle name="Comma [0] 5606" xfId="13274" hidden="1"/>
    <cellStyle name="Comma [0] 5606" xfId="42668" hidden="1"/>
    <cellStyle name="Comma [0] 5607" xfId="13355" hidden="1"/>
    <cellStyle name="Comma [0] 5607" xfId="42749" hidden="1"/>
    <cellStyle name="Comma [0] 5608" xfId="13357" hidden="1"/>
    <cellStyle name="Comma [0] 5608" xfId="42751" hidden="1"/>
    <cellStyle name="Comma [0] 5609" xfId="13343" hidden="1"/>
    <cellStyle name="Comma [0] 5609" xfId="42737" hidden="1"/>
    <cellStyle name="Comma [0] 561" xfId="3295" hidden="1"/>
    <cellStyle name="Comma [0] 561" xfId="32689" hidden="1"/>
    <cellStyle name="Comma [0] 5610" xfId="13330" hidden="1"/>
    <cellStyle name="Comma [0] 5610" xfId="42724" hidden="1"/>
    <cellStyle name="Comma [0] 5611" xfId="13354" hidden="1"/>
    <cellStyle name="Comma [0] 5611" xfId="42748" hidden="1"/>
    <cellStyle name="Comma [0] 5612" xfId="13320" hidden="1"/>
    <cellStyle name="Comma [0] 5612" xfId="42714" hidden="1"/>
    <cellStyle name="Comma [0] 5613" xfId="13292" hidden="1"/>
    <cellStyle name="Comma [0] 5613" xfId="42686" hidden="1"/>
    <cellStyle name="Comma [0] 5614" xfId="13359" hidden="1"/>
    <cellStyle name="Comma [0] 5614" xfId="42753" hidden="1"/>
    <cellStyle name="Comma [0] 5615" xfId="13316" hidden="1"/>
    <cellStyle name="Comma [0] 5615" xfId="42710" hidden="1"/>
    <cellStyle name="Comma [0] 5616" xfId="13350" hidden="1"/>
    <cellStyle name="Comma [0] 5616" xfId="42744" hidden="1"/>
    <cellStyle name="Comma [0] 5617" xfId="13363" hidden="1"/>
    <cellStyle name="Comma [0] 5617" xfId="42757" hidden="1"/>
    <cellStyle name="Comma [0] 5618" xfId="13365" hidden="1"/>
    <cellStyle name="Comma [0] 5618" xfId="42759" hidden="1"/>
    <cellStyle name="Comma [0] 5619" xfId="13233" hidden="1"/>
    <cellStyle name="Comma [0] 5619" xfId="42627" hidden="1"/>
    <cellStyle name="Comma [0] 562" xfId="3340" hidden="1"/>
    <cellStyle name="Comma [0] 562" xfId="32734" hidden="1"/>
    <cellStyle name="Comma [0] 5620" xfId="13353" hidden="1"/>
    <cellStyle name="Comma [0] 5620" xfId="42747" hidden="1"/>
    <cellStyle name="Comma [0] 5621" xfId="13293" hidden="1"/>
    <cellStyle name="Comma [0] 5621" xfId="42687" hidden="1"/>
    <cellStyle name="Comma [0] 5622" xfId="13327" hidden="1"/>
    <cellStyle name="Comma [0] 5622" xfId="42721" hidden="1"/>
    <cellStyle name="Comma [0] 5623" xfId="13340" hidden="1"/>
    <cellStyle name="Comma [0] 5623" xfId="42734" hidden="1"/>
    <cellStyle name="Comma [0] 5624" xfId="13368" hidden="1"/>
    <cellStyle name="Comma [0] 5624" xfId="42762" hidden="1"/>
    <cellStyle name="Comma [0] 5625" xfId="13331" hidden="1"/>
    <cellStyle name="Comma [0] 5625" xfId="42725" hidden="1"/>
    <cellStyle name="Comma [0] 5626" xfId="13291" hidden="1"/>
    <cellStyle name="Comma [0] 5626" xfId="42685" hidden="1"/>
    <cellStyle name="Comma [0] 5627" xfId="13370" hidden="1"/>
    <cellStyle name="Comma [0] 5627" xfId="42764" hidden="1"/>
    <cellStyle name="Comma [0] 5628" xfId="13372" hidden="1"/>
    <cellStyle name="Comma [0] 5628" xfId="42766" hidden="1"/>
    <cellStyle name="Comma [0] 5629" xfId="12725" hidden="1"/>
    <cellStyle name="Comma [0] 5629" xfId="42119" hidden="1"/>
    <cellStyle name="Comma [0] 563" xfId="3283" hidden="1"/>
    <cellStyle name="Comma [0] 563" xfId="32677" hidden="1"/>
    <cellStyle name="Comma [0] 5630" xfId="12681" hidden="1"/>
    <cellStyle name="Comma [0] 5630" xfId="42075" hidden="1"/>
    <cellStyle name="Comma [0] 5631" xfId="13378" hidden="1"/>
    <cellStyle name="Comma [0] 5631" xfId="42772" hidden="1"/>
    <cellStyle name="Comma [0] 5632" xfId="13384" hidden="1"/>
    <cellStyle name="Comma [0] 5632" xfId="42778" hidden="1"/>
    <cellStyle name="Comma [0] 5633" xfId="13386" hidden="1"/>
    <cellStyle name="Comma [0] 5633" xfId="42780" hidden="1"/>
    <cellStyle name="Comma [0] 5634" xfId="13377" hidden="1"/>
    <cellStyle name="Comma [0] 5634" xfId="42771" hidden="1"/>
    <cellStyle name="Comma [0] 5635" xfId="13382" hidden="1"/>
    <cellStyle name="Comma [0] 5635" xfId="42776" hidden="1"/>
    <cellStyle name="Comma [0] 5636" xfId="13388" hidden="1"/>
    <cellStyle name="Comma [0] 5636" xfId="42782" hidden="1"/>
    <cellStyle name="Comma [0] 5637" xfId="13390" hidden="1"/>
    <cellStyle name="Comma [0] 5637" xfId="42784" hidden="1"/>
    <cellStyle name="Comma [0] 5638" xfId="12682" hidden="1"/>
    <cellStyle name="Comma [0] 5638" xfId="42076" hidden="1"/>
    <cellStyle name="Comma [0] 5639" xfId="12660" hidden="1"/>
    <cellStyle name="Comma [0] 5639" xfId="42054" hidden="1"/>
    <cellStyle name="Comma [0] 564" xfId="3240" hidden="1"/>
    <cellStyle name="Comma [0] 564" xfId="32634" hidden="1"/>
    <cellStyle name="Comma [0] 5640" xfId="13401" hidden="1"/>
    <cellStyle name="Comma [0] 5640" xfId="42795" hidden="1"/>
    <cellStyle name="Comma [0] 5641" xfId="13410" hidden="1"/>
    <cellStyle name="Comma [0] 5641" xfId="42804" hidden="1"/>
    <cellStyle name="Comma [0] 5642" xfId="13421" hidden="1"/>
    <cellStyle name="Comma [0] 5642" xfId="42815" hidden="1"/>
    <cellStyle name="Comma [0] 5643" xfId="13427" hidden="1"/>
    <cellStyle name="Comma [0] 5643" xfId="42821" hidden="1"/>
    <cellStyle name="Comma [0] 5644" xfId="13409" hidden="1"/>
    <cellStyle name="Comma [0] 5644" xfId="42803" hidden="1"/>
    <cellStyle name="Comma [0] 5645" xfId="13419" hidden="1"/>
    <cellStyle name="Comma [0] 5645" xfId="42813" hidden="1"/>
    <cellStyle name="Comma [0] 5646" xfId="13439" hidden="1"/>
    <cellStyle name="Comma [0] 5646" xfId="42833" hidden="1"/>
    <cellStyle name="Comma [0] 5647" xfId="13441" hidden="1"/>
    <cellStyle name="Comma [0] 5647" xfId="42835" hidden="1"/>
    <cellStyle name="Comma [0] 5648" xfId="13392" hidden="1"/>
    <cellStyle name="Comma [0] 5648" xfId="42786" hidden="1"/>
    <cellStyle name="Comma [0] 5649" xfId="12648" hidden="1"/>
    <cellStyle name="Comma [0] 5649" xfId="42042" hidden="1"/>
    <cellStyle name="Comma [0] 565" xfId="3346" hidden="1"/>
    <cellStyle name="Comma [0] 565" xfId="32740" hidden="1"/>
    <cellStyle name="Comma [0] 5650" xfId="13395" hidden="1"/>
    <cellStyle name="Comma [0] 5650" xfId="42789" hidden="1"/>
    <cellStyle name="Comma [0] 5651" xfId="12659" hidden="1"/>
    <cellStyle name="Comma [0] 5651" xfId="42053" hidden="1"/>
    <cellStyle name="Comma [0] 5652" xfId="12658" hidden="1"/>
    <cellStyle name="Comma [0] 5652" xfId="42052" hidden="1"/>
    <cellStyle name="Comma [0] 5653" xfId="13446" hidden="1"/>
    <cellStyle name="Comma [0] 5653" xfId="42840" hidden="1"/>
    <cellStyle name="Comma [0] 5654" xfId="12734" hidden="1"/>
    <cellStyle name="Comma [0] 5654" xfId="42128" hidden="1"/>
    <cellStyle name="Comma [0] 5655" xfId="12935" hidden="1"/>
    <cellStyle name="Comma [0] 5655" xfId="42329" hidden="1"/>
    <cellStyle name="Comma [0] 5656" xfId="13458" hidden="1"/>
    <cellStyle name="Comma [0] 5656" xfId="42852" hidden="1"/>
    <cellStyle name="Comma [0] 5657" xfId="13460" hidden="1"/>
    <cellStyle name="Comma [0] 5657" xfId="42854" hidden="1"/>
    <cellStyle name="Comma [0] 5658" xfId="13449" hidden="1"/>
    <cellStyle name="Comma [0] 5658" xfId="42843" hidden="1"/>
    <cellStyle name="Comma [0] 5659" xfId="13457" hidden="1"/>
    <cellStyle name="Comma [0] 5659" xfId="42851" hidden="1"/>
    <cellStyle name="Comma [0] 566" xfId="3348" hidden="1"/>
    <cellStyle name="Comma [0] 566" xfId="32742" hidden="1"/>
    <cellStyle name="Comma [0] 5660" xfId="12944" hidden="1"/>
    <cellStyle name="Comma [0] 5660" xfId="42338" hidden="1"/>
    <cellStyle name="Comma [0] 5661" xfId="13443" hidden="1"/>
    <cellStyle name="Comma [0] 5661" xfId="42837" hidden="1"/>
    <cellStyle name="Comma [0] 5662" xfId="13476" hidden="1"/>
    <cellStyle name="Comma [0] 5662" xfId="42870" hidden="1"/>
    <cellStyle name="Comma [0] 5663" xfId="13484" hidden="1"/>
    <cellStyle name="Comma [0] 5663" xfId="42878" hidden="1"/>
    <cellStyle name="Comma [0] 5664" xfId="13393" hidden="1"/>
    <cellStyle name="Comma [0] 5664" xfId="42787" hidden="1"/>
    <cellStyle name="Comma [0] 5665" xfId="13472" hidden="1"/>
    <cellStyle name="Comma [0] 5665" xfId="42866" hidden="1"/>
    <cellStyle name="Comma [0] 5666" xfId="13493" hidden="1"/>
    <cellStyle name="Comma [0] 5666" xfId="42887" hidden="1"/>
    <cellStyle name="Comma [0] 5667" xfId="13495" hidden="1"/>
    <cellStyle name="Comma [0] 5667" xfId="42889" hidden="1"/>
    <cellStyle name="Comma [0] 5668" xfId="13454" hidden="1"/>
    <cellStyle name="Comma [0] 5668" xfId="42848" hidden="1"/>
    <cellStyle name="Comma [0] 5669" xfId="13399" hidden="1"/>
    <cellStyle name="Comma [0] 5669" xfId="42793" hidden="1"/>
    <cellStyle name="Comma [0] 567" xfId="3301" hidden="1"/>
    <cellStyle name="Comma [0] 567" xfId="32695" hidden="1"/>
    <cellStyle name="Comma [0] 5670" xfId="13452" hidden="1"/>
    <cellStyle name="Comma [0] 5670" xfId="42846" hidden="1"/>
    <cellStyle name="Comma [0] 5671" xfId="13436" hidden="1"/>
    <cellStyle name="Comma [0] 5671" xfId="42830" hidden="1"/>
    <cellStyle name="Comma [0] 5672" xfId="13432" hidden="1"/>
    <cellStyle name="Comma [0] 5672" xfId="42826" hidden="1"/>
    <cellStyle name="Comma [0] 5673" xfId="13503" hidden="1"/>
    <cellStyle name="Comma [0] 5673" xfId="42897" hidden="1"/>
    <cellStyle name="Comma [0] 5674" xfId="13375" hidden="1"/>
    <cellStyle name="Comma [0] 5674" xfId="42769" hidden="1"/>
    <cellStyle name="Comma [0] 5675" xfId="12683" hidden="1"/>
    <cellStyle name="Comma [0] 5675" xfId="42077" hidden="1"/>
    <cellStyle name="Comma [0] 5676" xfId="13511" hidden="1"/>
    <cellStyle name="Comma [0] 5676" xfId="42905" hidden="1"/>
    <cellStyle name="Comma [0] 5677" xfId="13513" hidden="1"/>
    <cellStyle name="Comma [0] 5677" xfId="42907" hidden="1"/>
    <cellStyle name="Comma [0] 5678" xfId="13462" hidden="1"/>
    <cellStyle name="Comma [0] 5678" xfId="42856" hidden="1"/>
    <cellStyle name="Comma [0] 5679" xfId="13438" hidden="1"/>
    <cellStyle name="Comma [0] 5679" xfId="42832" hidden="1"/>
    <cellStyle name="Comma [0] 568" xfId="3307" hidden="1"/>
    <cellStyle name="Comma [0] 568" xfId="32701" hidden="1"/>
    <cellStyle name="Comma [0] 5680" xfId="13473" hidden="1"/>
    <cellStyle name="Comma [0] 5680" xfId="42867" hidden="1"/>
    <cellStyle name="Comma [0] 5681" xfId="13405" hidden="1"/>
    <cellStyle name="Comma [0] 5681" xfId="42799" hidden="1"/>
    <cellStyle name="Comma [0] 5682" xfId="13475" hidden="1"/>
    <cellStyle name="Comma [0] 5682" xfId="42869" hidden="1"/>
    <cellStyle name="Comma [0] 5683" xfId="13520" hidden="1"/>
    <cellStyle name="Comma [0] 5683" xfId="42914" hidden="1"/>
    <cellStyle name="Comma [0] 5684" xfId="13463" hidden="1"/>
    <cellStyle name="Comma [0] 5684" xfId="42857" hidden="1"/>
    <cellStyle name="Comma [0] 5685" xfId="13420" hidden="1"/>
    <cellStyle name="Comma [0] 5685" xfId="42814" hidden="1"/>
    <cellStyle name="Comma [0] 5686" xfId="13526" hidden="1"/>
    <cellStyle name="Comma [0] 5686" xfId="42920" hidden="1"/>
    <cellStyle name="Comma [0] 5687" xfId="13528" hidden="1"/>
    <cellStyle name="Comma [0] 5687" xfId="42922" hidden="1"/>
    <cellStyle name="Comma [0] 5688" xfId="13481" hidden="1"/>
    <cellStyle name="Comma [0] 5688" xfId="42875" hidden="1"/>
    <cellStyle name="Comma [0] 5689" xfId="13487" hidden="1"/>
    <cellStyle name="Comma [0] 5689" xfId="42881" hidden="1"/>
    <cellStyle name="Comma [0] 569" xfId="3188" hidden="1"/>
    <cellStyle name="Comma [0] 569" xfId="32582" hidden="1"/>
    <cellStyle name="Comma [0] 5690" xfId="13374" hidden="1"/>
    <cellStyle name="Comma [0] 5690" xfId="42768" hidden="1"/>
    <cellStyle name="Comma [0] 5691" xfId="13437" hidden="1"/>
    <cellStyle name="Comma [0] 5691" xfId="42831" hidden="1"/>
    <cellStyle name="Comma [0] 5692" xfId="13445" hidden="1"/>
    <cellStyle name="Comma [0] 5692" xfId="42839" hidden="1"/>
    <cellStyle name="Comma [0] 5693" xfId="13534" hidden="1"/>
    <cellStyle name="Comma [0] 5693" xfId="42928" hidden="1"/>
    <cellStyle name="Comma [0] 5694" xfId="13448" hidden="1"/>
    <cellStyle name="Comma [0] 5694" xfId="42842" hidden="1"/>
    <cellStyle name="Comma [0] 5695" xfId="13408" hidden="1"/>
    <cellStyle name="Comma [0] 5695" xfId="42802" hidden="1"/>
    <cellStyle name="Comma [0] 5696" xfId="13539" hidden="1"/>
    <cellStyle name="Comma [0] 5696" xfId="42933" hidden="1"/>
    <cellStyle name="Comma [0] 5697" xfId="13541" hidden="1"/>
    <cellStyle name="Comma [0] 5697" xfId="42935" hidden="1"/>
    <cellStyle name="Comma [0] 5698" xfId="13500" hidden="1"/>
    <cellStyle name="Comma [0] 5698" xfId="42894" hidden="1"/>
    <cellStyle name="Comma [0] 5699" xfId="13506" hidden="1"/>
    <cellStyle name="Comma [0] 5699" xfId="42900" hidden="1"/>
    <cellStyle name="Comma [0] 57" xfId="2053" hidden="1"/>
    <cellStyle name="Comma [0] 57" xfId="31448" hidden="1"/>
    <cellStyle name="Comma [0] 570" xfId="3257" hidden="1"/>
    <cellStyle name="Comma [0] 570" xfId="32651" hidden="1"/>
    <cellStyle name="Comma [0] 5700" xfId="13407" hidden="1"/>
    <cellStyle name="Comma [0] 5700" xfId="42801" hidden="1"/>
    <cellStyle name="Comma [0] 5701" xfId="13488" hidden="1"/>
    <cellStyle name="Comma [0] 5701" xfId="42882" hidden="1"/>
    <cellStyle name="Comma [0] 5702" xfId="13467" hidden="1"/>
    <cellStyle name="Comma [0] 5702" xfId="42861" hidden="1"/>
    <cellStyle name="Comma [0] 5703" xfId="13545" hidden="1"/>
    <cellStyle name="Comma [0] 5703" xfId="42939" hidden="1"/>
    <cellStyle name="Comma [0] 5704" xfId="13486" hidden="1"/>
    <cellStyle name="Comma [0] 5704" xfId="42880" hidden="1"/>
    <cellStyle name="Comma [0] 5705" xfId="13424" hidden="1"/>
    <cellStyle name="Comma [0] 5705" xfId="42818" hidden="1"/>
    <cellStyle name="Comma [0] 5706" xfId="13552" hidden="1"/>
    <cellStyle name="Comma [0] 5706" xfId="42946" hidden="1"/>
    <cellStyle name="Comma [0] 5707" xfId="13554" hidden="1"/>
    <cellStyle name="Comma [0] 5707" xfId="42948" hidden="1"/>
    <cellStyle name="Comma [0] 5708" xfId="13518" hidden="1"/>
    <cellStyle name="Comma [0] 5708" xfId="42912" hidden="1"/>
    <cellStyle name="Comma [0] 5709" xfId="13523" hidden="1"/>
    <cellStyle name="Comma [0] 5709" xfId="42917" hidden="1"/>
    <cellStyle name="Comma [0] 571" xfId="3265" hidden="1"/>
    <cellStyle name="Comma [0] 571" xfId="32659" hidden="1"/>
    <cellStyle name="Comma [0] 5710" xfId="12953" hidden="1"/>
    <cellStyle name="Comma [0] 5710" xfId="42347" hidden="1"/>
    <cellStyle name="Comma [0] 5711" xfId="13507" hidden="1"/>
    <cellStyle name="Comma [0] 5711" xfId="42901" hidden="1"/>
    <cellStyle name="Comma [0] 5712" xfId="13412" hidden="1"/>
    <cellStyle name="Comma [0] 5712" xfId="42806" hidden="1"/>
    <cellStyle name="Comma [0] 5713" xfId="13558" hidden="1"/>
    <cellStyle name="Comma [0] 5713" xfId="42952" hidden="1"/>
    <cellStyle name="Comma [0] 5714" xfId="13505" hidden="1"/>
    <cellStyle name="Comma [0] 5714" xfId="42899" hidden="1"/>
    <cellStyle name="Comma [0] 5715" xfId="13444" hidden="1"/>
    <cellStyle name="Comma [0] 5715" xfId="42838" hidden="1"/>
    <cellStyle name="Comma [0] 5716" xfId="13562" hidden="1"/>
    <cellStyle name="Comma [0] 5716" xfId="42956" hidden="1"/>
    <cellStyle name="Comma [0] 5717" xfId="13564" hidden="1"/>
    <cellStyle name="Comma [0] 5717" xfId="42958" hidden="1"/>
    <cellStyle name="Comma [0] 5718" xfId="13532" hidden="1"/>
    <cellStyle name="Comma [0] 5718" xfId="42926" hidden="1"/>
    <cellStyle name="Comma [0] 5719" xfId="13536" hidden="1"/>
    <cellStyle name="Comma [0] 5719" xfId="42930" hidden="1"/>
    <cellStyle name="Comma [0] 572" xfId="3354" hidden="1"/>
    <cellStyle name="Comma [0] 572" xfId="32748" hidden="1"/>
    <cellStyle name="Comma [0] 5720" xfId="13426" hidden="1"/>
    <cellStyle name="Comma [0] 5720" xfId="42820" hidden="1"/>
    <cellStyle name="Comma [0] 5721" xfId="13524" hidden="1"/>
    <cellStyle name="Comma [0] 5721" xfId="42918" hidden="1"/>
    <cellStyle name="Comma [0] 5722" xfId="13416" hidden="1"/>
    <cellStyle name="Comma [0] 5722" xfId="42810" hidden="1"/>
    <cellStyle name="Comma [0] 5723" xfId="13568" hidden="1"/>
    <cellStyle name="Comma [0] 5723" xfId="42962" hidden="1"/>
    <cellStyle name="Comma [0] 5724" xfId="13522" hidden="1"/>
    <cellStyle name="Comma [0] 5724" xfId="42916" hidden="1"/>
    <cellStyle name="Comma [0] 5725" xfId="13491" hidden="1"/>
    <cellStyle name="Comma [0] 5725" xfId="42885" hidden="1"/>
    <cellStyle name="Comma [0] 5726" xfId="13572" hidden="1"/>
    <cellStyle name="Comma [0] 5726" xfId="42966" hidden="1"/>
    <cellStyle name="Comma [0] 5727" xfId="13574" hidden="1"/>
    <cellStyle name="Comma [0] 5727" xfId="42968" hidden="1"/>
    <cellStyle name="Comma [0] 5728" xfId="13560" hidden="1"/>
    <cellStyle name="Comma [0] 5728" xfId="42954" hidden="1"/>
    <cellStyle name="Comma [0] 5729" xfId="13547" hidden="1"/>
    <cellStyle name="Comma [0] 5729" xfId="42941" hidden="1"/>
    <cellStyle name="Comma [0] 573" xfId="3268" hidden="1"/>
    <cellStyle name="Comma [0] 573" xfId="32662" hidden="1"/>
    <cellStyle name="Comma [0] 5730" xfId="13571" hidden="1"/>
    <cellStyle name="Comma [0] 5730" xfId="42965" hidden="1"/>
    <cellStyle name="Comma [0] 5731" xfId="13537" hidden="1"/>
    <cellStyle name="Comma [0] 5731" xfId="42931" hidden="1"/>
    <cellStyle name="Comma [0] 5732" xfId="13509" hidden="1"/>
    <cellStyle name="Comma [0] 5732" xfId="42903" hidden="1"/>
    <cellStyle name="Comma [0] 5733" xfId="13576" hidden="1"/>
    <cellStyle name="Comma [0] 5733" xfId="42970" hidden="1"/>
    <cellStyle name="Comma [0] 5734" xfId="13533" hidden="1"/>
    <cellStyle name="Comma [0] 5734" xfId="42927" hidden="1"/>
    <cellStyle name="Comma [0] 5735" xfId="13567" hidden="1"/>
    <cellStyle name="Comma [0] 5735" xfId="42961" hidden="1"/>
    <cellStyle name="Comma [0] 5736" xfId="13580" hidden="1"/>
    <cellStyle name="Comma [0] 5736" xfId="42974" hidden="1"/>
    <cellStyle name="Comma [0] 5737" xfId="13582" hidden="1"/>
    <cellStyle name="Comma [0] 5737" xfId="42976" hidden="1"/>
    <cellStyle name="Comma [0] 5738" xfId="13450" hidden="1"/>
    <cellStyle name="Comma [0] 5738" xfId="42844" hidden="1"/>
    <cellStyle name="Comma [0] 5739" xfId="13570" hidden="1"/>
    <cellStyle name="Comma [0] 5739" xfId="42964" hidden="1"/>
    <cellStyle name="Comma [0] 574" xfId="3228" hidden="1"/>
    <cellStyle name="Comma [0] 574" xfId="32622" hidden="1"/>
    <cellStyle name="Comma [0] 5740" xfId="13510" hidden="1"/>
    <cellStyle name="Comma [0] 5740" xfId="42904" hidden="1"/>
    <cellStyle name="Comma [0] 5741" xfId="13544" hidden="1"/>
    <cellStyle name="Comma [0] 5741" xfId="42938" hidden="1"/>
    <cellStyle name="Comma [0] 5742" xfId="13557" hidden="1"/>
    <cellStyle name="Comma [0] 5742" xfId="42951" hidden="1"/>
    <cellStyle name="Comma [0] 5743" xfId="13585" hidden="1"/>
    <cellStyle name="Comma [0] 5743" xfId="42979" hidden="1"/>
    <cellStyle name="Comma [0] 5744" xfId="13548" hidden="1"/>
    <cellStyle name="Comma [0] 5744" xfId="42942" hidden="1"/>
    <cellStyle name="Comma [0] 5745" xfId="13508" hidden="1"/>
    <cellStyle name="Comma [0] 5745" xfId="42902" hidden="1"/>
    <cellStyle name="Comma [0] 5746" xfId="13587" hidden="1"/>
    <cellStyle name="Comma [0] 5746" xfId="42981" hidden="1"/>
    <cellStyle name="Comma [0] 5747" xfId="13589" hidden="1"/>
    <cellStyle name="Comma [0] 5747" xfId="42983" hidden="1"/>
    <cellStyle name="Comma [0] 5748" xfId="11207" hidden="1"/>
    <cellStyle name="Comma [0] 5748" xfId="40601" hidden="1"/>
    <cellStyle name="Comma [0] 5749" xfId="11223" hidden="1"/>
    <cellStyle name="Comma [0] 5749" xfId="40617" hidden="1"/>
    <cellStyle name="Comma [0] 575" xfId="3359" hidden="1"/>
    <cellStyle name="Comma [0] 575" xfId="32753" hidden="1"/>
    <cellStyle name="Comma [0] 5750" xfId="11227" hidden="1"/>
    <cellStyle name="Comma [0] 5750" xfId="40621" hidden="1"/>
    <cellStyle name="Comma [0] 5751" xfId="13594" hidden="1"/>
    <cellStyle name="Comma [0] 5751" xfId="42988" hidden="1"/>
    <cellStyle name="Comma [0] 5752" xfId="13596" hidden="1"/>
    <cellStyle name="Comma [0] 5752" xfId="42990" hidden="1"/>
    <cellStyle name="Comma [0] 5753" xfId="11222" hidden="1"/>
    <cellStyle name="Comma [0] 5753" xfId="40616" hidden="1"/>
    <cellStyle name="Comma [0] 5754" xfId="13592" hidden="1"/>
    <cellStyle name="Comma [0] 5754" xfId="42986" hidden="1"/>
    <cellStyle name="Comma [0] 5755" xfId="13598" hidden="1"/>
    <cellStyle name="Comma [0] 5755" xfId="42992" hidden="1"/>
    <cellStyle name="Comma [0] 5756" xfId="13600" hidden="1"/>
    <cellStyle name="Comma [0] 5756" xfId="42994" hidden="1"/>
    <cellStyle name="Comma [0] 5757" xfId="11215" hidden="1"/>
    <cellStyle name="Comma [0] 5757" xfId="40609" hidden="1"/>
    <cellStyle name="Comma [0] 5758" xfId="12637" hidden="1"/>
    <cellStyle name="Comma [0] 5758" xfId="42031" hidden="1"/>
    <cellStyle name="Comma [0] 5759" xfId="13611" hidden="1"/>
    <cellStyle name="Comma [0] 5759" xfId="43005" hidden="1"/>
    <cellStyle name="Comma [0] 576" xfId="3361" hidden="1"/>
    <cellStyle name="Comma [0] 576" xfId="32755" hidden="1"/>
    <cellStyle name="Comma [0] 5760" xfId="13620" hidden="1"/>
    <cellStyle name="Comma [0] 5760" xfId="43014" hidden="1"/>
    <cellStyle name="Comma [0] 5761" xfId="13631" hidden="1"/>
    <cellStyle name="Comma [0] 5761" xfId="43025" hidden="1"/>
    <cellStyle name="Comma [0] 5762" xfId="13637" hidden="1"/>
    <cellStyle name="Comma [0] 5762" xfId="43031" hidden="1"/>
    <cellStyle name="Comma [0] 5763" xfId="13619" hidden="1"/>
    <cellStyle name="Comma [0] 5763" xfId="43013" hidden="1"/>
    <cellStyle name="Comma [0] 5764" xfId="13629" hidden="1"/>
    <cellStyle name="Comma [0] 5764" xfId="43023" hidden="1"/>
    <cellStyle name="Comma [0] 5765" xfId="13649" hidden="1"/>
    <cellStyle name="Comma [0] 5765" xfId="43043" hidden="1"/>
    <cellStyle name="Comma [0] 5766" xfId="13651" hidden="1"/>
    <cellStyle name="Comma [0] 5766" xfId="43045" hidden="1"/>
    <cellStyle name="Comma [0] 5767" xfId="13602" hidden="1"/>
    <cellStyle name="Comma [0] 5767" xfId="42996" hidden="1"/>
    <cellStyle name="Comma [0] 5768" xfId="11258" hidden="1"/>
    <cellStyle name="Comma [0] 5768" xfId="40652" hidden="1"/>
    <cellStyle name="Comma [0] 5769" xfId="13605" hidden="1"/>
    <cellStyle name="Comma [0] 5769" xfId="42999" hidden="1"/>
    <cellStyle name="Comma [0] 577" xfId="3320" hidden="1"/>
    <cellStyle name="Comma [0] 577" xfId="32714" hidden="1"/>
    <cellStyle name="Comma [0] 5770" xfId="11212" hidden="1"/>
    <cellStyle name="Comma [0] 5770" xfId="40606" hidden="1"/>
    <cellStyle name="Comma [0] 5771" xfId="11214" hidden="1"/>
    <cellStyle name="Comma [0] 5771" xfId="40608" hidden="1"/>
    <cellStyle name="Comma [0] 5772" xfId="13656" hidden="1"/>
    <cellStyle name="Comma [0] 5772" xfId="43050" hidden="1"/>
    <cellStyle name="Comma [0] 5773" xfId="12638" hidden="1"/>
    <cellStyle name="Comma [0] 5773" xfId="42032" hidden="1"/>
    <cellStyle name="Comma [0] 5774" xfId="11472" hidden="1"/>
    <cellStyle name="Comma [0] 5774" xfId="40866" hidden="1"/>
    <cellStyle name="Comma [0] 5775" xfId="13668" hidden="1"/>
    <cellStyle name="Comma [0] 5775" xfId="43062" hidden="1"/>
    <cellStyle name="Comma [0] 5776" xfId="13670" hidden="1"/>
    <cellStyle name="Comma [0] 5776" xfId="43064" hidden="1"/>
    <cellStyle name="Comma [0] 5777" xfId="13659" hidden="1"/>
    <cellStyle name="Comma [0] 5777" xfId="43053" hidden="1"/>
    <cellStyle name="Comma [0] 5778" xfId="13667" hidden="1"/>
    <cellStyle name="Comma [0] 5778" xfId="43061" hidden="1"/>
    <cellStyle name="Comma [0] 5779" xfId="11211" hidden="1"/>
    <cellStyle name="Comma [0] 5779" xfId="40605" hidden="1"/>
    <cellStyle name="Comma [0] 578" xfId="3326" hidden="1"/>
    <cellStyle name="Comma [0] 578" xfId="32720" hidden="1"/>
    <cellStyle name="Comma [0] 5780" xfId="13653" hidden="1"/>
    <cellStyle name="Comma [0] 5780" xfId="43047" hidden="1"/>
    <cellStyle name="Comma [0] 5781" xfId="13686" hidden="1"/>
    <cellStyle name="Comma [0] 5781" xfId="43080" hidden="1"/>
    <cellStyle name="Comma [0] 5782" xfId="13694" hidden="1"/>
    <cellStyle name="Comma [0] 5782" xfId="43088" hidden="1"/>
    <cellStyle name="Comma [0] 5783" xfId="13603" hidden="1"/>
    <cellStyle name="Comma [0] 5783" xfId="42997" hidden="1"/>
    <cellStyle name="Comma [0] 5784" xfId="13682" hidden="1"/>
    <cellStyle name="Comma [0] 5784" xfId="43076" hidden="1"/>
    <cellStyle name="Comma [0] 5785" xfId="13703" hidden="1"/>
    <cellStyle name="Comma [0] 5785" xfId="43097" hidden="1"/>
    <cellStyle name="Comma [0] 5786" xfId="13705" hidden="1"/>
    <cellStyle name="Comma [0] 5786" xfId="43099" hidden="1"/>
    <cellStyle name="Comma [0] 5787" xfId="13664" hidden="1"/>
    <cellStyle name="Comma [0] 5787" xfId="43058" hidden="1"/>
    <cellStyle name="Comma [0] 5788" xfId="13609" hidden="1"/>
    <cellStyle name="Comma [0] 5788" xfId="43003" hidden="1"/>
    <cellStyle name="Comma [0] 5789" xfId="13662" hidden="1"/>
    <cellStyle name="Comma [0] 5789" xfId="43056" hidden="1"/>
    <cellStyle name="Comma [0] 579" xfId="3227" hidden="1"/>
    <cellStyle name="Comma [0] 579" xfId="32621" hidden="1"/>
    <cellStyle name="Comma [0] 5790" xfId="13646" hidden="1"/>
    <cellStyle name="Comma [0] 5790" xfId="43040" hidden="1"/>
    <cellStyle name="Comma [0] 5791" xfId="13642" hidden="1"/>
    <cellStyle name="Comma [0] 5791" xfId="43036" hidden="1"/>
    <cellStyle name="Comma [0] 5792" xfId="13713" hidden="1"/>
    <cellStyle name="Comma [0] 5792" xfId="43107" hidden="1"/>
    <cellStyle name="Comma [0] 5793" xfId="11219" hidden="1"/>
    <cellStyle name="Comma [0] 5793" xfId="40613" hidden="1"/>
    <cellStyle name="Comma [0] 5794" xfId="11225" hidden="1"/>
    <cellStyle name="Comma [0] 5794" xfId="40619" hidden="1"/>
    <cellStyle name="Comma [0] 5795" xfId="13721" hidden="1"/>
    <cellStyle name="Comma [0] 5795" xfId="43115" hidden="1"/>
    <cellStyle name="Comma [0] 5796" xfId="13723" hidden="1"/>
    <cellStyle name="Comma [0] 5796" xfId="43117" hidden="1"/>
    <cellStyle name="Comma [0] 5797" xfId="13672" hidden="1"/>
    <cellStyle name="Comma [0] 5797" xfId="43066" hidden="1"/>
    <cellStyle name="Comma [0] 5798" xfId="13648" hidden="1"/>
    <cellStyle name="Comma [0] 5798" xfId="43042" hidden="1"/>
    <cellStyle name="Comma [0] 5799" xfId="13683" hidden="1"/>
    <cellStyle name="Comma [0] 5799" xfId="43077" hidden="1"/>
    <cellStyle name="Comma [0] 58" xfId="2087" hidden="1"/>
    <cellStyle name="Comma [0] 58" xfId="31482" hidden="1"/>
    <cellStyle name="Comma [0] 580" xfId="3308" hidden="1"/>
    <cellStyle name="Comma [0] 580" xfId="32702" hidden="1"/>
    <cellStyle name="Comma [0] 5800" xfId="13615" hidden="1"/>
    <cellStyle name="Comma [0] 5800" xfId="43009" hidden="1"/>
    <cellStyle name="Comma [0] 5801" xfId="13685" hidden="1"/>
    <cellStyle name="Comma [0] 5801" xfId="43079" hidden="1"/>
    <cellStyle name="Comma [0] 5802" xfId="13730" hidden="1"/>
    <cellStyle name="Comma [0] 5802" xfId="43124" hidden="1"/>
    <cellStyle name="Comma [0] 5803" xfId="13673" hidden="1"/>
    <cellStyle name="Comma [0] 5803" xfId="43067" hidden="1"/>
    <cellStyle name="Comma [0] 5804" xfId="13630" hidden="1"/>
    <cellStyle name="Comma [0] 5804" xfId="43024" hidden="1"/>
    <cellStyle name="Comma [0] 5805" xfId="13736" hidden="1"/>
    <cellStyle name="Comma [0] 5805" xfId="43130" hidden="1"/>
    <cellStyle name="Comma [0] 5806" xfId="13738" hidden="1"/>
    <cellStyle name="Comma [0] 5806" xfId="43132" hidden="1"/>
    <cellStyle name="Comma [0] 5807" xfId="13691" hidden="1"/>
    <cellStyle name="Comma [0] 5807" xfId="43085" hidden="1"/>
    <cellStyle name="Comma [0] 5808" xfId="13697" hidden="1"/>
    <cellStyle name="Comma [0] 5808" xfId="43091" hidden="1"/>
    <cellStyle name="Comma [0] 5809" xfId="11217" hidden="1"/>
    <cellStyle name="Comma [0] 5809" xfId="40611" hidden="1"/>
    <cellStyle name="Comma [0] 581" xfId="3287" hidden="1"/>
    <cellStyle name="Comma [0] 581" xfId="32681" hidden="1"/>
    <cellStyle name="Comma [0] 5810" xfId="13647" hidden="1"/>
    <cellStyle name="Comma [0] 5810" xfId="43041" hidden="1"/>
    <cellStyle name="Comma [0] 5811" xfId="13655" hidden="1"/>
    <cellStyle name="Comma [0] 5811" xfId="43049" hidden="1"/>
    <cellStyle name="Comma [0] 5812" xfId="13744" hidden="1"/>
    <cellStyle name="Comma [0] 5812" xfId="43138" hidden="1"/>
    <cellStyle name="Comma [0] 5813" xfId="13658" hidden="1"/>
    <cellStyle name="Comma [0] 5813" xfId="43052" hidden="1"/>
    <cellStyle name="Comma [0] 5814" xfId="13618" hidden="1"/>
    <cellStyle name="Comma [0] 5814" xfId="43012" hidden="1"/>
    <cellStyle name="Comma [0] 5815" xfId="13749" hidden="1"/>
    <cellStyle name="Comma [0] 5815" xfId="43143" hidden="1"/>
    <cellStyle name="Comma [0] 5816" xfId="13751" hidden="1"/>
    <cellStyle name="Comma [0] 5816" xfId="43145" hidden="1"/>
    <cellStyle name="Comma [0] 5817" xfId="13710" hidden="1"/>
    <cellStyle name="Comma [0] 5817" xfId="43104" hidden="1"/>
    <cellStyle name="Comma [0] 5818" xfId="13716" hidden="1"/>
    <cellStyle name="Comma [0] 5818" xfId="43110" hidden="1"/>
    <cellStyle name="Comma [0] 5819" xfId="13617" hidden="1"/>
    <cellStyle name="Comma [0] 5819" xfId="43011" hidden="1"/>
    <cellStyle name="Comma [0] 582" xfId="3365" hidden="1"/>
    <cellStyle name="Comma [0] 582" xfId="32759" hidden="1"/>
    <cellStyle name="Comma [0] 5820" xfId="13698" hidden="1"/>
    <cellStyle name="Comma [0] 5820" xfId="43092" hidden="1"/>
    <cellStyle name="Comma [0] 5821" xfId="13677" hidden="1"/>
    <cellStyle name="Comma [0] 5821" xfId="43071" hidden="1"/>
    <cellStyle name="Comma [0] 5822" xfId="13755" hidden="1"/>
    <cellStyle name="Comma [0] 5822" xfId="43149" hidden="1"/>
    <cellStyle name="Comma [0] 5823" xfId="13696" hidden="1"/>
    <cellStyle name="Comma [0] 5823" xfId="43090" hidden="1"/>
    <cellStyle name="Comma [0] 5824" xfId="13634" hidden="1"/>
    <cellStyle name="Comma [0] 5824" xfId="43028" hidden="1"/>
    <cellStyle name="Comma [0] 5825" xfId="13762" hidden="1"/>
    <cellStyle name="Comma [0] 5825" xfId="43156" hidden="1"/>
    <cellStyle name="Comma [0] 5826" xfId="13764" hidden="1"/>
    <cellStyle name="Comma [0] 5826" xfId="43158" hidden="1"/>
    <cellStyle name="Comma [0] 5827" xfId="13728" hidden="1"/>
    <cellStyle name="Comma [0] 5827" xfId="43122" hidden="1"/>
    <cellStyle name="Comma [0] 5828" xfId="13733" hidden="1"/>
    <cellStyle name="Comma [0] 5828" xfId="43127" hidden="1"/>
    <cellStyle name="Comma [0] 5829" xfId="11209" hidden="1"/>
    <cellStyle name="Comma [0] 5829" xfId="40603" hidden="1"/>
    <cellStyle name="Comma [0] 583" xfId="3306" hidden="1"/>
    <cellStyle name="Comma [0] 583" xfId="32700" hidden="1"/>
    <cellStyle name="Comma [0] 5830" xfId="13717" hidden="1"/>
    <cellStyle name="Comma [0] 5830" xfId="43111" hidden="1"/>
    <cellStyle name="Comma [0] 5831" xfId="13622" hidden="1"/>
    <cellStyle name="Comma [0] 5831" xfId="43016" hidden="1"/>
    <cellStyle name="Comma [0] 5832" xfId="13768" hidden="1"/>
    <cellStyle name="Comma [0] 5832" xfId="43162" hidden="1"/>
    <cellStyle name="Comma [0] 5833" xfId="13715" hidden="1"/>
    <cellStyle name="Comma [0] 5833" xfId="43109" hidden="1"/>
    <cellStyle name="Comma [0] 5834" xfId="13654" hidden="1"/>
    <cellStyle name="Comma [0] 5834" xfId="43048" hidden="1"/>
    <cellStyle name="Comma [0] 5835" xfId="13772" hidden="1"/>
    <cellStyle name="Comma [0] 5835" xfId="43166" hidden="1"/>
    <cellStyle name="Comma [0] 5836" xfId="13774" hidden="1"/>
    <cellStyle name="Comma [0] 5836" xfId="43168" hidden="1"/>
    <cellStyle name="Comma [0] 5837" xfId="13742" hidden="1"/>
    <cellStyle name="Comma [0] 5837" xfId="43136" hidden="1"/>
    <cellStyle name="Comma [0] 5838" xfId="13746" hidden="1"/>
    <cellStyle name="Comma [0] 5838" xfId="43140" hidden="1"/>
    <cellStyle name="Comma [0] 5839" xfId="13636" hidden="1"/>
    <cellStyle name="Comma [0] 5839" xfId="43030" hidden="1"/>
    <cellStyle name="Comma [0] 584" xfId="3244" hidden="1"/>
    <cellStyle name="Comma [0] 584" xfId="32638" hidden="1"/>
    <cellStyle name="Comma [0] 5840" xfId="13734" hidden="1"/>
    <cellStyle name="Comma [0] 5840" xfId="43128" hidden="1"/>
    <cellStyle name="Comma [0] 5841" xfId="13626" hidden="1"/>
    <cellStyle name="Comma [0] 5841" xfId="43020" hidden="1"/>
    <cellStyle name="Comma [0] 5842" xfId="13778" hidden="1"/>
    <cellStyle name="Comma [0] 5842" xfId="43172" hidden="1"/>
    <cellStyle name="Comma [0] 5843" xfId="13732" hidden="1"/>
    <cellStyle name="Comma [0] 5843" xfId="43126" hidden="1"/>
    <cellStyle name="Comma [0] 5844" xfId="13701" hidden="1"/>
    <cellStyle name="Comma [0] 5844" xfId="43095" hidden="1"/>
    <cellStyle name="Comma [0] 5845" xfId="13782" hidden="1"/>
    <cellStyle name="Comma [0] 5845" xfId="43176" hidden="1"/>
    <cellStyle name="Comma [0] 5846" xfId="13784" hidden="1"/>
    <cellStyle name="Comma [0] 5846" xfId="43178" hidden="1"/>
    <cellStyle name="Comma [0] 5847" xfId="13770" hidden="1"/>
    <cellStyle name="Comma [0] 5847" xfId="43164" hidden="1"/>
    <cellStyle name="Comma [0] 5848" xfId="13757" hidden="1"/>
    <cellStyle name="Comma [0] 5848" xfId="43151" hidden="1"/>
    <cellStyle name="Comma [0] 5849" xfId="13781" hidden="1"/>
    <cellStyle name="Comma [0] 5849" xfId="43175" hidden="1"/>
    <cellStyle name="Comma [0] 585" xfId="3372" hidden="1"/>
    <cellStyle name="Comma [0] 585" xfId="32766" hidden="1"/>
    <cellStyle name="Comma [0] 5850" xfId="13747" hidden="1"/>
    <cellStyle name="Comma [0] 5850" xfId="43141" hidden="1"/>
    <cellStyle name="Comma [0] 5851" xfId="13719" hidden="1"/>
    <cellStyle name="Comma [0] 5851" xfId="43113" hidden="1"/>
    <cellStyle name="Comma [0] 5852" xfId="13786" hidden="1"/>
    <cellStyle name="Comma [0] 5852" xfId="43180" hidden="1"/>
    <cellStyle name="Comma [0] 5853" xfId="13743" hidden="1"/>
    <cellStyle name="Comma [0] 5853" xfId="43137" hidden="1"/>
    <cellStyle name="Comma [0] 5854" xfId="13777" hidden="1"/>
    <cellStyle name="Comma [0] 5854" xfId="43171" hidden="1"/>
    <cellStyle name="Comma [0] 5855" xfId="13790" hidden="1"/>
    <cellStyle name="Comma [0] 5855" xfId="43184" hidden="1"/>
    <cellStyle name="Comma [0] 5856" xfId="13792" hidden="1"/>
    <cellStyle name="Comma [0] 5856" xfId="43186" hidden="1"/>
    <cellStyle name="Comma [0] 5857" xfId="13660" hidden="1"/>
    <cellStyle name="Comma [0] 5857" xfId="43054" hidden="1"/>
    <cellStyle name="Comma [0] 5858" xfId="13780" hidden="1"/>
    <cellStyle name="Comma [0] 5858" xfId="43174" hidden="1"/>
    <cellStyle name="Comma [0] 5859" xfId="13720" hidden="1"/>
    <cellStyle name="Comma [0] 5859" xfId="43114" hidden="1"/>
    <cellStyle name="Comma [0] 586" xfId="3374" hidden="1"/>
    <cellStyle name="Comma [0] 586" xfId="32768" hidden="1"/>
    <cellStyle name="Comma [0] 5860" xfId="13754" hidden="1"/>
    <cellStyle name="Comma [0] 5860" xfId="43148" hidden="1"/>
    <cellStyle name="Comma [0] 5861" xfId="13767" hidden="1"/>
    <cellStyle name="Comma [0] 5861" xfId="43161" hidden="1"/>
    <cellStyle name="Comma [0] 5862" xfId="13795" hidden="1"/>
    <cellStyle name="Comma [0] 5862" xfId="43189" hidden="1"/>
    <cellStyle name="Comma [0] 5863" xfId="13758" hidden="1"/>
    <cellStyle name="Comma [0] 5863" xfId="43152" hidden="1"/>
    <cellStyle name="Comma [0] 5864" xfId="13718" hidden="1"/>
    <cellStyle name="Comma [0] 5864" xfId="43112" hidden="1"/>
    <cellStyle name="Comma [0] 5865" xfId="13797" hidden="1"/>
    <cellStyle name="Comma [0] 5865" xfId="43191" hidden="1"/>
    <cellStyle name="Comma [0] 5866" xfId="13799" hidden="1"/>
    <cellStyle name="Comma [0] 5866" xfId="43193" hidden="1"/>
    <cellStyle name="Comma [0] 5867" xfId="13856" hidden="1"/>
    <cellStyle name="Comma [0] 5867" xfId="43250" hidden="1"/>
    <cellStyle name="Comma [0] 5868" xfId="13875" hidden="1"/>
    <cellStyle name="Comma [0] 5868" xfId="43269" hidden="1"/>
    <cellStyle name="Comma [0] 5869" xfId="13882" hidden="1"/>
    <cellStyle name="Comma [0] 5869" xfId="43276" hidden="1"/>
    <cellStyle name="Comma [0] 587" xfId="3338" hidden="1"/>
    <cellStyle name="Comma [0] 587" xfId="32732" hidden="1"/>
    <cellStyle name="Comma [0] 5870" xfId="13889" hidden="1"/>
    <cellStyle name="Comma [0] 5870" xfId="43283" hidden="1"/>
    <cellStyle name="Comma [0] 5871" xfId="13894" hidden="1"/>
    <cellStyle name="Comma [0] 5871" xfId="43288" hidden="1"/>
    <cellStyle name="Comma [0] 5872" xfId="13881" hidden="1"/>
    <cellStyle name="Comma [0] 5872" xfId="43275" hidden="1"/>
    <cellStyle name="Comma [0] 5873" xfId="13886" hidden="1"/>
    <cellStyle name="Comma [0] 5873" xfId="43280" hidden="1"/>
    <cellStyle name="Comma [0] 5874" xfId="13898" hidden="1"/>
    <cellStyle name="Comma [0] 5874" xfId="43292" hidden="1"/>
    <cellStyle name="Comma [0] 5875" xfId="13900" hidden="1"/>
    <cellStyle name="Comma [0] 5875" xfId="43294" hidden="1"/>
    <cellStyle name="Comma [0] 5876" xfId="13871" hidden="1"/>
    <cellStyle name="Comma [0] 5876" xfId="43265" hidden="1"/>
    <cellStyle name="Comma [0] 5877" xfId="13860" hidden="1"/>
    <cellStyle name="Comma [0] 5877" xfId="43254" hidden="1"/>
    <cellStyle name="Comma [0] 5878" xfId="13911" hidden="1"/>
    <cellStyle name="Comma [0] 5878" xfId="43305" hidden="1"/>
    <cellStyle name="Comma [0] 5879" xfId="13920" hidden="1"/>
    <cellStyle name="Comma [0] 5879" xfId="43314" hidden="1"/>
    <cellStyle name="Comma [0] 588" xfId="3343" hidden="1"/>
    <cellStyle name="Comma [0] 588" xfId="32737" hidden="1"/>
    <cellStyle name="Comma [0] 5880" xfId="13931" hidden="1"/>
    <cellStyle name="Comma [0] 5880" xfId="43325" hidden="1"/>
    <cellStyle name="Comma [0] 5881" xfId="13937" hidden="1"/>
    <cellStyle name="Comma [0] 5881" xfId="43331" hidden="1"/>
    <cellStyle name="Comma [0] 5882" xfId="13919" hidden="1"/>
    <cellStyle name="Comma [0] 5882" xfId="43313" hidden="1"/>
    <cellStyle name="Comma [0] 5883" xfId="13929" hidden="1"/>
    <cellStyle name="Comma [0] 5883" xfId="43323" hidden="1"/>
    <cellStyle name="Comma [0] 5884" xfId="13949" hidden="1"/>
    <cellStyle name="Comma [0] 5884" xfId="43343" hidden="1"/>
    <cellStyle name="Comma [0] 5885" xfId="13951" hidden="1"/>
    <cellStyle name="Comma [0] 5885" xfId="43345" hidden="1"/>
    <cellStyle name="Comma [0] 5886" xfId="13902" hidden="1"/>
    <cellStyle name="Comma [0] 5886" xfId="43296" hidden="1"/>
    <cellStyle name="Comma [0] 5887" xfId="13863" hidden="1"/>
    <cellStyle name="Comma [0] 5887" xfId="43257" hidden="1"/>
    <cellStyle name="Comma [0] 5888" xfId="13905" hidden="1"/>
    <cellStyle name="Comma [0] 5888" xfId="43299" hidden="1"/>
    <cellStyle name="Comma [0] 5889" xfId="13868" hidden="1"/>
    <cellStyle name="Comma [0] 5889" xfId="43262" hidden="1"/>
    <cellStyle name="Comma [0] 589" xfId="3172" hidden="1"/>
    <cellStyle name="Comma [0] 589" xfId="32566" hidden="1"/>
    <cellStyle name="Comma [0] 5890" xfId="13870" hidden="1"/>
    <cellStyle name="Comma [0] 5890" xfId="43264" hidden="1"/>
    <cellStyle name="Comma [0] 5891" xfId="13956" hidden="1"/>
    <cellStyle name="Comma [0] 5891" xfId="43350" hidden="1"/>
    <cellStyle name="Comma [0] 5892" xfId="13859" hidden="1"/>
    <cellStyle name="Comma [0] 5892" xfId="43253" hidden="1"/>
    <cellStyle name="Comma [0] 5893" xfId="13867" hidden="1"/>
    <cellStyle name="Comma [0] 5893" xfId="43261" hidden="1"/>
    <cellStyle name="Comma [0] 5894" xfId="13968" hidden="1"/>
    <cellStyle name="Comma [0] 5894" xfId="43362" hidden="1"/>
    <cellStyle name="Comma [0] 5895" xfId="13970" hidden="1"/>
    <cellStyle name="Comma [0] 5895" xfId="43364" hidden="1"/>
    <cellStyle name="Comma [0] 5896" xfId="13959" hidden="1"/>
    <cellStyle name="Comma [0] 5896" xfId="43353" hidden="1"/>
    <cellStyle name="Comma [0] 5897" xfId="13967" hidden="1"/>
    <cellStyle name="Comma [0] 5897" xfId="43361" hidden="1"/>
    <cellStyle name="Comma [0] 5898" xfId="13865" hidden="1"/>
    <cellStyle name="Comma [0] 5898" xfId="43259" hidden="1"/>
    <cellStyle name="Comma [0] 5899" xfId="13953" hidden="1"/>
    <cellStyle name="Comma [0] 5899" xfId="43347" hidden="1"/>
    <cellStyle name="Comma [0] 59" xfId="2334" hidden="1"/>
    <cellStyle name="Comma [0] 59" xfId="31728" hidden="1"/>
    <cellStyle name="Comma [0] 590" xfId="3327" hidden="1"/>
    <cellStyle name="Comma [0] 590" xfId="32721" hidden="1"/>
    <cellStyle name="Comma [0] 5900" xfId="13986" hidden="1"/>
    <cellStyle name="Comma [0] 5900" xfId="43380" hidden="1"/>
    <cellStyle name="Comma [0] 5901" xfId="13994" hidden="1"/>
    <cellStyle name="Comma [0] 5901" xfId="43388" hidden="1"/>
    <cellStyle name="Comma [0] 5902" xfId="13903" hidden="1"/>
    <cellStyle name="Comma [0] 5902" xfId="43297" hidden="1"/>
    <cellStyle name="Comma [0] 5903" xfId="13982" hidden="1"/>
    <cellStyle name="Comma [0] 5903" xfId="43376" hidden="1"/>
    <cellStyle name="Comma [0] 5904" xfId="14003" hidden="1"/>
    <cellStyle name="Comma [0] 5904" xfId="43397" hidden="1"/>
    <cellStyle name="Comma [0] 5905" xfId="14005" hidden="1"/>
    <cellStyle name="Comma [0] 5905" xfId="43399" hidden="1"/>
    <cellStyle name="Comma [0] 5906" xfId="13964" hidden="1"/>
    <cellStyle name="Comma [0] 5906" xfId="43358" hidden="1"/>
    <cellStyle name="Comma [0] 5907" xfId="13909" hidden="1"/>
    <cellStyle name="Comma [0] 5907" xfId="43303" hidden="1"/>
    <cellStyle name="Comma [0] 5908" xfId="13962" hidden="1"/>
    <cellStyle name="Comma [0] 5908" xfId="43356" hidden="1"/>
    <cellStyle name="Comma [0] 5909" xfId="13946" hidden="1"/>
    <cellStyle name="Comma [0] 5909" xfId="43340" hidden="1"/>
    <cellStyle name="Comma [0] 591" xfId="3232" hidden="1"/>
    <cellStyle name="Comma [0] 591" xfId="32626" hidden="1"/>
    <cellStyle name="Comma [0] 5910" xfId="13942" hidden="1"/>
    <cellStyle name="Comma [0] 5910" xfId="43336" hidden="1"/>
    <cellStyle name="Comma [0] 5911" xfId="14013" hidden="1"/>
    <cellStyle name="Comma [0] 5911" xfId="43407" hidden="1"/>
    <cellStyle name="Comma [0] 5912" xfId="13879" hidden="1"/>
    <cellStyle name="Comma [0] 5912" xfId="43273" hidden="1"/>
    <cellStyle name="Comma [0] 5913" xfId="13872" hidden="1"/>
    <cellStyle name="Comma [0] 5913" xfId="43266" hidden="1"/>
    <cellStyle name="Comma [0] 5914" xfId="14021" hidden="1"/>
    <cellStyle name="Comma [0] 5914" xfId="43415" hidden="1"/>
    <cellStyle name="Comma [0] 5915" xfId="14023" hidden="1"/>
    <cellStyle name="Comma [0] 5915" xfId="43417" hidden="1"/>
    <cellStyle name="Comma [0] 5916" xfId="13972" hidden="1"/>
    <cellStyle name="Comma [0] 5916" xfId="43366" hidden="1"/>
    <cellStyle name="Comma [0] 5917" xfId="13948" hidden="1"/>
    <cellStyle name="Comma [0] 5917" xfId="43342" hidden="1"/>
    <cellStyle name="Comma [0] 5918" xfId="13983" hidden="1"/>
    <cellStyle name="Comma [0] 5918" xfId="43377" hidden="1"/>
    <cellStyle name="Comma [0] 5919" xfId="13915" hidden="1"/>
    <cellStyle name="Comma [0] 5919" xfId="43309" hidden="1"/>
    <cellStyle name="Comma [0] 592" xfId="3378" hidden="1"/>
    <cellStyle name="Comma [0] 592" xfId="32772" hidden="1"/>
    <cellStyle name="Comma [0] 5920" xfId="13985" hidden="1"/>
    <cellStyle name="Comma [0] 5920" xfId="43379" hidden="1"/>
    <cellStyle name="Comma [0] 5921" xfId="14030" hidden="1"/>
    <cellStyle name="Comma [0] 5921" xfId="43424" hidden="1"/>
    <cellStyle name="Comma [0] 5922" xfId="13973" hidden="1"/>
    <cellStyle name="Comma [0] 5922" xfId="43367" hidden="1"/>
    <cellStyle name="Comma [0] 5923" xfId="13930" hidden="1"/>
    <cellStyle name="Comma [0] 5923" xfId="43324" hidden="1"/>
    <cellStyle name="Comma [0] 5924" xfId="14036" hidden="1"/>
    <cellStyle name="Comma [0] 5924" xfId="43430" hidden="1"/>
    <cellStyle name="Comma [0] 5925" xfId="14038" hidden="1"/>
    <cellStyle name="Comma [0] 5925" xfId="43432" hidden="1"/>
    <cellStyle name="Comma [0] 5926" xfId="13991" hidden="1"/>
    <cellStyle name="Comma [0] 5926" xfId="43385" hidden="1"/>
    <cellStyle name="Comma [0] 5927" xfId="13997" hidden="1"/>
    <cellStyle name="Comma [0] 5927" xfId="43391" hidden="1"/>
    <cellStyle name="Comma [0] 5928" xfId="13878" hidden="1"/>
    <cellStyle name="Comma [0] 5928" xfId="43272" hidden="1"/>
    <cellStyle name="Comma [0] 5929" xfId="13947" hidden="1"/>
    <cellStyle name="Comma [0] 5929" xfId="43341" hidden="1"/>
    <cellStyle name="Comma [0] 593" xfId="3325" hidden="1"/>
    <cellStyle name="Comma [0] 593" xfId="32719" hidden="1"/>
    <cellStyle name="Comma [0] 5930" xfId="13955" hidden="1"/>
    <cellStyle name="Comma [0] 5930" xfId="43349" hidden="1"/>
    <cellStyle name="Comma [0] 5931" xfId="14044" hidden="1"/>
    <cellStyle name="Comma [0] 5931" xfId="43438" hidden="1"/>
    <cellStyle name="Comma [0] 5932" xfId="13958" hidden="1"/>
    <cellStyle name="Comma [0] 5932" xfId="43352" hidden="1"/>
    <cellStyle name="Comma [0] 5933" xfId="13918" hidden="1"/>
    <cellStyle name="Comma [0] 5933" xfId="43312" hidden="1"/>
    <cellStyle name="Comma [0] 5934" xfId="14049" hidden="1"/>
    <cellStyle name="Comma [0] 5934" xfId="43443" hidden="1"/>
    <cellStyle name="Comma [0] 5935" xfId="14051" hidden="1"/>
    <cellStyle name="Comma [0] 5935" xfId="43445" hidden="1"/>
    <cellStyle name="Comma [0] 5936" xfId="14010" hidden="1"/>
    <cellStyle name="Comma [0] 5936" xfId="43404" hidden="1"/>
    <cellStyle name="Comma [0] 5937" xfId="14016" hidden="1"/>
    <cellStyle name="Comma [0] 5937" xfId="43410" hidden="1"/>
    <cellStyle name="Comma [0] 5938" xfId="13917" hidden="1"/>
    <cellStyle name="Comma [0] 5938" xfId="43311" hidden="1"/>
    <cellStyle name="Comma [0] 5939" xfId="13998" hidden="1"/>
    <cellStyle name="Comma [0] 5939" xfId="43392" hidden="1"/>
    <cellStyle name="Comma [0] 594" xfId="3264" hidden="1"/>
    <cellStyle name="Comma [0] 594" xfId="32658" hidden="1"/>
    <cellStyle name="Comma [0] 5940" xfId="13977" hidden="1"/>
    <cellStyle name="Comma [0] 5940" xfId="43371" hidden="1"/>
    <cellStyle name="Comma [0] 5941" xfId="14055" hidden="1"/>
    <cellStyle name="Comma [0] 5941" xfId="43449" hidden="1"/>
    <cellStyle name="Comma [0] 5942" xfId="13996" hidden="1"/>
    <cellStyle name="Comma [0] 5942" xfId="43390" hidden="1"/>
    <cellStyle name="Comma [0] 5943" xfId="13934" hidden="1"/>
    <cellStyle name="Comma [0] 5943" xfId="43328" hidden="1"/>
    <cellStyle name="Comma [0] 5944" xfId="14062" hidden="1"/>
    <cellStyle name="Comma [0] 5944" xfId="43456" hidden="1"/>
    <cellStyle name="Comma [0] 5945" xfId="14064" hidden="1"/>
    <cellStyle name="Comma [0] 5945" xfId="43458" hidden="1"/>
    <cellStyle name="Comma [0] 5946" xfId="14028" hidden="1"/>
    <cellStyle name="Comma [0] 5946" xfId="43422" hidden="1"/>
    <cellStyle name="Comma [0] 5947" xfId="14033" hidden="1"/>
    <cellStyle name="Comma [0] 5947" xfId="43427" hidden="1"/>
    <cellStyle name="Comma [0] 5948" xfId="13862" hidden="1"/>
    <cellStyle name="Comma [0] 5948" xfId="43256" hidden="1"/>
    <cellStyle name="Comma [0] 5949" xfId="14017" hidden="1"/>
    <cellStyle name="Comma [0] 5949" xfId="43411" hidden="1"/>
    <cellStyle name="Comma [0] 595" xfId="3382" hidden="1"/>
    <cellStyle name="Comma [0] 595" xfId="32776" hidden="1"/>
    <cellStyle name="Comma [0] 5950" xfId="13922" hidden="1"/>
    <cellStyle name="Comma [0] 5950" xfId="43316" hidden="1"/>
    <cellStyle name="Comma [0] 5951" xfId="14068" hidden="1"/>
    <cellStyle name="Comma [0] 5951" xfId="43462" hidden="1"/>
    <cellStyle name="Comma [0] 5952" xfId="14015" hidden="1"/>
    <cellStyle name="Comma [0] 5952" xfId="43409" hidden="1"/>
    <cellStyle name="Comma [0] 5953" xfId="13954" hidden="1"/>
    <cellStyle name="Comma [0] 5953" xfId="43348" hidden="1"/>
    <cellStyle name="Comma [0] 5954" xfId="14072" hidden="1"/>
    <cellStyle name="Comma [0] 5954" xfId="43466" hidden="1"/>
    <cellStyle name="Comma [0] 5955" xfId="14074" hidden="1"/>
    <cellStyle name="Comma [0] 5955" xfId="43468" hidden="1"/>
    <cellStyle name="Comma [0] 5956" xfId="14042" hidden="1"/>
    <cellStyle name="Comma [0] 5956" xfId="43436" hidden="1"/>
    <cellStyle name="Comma [0] 5957" xfId="14046" hidden="1"/>
    <cellStyle name="Comma [0] 5957" xfId="43440" hidden="1"/>
    <cellStyle name="Comma [0] 5958" xfId="13936" hidden="1"/>
    <cellStyle name="Comma [0] 5958" xfId="43330" hidden="1"/>
    <cellStyle name="Comma [0] 5959" xfId="14034" hidden="1"/>
    <cellStyle name="Comma [0] 5959" xfId="43428" hidden="1"/>
    <cellStyle name="Comma [0] 596" xfId="3384" hidden="1"/>
    <cellStyle name="Comma [0] 596" xfId="32778" hidden="1"/>
    <cellStyle name="Comma [0] 5960" xfId="13926" hidden="1"/>
    <cellStyle name="Comma [0] 5960" xfId="43320" hidden="1"/>
    <cellStyle name="Comma [0] 5961" xfId="14078" hidden="1"/>
    <cellStyle name="Comma [0] 5961" xfId="43472" hidden="1"/>
    <cellStyle name="Comma [0] 5962" xfId="14032" hidden="1"/>
    <cellStyle name="Comma [0] 5962" xfId="43426" hidden="1"/>
    <cellStyle name="Comma [0] 5963" xfId="14001" hidden="1"/>
    <cellStyle name="Comma [0] 5963" xfId="43395" hidden="1"/>
    <cellStyle name="Comma [0] 5964" xfId="14082" hidden="1"/>
    <cellStyle name="Comma [0] 5964" xfId="43476" hidden="1"/>
    <cellStyle name="Comma [0] 5965" xfId="14084" hidden="1"/>
    <cellStyle name="Comma [0] 5965" xfId="43478" hidden="1"/>
    <cellStyle name="Comma [0] 5966" xfId="14070" hidden="1"/>
    <cellStyle name="Comma [0] 5966" xfId="43464" hidden="1"/>
    <cellStyle name="Comma [0] 5967" xfId="14057" hidden="1"/>
    <cellStyle name="Comma [0] 5967" xfId="43451" hidden="1"/>
    <cellStyle name="Comma [0] 5968" xfId="14081" hidden="1"/>
    <cellStyle name="Comma [0] 5968" xfId="43475" hidden="1"/>
    <cellStyle name="Comma [0] 5969" xfId="14047" hidden="1"/>
    <cellStyle name="Comma [0] 5969" xfId="43441" hidden="1"/>
    <cellStyle name="Comma [0] 597" xfId="3352" hidden="1"/>
    <cellStyle name="Comma [0] 597" xfId="32746" hidden="1"/>
    <cellStyle name="Comma [0] 5970" xfId="14019" hidden="1"/>
    <cellStyle name="Comma [0] 5970" xfId="43413" hidden="1"/>
    <cellStyle name="Comma [0] 5971" xfId="14086" hidden="1"/>
    <cellStyle name="Comma [0] 5971" xfId="43480" hidden="1"/>
    <cellStyle name="Comma [0] 5972" xfId="14043" hidden="1"/>
    <cellStyle name="Comma [0] 5972" xfId="43437" hidden="1"/>
    <cellStyle name="Comma [0] 5973" xfId="14077" hidden="1"/>
    <cellStyle name="Comma [0] 5973" xfId="43471" hidden="1"/>
    <cellStyle name="Comma [0] 5974" xfId="14090" hidden="1"/>
    <cellStyle name="Comma [0] 5974" xfId="43484" hidden="1"/>
    <cellStyle name="Comma [0] 5975" xfId="14092" hidden="1"/>
    <cellStyle name="Comma [0] 5975" xfId="43486" hidden="1"/>
    <cellStyle name="Comma [0] 5976" xfId="13960" hidden="1"/>
    <cellStyle name="Comma [0] 5976" xfId="43354" hidden="1"/>
    <cellStyle name="Comma [0] 5977" xfId="14080" hidden="1"/>
    <cellStyle name="Comma [0] 5977" xfId="43474" hidden="1"/>
    <cellStyle name="Comma [0] 5978" xfId="14020" hidden="1"/>
    <cellStyle name="Comma [0] 5978" xfId="43414" hidden="1"/>
    <cellStyle name="Comma [0] 5979" xfId="14054" hidden="1"/>
    <cellStyle name="Comma [0] 5979" xfId="43448" hidden="1"/>
    <cellStyle name="Comma [0] 598" xfId="3356" hidden="1"/>
    <cellStyle name="Comma [0] 598" xfId="32750" hidden="1"/>
    <cellStyle name="Comma [0] 5980" xfId="14067" hidden="1"/>
    <cellStyle name="Comma [0] 5980" xfId="43461" hidden="1"/>
    <cellStyle name="Comma [0] 5981" xfId="14095" hidden="1"/>
    <cellStyle name="Comma [0] 5981" xfId="43489" hidden="1"/>
    <cellStyle name="Comma [0] 5982" xfId="14058" hidden="1"/>
    <cellStyle name="Comma [0] 5982" xfId="43452" hidden="1"/>
    <cellStyle name="Comma [0] 5983" xfId="14018" hidden="1"/>
    <cellStyle name="Comma [0] 5983" xfId="43412" hidden="1"/>
    <cellStyle name="Comma [0] 5984" xfId="14098" hidden="1"/>
    <cellStyle name="Comma [0] 5984" xfId="43492" hidden="1"/>
    <cellStyle name="Comma [0] 5985" xfId="14100" hidden="1"/>
    <cellStyle name="Comma [0] 5985" xfId="43494" hidden="1"/>
    <cellStyle name="Comma [0] 5986" xfId="13819" hidden="1"/>
    <cellStyle name="Comma [0] 5986" xfId="43213" hidden="1"/>
    <cellStyle name="Comma [0] 5987" xfId="13801" hidden="1"/>
    <cellStyle name="Comma [0] 5987" xfId="43195" hidden="1"/>
    <cellStyle name="Comma [0] 5988" xfId="14104" hidden="1"/>
    <cellStyle name="Comma [0] 5988" xfId="43498" hidden="1"/>
    <cellStyle name="Comma [0] 5989" xfId="14111" hidden="1"/>
    <cellStyle name="Comma [0] 5989" xfId="43505" hidden="1"/>
    <cellStyle name="Comma [0] 599" xfId="3246" hidden="1"/>
    <cellStyle name="Comma [0] 599" xfId="32640" hidden="1"/>
    <cellStyle name="Comma [0] 5990" xfId="14113" hidden="1"/>
    <cellStyle name="Comma [0] 5990" xfId="43507" hidden="1"/>
    <cellStyle name="Comma [0] 5991" xfId="14103" hidden="1"/>
    <cellStyle name="Comma [0] 5991" xfId="43497" hidden="1"/>
    <cellStyle name="Comma [0] 5992" xfId="14109" hidden="1"/>
    <cellStyle name="Comma [0] 5992" xfId="43503" hidden="1"/>
    <cellStyle name="Comma [0] 5993" xfId="14116" hidden="1"/>
    <cellStyle name="Comma [0] 5993" xfId="43510" hidden="1"/>
    <cellStyle name="Comma [0] 5994" xfId="14118" hidden="1"/>
    <cellStyle name="Comma [0] 5994" xfId="43512" hidden="1"/>
    <cellStyle name="Comma [0] 5995" xfId="13893" hidden="1"/>
    <cellStyle name="Comma [0] 5995" xfId="43287" hidden="1"/>
    <cellStyle name="Comma [0] 5996" xfId="13849" hidden="1"/>
    <cellStyle name="Comma [0] 5996" xfId="43243" hidden="1"/>
    <cellStyle name="Comma [0] 5997" xfId="14129" hidden="1"/>
    <cellStyle name="Comma [0] 5997" xfId="43523" hidden="1"/>
    <cellStyle name="Comma [0] 5998" xfId="14138" hidden="1"/>
    <cellStyle name="Comma [0] 5998" xfId="43532" hidden="1"/>
    <cellStyle name="Comma [0] 5999" xfId="14149" hidden="1"/>
    <cellStyle name="Comma [0] 5999" xfId="43543" hidden="1"/>
    <cellStyle name="Comma [0] 6" xfId="2131" hidden="1"/>
    <cellStyle name="Comma [0] 6" xfId="31526" hidden="1"/>
    <cellStyle name="Comma [0] 60" xfId="2336" hidden="1"/>
    <cellStyle name="Comma [0] 60" xfId="31730" hidden="1"/>
    <cellStyle name="Comma [0] 600" xfId="3344" hidden="1"/>
    <cellStyle name="Comma [0] 600" xfId="32738" hidden="1"/>
    <cellStyle name="Comma [0] 6000" xfId="14155" hidden="1"/>
    <cellStyle name="Comma [0] 6000" xfId="43549" hidden="1"/>
    <cellStyle name="Comma [0] 6001" xfId="14137" hidden="1"/>
    <cellStyle name="Comma [0] 6001" xfId="43531" hidden="1"/>
    <cellStyle name="Comma [0] 6002" xfId="14147" hidden="1"/>
    <cellStyle name="Comma [0] 6002" xfId="43541" hidden="1"/>
    <cellStyle name="Comma [0] 6003" xfId="14167" hidden="1"/>
    <cellStyle name="Comma [0] 6003" xfId="43561" hidden="1"/>
    <cellStyle name="Comma [0] 6004" xfId="14169" hidden="1"/>
    <cellStyle name="Comma [0] 6004" xfId="43563" hidden="1"/>
    <cellStyle name="Comma [0] 6005" xfId="14120" hidden="1"/>
    <cellStyle name="Comma [0] 6005" xfId="43514" hidden="1"/>
    <cellStyle name="Comma [0] 6006" xfId="13814" hidden="1"/>
    <cellStyle name="Comma [0] 6006" xfId="43208" hidden="1"/>
    <cellStyle name="Comma [0] 6007" xfId="14123" hidden="1"/>
    <cellStyle name="Comma [0] 6007" xfId="43517" hidden="1"/>
    <cellStyle name="Comma [0] 6008" xfId="13848" hidden="1"/>
    <cellStyle name="Comma [0] 6008" xfId="43242" hidden="1"/>
    <cellStyle name="Comma [0] 6009" xfId="13847" hidden="1"/>
    <cellStyle name="Comma [0] 6009" xfId="43241" hidden="1"/>
    <cellStyle name="Comma [0] 601" xfId="3236" hidden="1"/>
    <cellStyle name="Comma [0] 601" xfId="32630" hidden="1"/>
    <cellStyle name="Comma [0] 6010" xfId="14174" hidden="1"/>
    <cellStyle name="Comma [0] 6010" xfId="43568" hidden="1"/>
    <cellStyle name="Comma [0] 6011" xfId="13816" hidden="1"/>
    <cellStyle name="Comma [0] 6011" xfId="43210" hidden="1"/>
    <cellStyle name="Comma [0] 6012" xfId="13850" hidden="1"/>
    <cellStyle name="Comma [0] 6012" xfId="43244" hidden="1"/>
    <cellStyle name="Comma [0] 6013" xfId="14186" hidden="1"/>
    <cellStyle name="Comma [0] 6013" xfId="43580" hidden="1"/>
    <cellStyle name="Comma [0] 6014" xfId="14188" hidden="1"/>
    <cellStyle name="Comma [0] 6014" xfId="43582" hidden="1"/>
    <cellStyle name="Comma [0] 6015" xfId="14177" hidden="1"/>
    <cellStyle name="Comma [0] 6015" xfId="43571" hidden="1"/>
    <cellStyle name="Comma [0] 6016" xfId="14185" hidden="1"/>
    <cellStyle name="Comma [0] 6016" xfId="43579" hidden="1"/>
    <cellStyle name="Comma [0] 6017" xfId="13812" hidden="1"/>
    <cellStyle name="Comma [0] 6017" xfId="43206" hidden="1"/>
    <cellStyle name="Comma [0] 6018" xfId="14171" hidden="1"/>
    <cellStyle name="Comma [0] 6018" xfId="43565" hidden="1"/>
    <cellStyle name="Comma [0] 6019" xfId="14204" hidden="1"/>
    <cellStyle name="Comma [0] 6019" xfId="43598" hidden="1"/>
    <cellStyle name="Comma [0] 602" xfId="3388" hidden="1"/>
    <cellStyle name="Comma [0] 602" xfId="32782" hidden="1"/>
    <cellStyle name="Comma [0] 6020" xfId="14212" hidden="1"/>
    <cellStyle name="Comma [0] 6020" xfId="43606" hidden="1"/>
    <cellStyle name="Comma [0] 6021" xfId="14121" hidden="1"/>
    <cellStyle name="Comma [0] 6021" xfId="43515" hidden="1"/>
    <cellStyle name="Comma [0] 6022" xfId="14200" hidden="1"/>
    <cellStyle name="Comma [0] 6022" xfId="43594" hidden="1"/>
    <cellStyle name="Comma [0] 6023" xfId="14221" hidden="1"/>
    <cellStyle name="Comma [0] 6023" xfId="43615" hidden="1"/>
    <cellStyle name="Comma [0] 6024" xfId="14223" hidden="1"/>
    <cellStyle name="Comma [0] 6024" xfId="43617" hidden="1"/>
    <cellStyle name="Comma [0] 6025" xfId="14182" hidden="1"/>
    <cellStyle name="Comma [0] 6025" xfId="43576" hidden="1"/>
    <cellStyle name="Comma [0] 6026" xfId="14127" hidden="1"/>
    <cellStyle name="Comma [0] 6026" xfId="43521" hidden="1"/>
    <cellStyle name="Comma [0] 6027" xfId="14180" hidden="1"/>
    <cellStyle name="Comma [0] 6027" xfId="43574" hidden="1"/>
    <cellStyle name="Comma [0] 6028" xfId="14164" hidden="1"/>
    <cellStyle name="Comma [0] 6028" xfId="43558" hidden="1"/>
    <cellStyle name="Comma [0] 6029" xfId="14160" hidden="1"/>
    <cellStyle name="Comma [0] 6029" xfId="43554" hidden="1"/>
    <cellStyle name="Comma [0] 603" xfId="3342" hidden="1"/>
    <cellStyle name="Comma [0] 603" xfId="32736" hidden="1"/>
    <cellStyle name="Comma [0] 6030" xfId="14231" hidden="1"/>
    <cellStyle name="Comma [0] 6030" xfId="43625" hidden="1"/>
    <cellStyle name="Comma [0] 6031" xfId="13804" hidden="1"/>
    <cellStyle name="Comma [0] 6031" xfId="43198" hidden="1"/>
    <cellStyle name="Comma [0] 6032" xfId="13892" hidden="1"/>
    <cellStyle name="Comma [0] 6032" xfId="43286" hidden="1"/>
    <cellStyle name="Comma [0] 6033" xfId="14239" hidden="1"/>
    <cellStyle name="Comma [0] 6033" xfId="43633" hidden="1"/>
    <cellStyle name="Comma [0] 6034" xfId="14241" hidden="1"/>
    <cellStyle name="Comma [0] 6034" xfId="43635" hidden="1"/>
    <cellStyle name="Comma [0] 6035" xfId="14190" hidden="1"/>
    <cellStyle name="Comma [0] 6035" xfId="43584" hidden="1"/>
    <cellStyle name="Comma [0] 6036" xfId="14166" hidden="1"/>
    <cellStyle name="Comma [0] 6036" xfId="43560" hidden="1"/>
    <cellStyle name="Comma [0] 6037" xfId="14201" hidden="1"/>
    <cellStyle name="Comma [0] 6037" xfId="43595" hidden="1"/>
    <cellStyle name="Comma [0] 6038" xfId="14133" hidden="1"/>
    <cellStyle name="Comma [0] 6038" xfId="43527" hidden="1"/>
    <cellStyle name="Comma [0] 6039" xfId="14203" hidden="1"/>
    <cellStyle name="Comma [0] 6039" xfId="43597" hidden="1"/>
    <cellStyle name="Comma [0] 604" xfId="3311" hidden="1"/>
    <cellStyle name="Comma [0] 604" xfId="32705" hidden="1"/>
    <cellStyle name="Comma [0] 6040" xfId="14248" hidden="1"/>
    <cellStyle name="Comma [0] 6040" xfId="43642" hidden="1"/>
    <cellStyle name="Comma [0] 6041" xfId="14191" hidden="1"/>
    <cellStyle name="Comma [0] 6041" xfId="43585" hidden="1"/>
    <cellStyle name="Comma [0] 6042" xfId="14148" hidden="1"/>
    <cellStyle name="Comma [0] 6042" xfId="43542" hidden="1"/>
    <cellStyle name="Comma [0] 6043" xfId="14254" hidden="1"/>
    <cellStyle name="Comma [0] 6043" xfId="43648" hidden="1"/>
    <cellStyle name="Comma [0] 6044" xfId="14256" hidden="1"/>
    <cellStyle name="Comma [0] 6044" xfId="43650" hidden="1"/>
    <cellStyle name="Comma [0] 6045" xfId="14209" hidden="1"/>
    <cellStyle name="Comma [0] 6045" xfId="43603" hidden="1"/>
    <cellStyle name="Comma [0] 6046" xfId="14215" hidden="1"/>
    <cellStyle name="Comma [0] 6046" xfId="43609" hidden="1"/>
    <cellStyle name="Comma [0] 6047" xfId="13841" hidden="1"/>
    <cellStyle name="Comma [0] 6047" xfId="43235" hidden="1"/>
    <cellStyle name="Comma [0] 6048" xfId="14165" hidden="1"/>
    <cellStyle name="Comma [0] 6048" xfId="43559" hidden="1"/>
    <cellStyle name="Comma [0] 6049" xfId="14173" hidden="1"/>
    <cellStyle name="Comma [0] 6049" xfId="43567" hidden="1"/>
    <cellStyle name="Comma [0] 605" xfId="3392" hidden="1"/>
    <cellStyle name="Comma [0] 605" xfId="32786" hidden="1"/>
    <cellStyle name="Comma [0] 6050" xfId="14262" hidden="1"/>
    <cellStyle name="Comma [0] 6050" xfId="43656" hidden="1"/>
    <cellStyle name="Comma [0] 6051" xfId="14176" hidden="1"/>
    <cellStyle name="Comma [0] 6051" xfId="43570" hidden="1"/>
    <cellStyle name="Comma [0] 6052" xfId="14136" hidden="1"/>
    <cellStyle name="Comma [0] 6052" xfId="43530" hidden="1"/>
    <cellStyle name="Comma [0] 6053" xfId="14267" hidden="1"/>
    <cellStyle name="Comma [0] 6053" xfId="43661" hidden="1"/>
    <cellStyle name="Comma [0] 6054" xfId="14269" hidden="1"/>
    <cellStyle name="Comma [0] 6054" xfId="43663" hidden="1"/>
    <cellStyle name="Comma [0] 6055" xfId="14228" hidden="1"/>
    <cellStyle name="Comma [0] 6055" xfId="43622" hidden="1"/>
    <cellStyle name="Comma [0] 6056" xfId="14234" hidden="1"/>
    <cellStyle name="Comma [0] 6056" xfId="43628" hidden="1"/>
    <cellStyle name="Comma [0] 6057" xfId="14135" hidden="1"/>
    <cellStyle name="Comma [0] 6057" xfId="43529" hidden="1"/>
    <cellStyle name="Comma [0] 6058" xfId="14216" hidden="1"/>
    <cellStyle name="Comma [0] 6058" xfId="43610" hidden="1"/>
    <cellStyle name="Comma [0] 6059" xfId="14195" hidden="1"/>
    <cellStyle name="Comma [0] 6059" xfId="43589" hidden="1"/>
    <cellStyle name="Comma [0] 606" xfId="3394" hidden="1"/>
    <cellStyle name="Comma [0] 606" xfId="32788" hidden="1"/>
    <cellStyle name="Comma [0] 6060" xfId="14273" hidden="1"/>
    <cellStyle name="Comma [0] 6060" xfId="43667" hidden="1"/>
    <cellStyle name="Comma [0] 6061" xfId="14214" hidden="1"/>
    <cellStyle name="Comma [0] 6061" xfId="43608" hidden="1"/>
    <cellStyle name="Comma [0] 6062" xfId="14152" hidden="1"/>
    <cellStyle name="Comma [0] 6062" xfId="43546" hidden="1"/>
    <cellStyle name="Comma [0] 6063" xfId="14280" hidden="1"/>
    <cellStyle name="Comma [0] 6063" xfId="43674" hidden="1"/>
    <cellStyle name="Comma [0] 6064" xfId="14282" hidden="1"/>
    <cellStyle name="Comma [0] 6064" xfId="43676" hidden="1"/>
    <cellStyle name="Comma [0] 6065" xfId="14246" hidden="1"/>
    <cellStyle name="Comma [0] 6065" xfId="43640" hidden="1"/>
    <cellStyle name="Comma [0] 6066" xfId="14251" hidden="1"/>
    <cellStyle name="Comma [0] 6066" xfId="43645" hidden="1"/>
    <cellStyle name="Comma [0] 6067" xfId="13815" hidden="1"/>
    <cellStyle name="Comma [0] 6067" xfId="43209" hidden="1"/>
    <cellStyle name="Comma [0] 6068" xfId="14235" hidden="1"/>
    <cellStyle name="Comma [0] 6068" xfId="43629" hidden="1"/>
    <cellStyle name="Comma [0] 6069" xfId="14140" hidden="1"/>
    <cellStyle name="Comma [0] 6069" xfId="43534" hidden="1"/>
    <cellStyle name="Comma [0] 607" xfId="3380" hidden="1"/>
    <cellStyle name="Comma [0] 607" xfId="32774" hidden="1"/>
    <cellStyle name="Comma [0] 6070" xfId="14286" hidden="1"/>
    <cellStyle name="Comma [0] 6070" xfId="43680" hidden="1"/>
    <cellStyle name="Comma [0] 6071" xfId="14233" hidden="1"/>
    <cellStyle name="Comma [0] 6071" xfId="43627" hidden="1"/>
    <cellStyle name="Comma [0] 6072" xfId="14172" hidden="1"/>
    <cellStyle name="Comma [0] 6072" xfId="43566" hidden="1"/>
    <cellStyle name="Comma [0] 6073" xfId="14290" hidden="1"/>
    <cellStyle name="Comma [0] 6073" xfId="43684" hidden="1"/>
    <cellStyle name="Comma [0] 6074" xfId="14292" hidden="1"/>
    <cellStyle name="Comma [0] 6074" xfId="43686" hidden="1"/>
    <cellStyle name="Comma [0] 6075" xfId="14260" hidden="1"/>
    <cellStyle name="Comma [0] 6075" xfId="43654" hidden="1"/>
    <cellStyle name="Comma [0] 6076" xfId="14264" hidden="1"/>
    <cellStyle name="Comma [0] 6076" xfId="43658" hidden="1"/>
    <cellStyle name="Comma [0] 6077" xfId="14154" hidden="1"/>
    <cellStyle name="Comma [0] 6077" xfId="43548" hidden="1"/>
    <cellStyle name="Comma [0] 6078" xfId="14252" hidden="1"/>
    <cellStyle name="Comma [0] 6078" xfId="43646" hidden="1"/>
    <cellStyle name="Comma [0] 6079" xfId="14144" hidden="1"/>
    <cellStyle name="Comma [0] 6079" xfId="43538" hidden="1"/>
    <cellStyle name="Comma [0] 608" xfId="3367" hidden="1"/>
    <cellStyle name="Comma [0] 608" xfId="32761" hidden="1"/>
    <cellStyle name="Comma [0] 6080" xfId="14296" hidden="1"/>
    <cellStyle name="Comma [0] 6080" xfId="43690" hidden="1"/>
    <cellStyle name="Comma [0] 6081" xfId="14250" hidden="1"/>
    <cellStyle name="Comma [0] 6081" xfId="43644" hidden="1"/>
    <cellStyle name="Comma [0] 6082" xfId="14219" hidden="1"/>
    <cellStyle name="Comma [0] 6082" xfId="43613" hidden="1"/>
    <cellStyle name="Comma [0] 6083" xfId="14300" hidden="1"/>
    <cellStyle name="Comma [0] 6083" xfId="43694" hidden="1"/>
    <cellStyle name="Comma [0] 6084" xfId="14302" hidden="1"/>
    <cellStyle name="Comma [0] 6084" xfId="43696" hidden="1"/>
    <cellStyle name="Comma [0] 6085" xfId="14288" hidden="1"/>
    <cellStyle name="Comma [0] 6085" xfId="43682" hidden="1"/>
    <cellStyle name="Comma [0] 6086" xfId="14275" hidden="1"/>
    <cellStyle name="Comma [0] 6086" xfId="43669" hidden="1"/>
    <cellStyle name="Comma [0] 6087" xfId="14299" hidden="1"/>
    <cellStyle name="Comma [0] 6087" xfId="43693" hidden="1"/>
    <cellStyle name="Comma [0] 6088" xfId="14265" hidden="1"/>
    <cellStyle name="Comma [0] 6088" xfId="43659" hidden="1"/>
    <cellStyle name="Comma [0] 6089" xfId="14237" hidden="1"/>
    <cellStyle name="Comma [0] 6089" xfId="43631" hidden="1"/>
    <cellStyle name="Comma [0] 609" xfId="3391" hidden="1"/>
    <cellStyle name="Comma [0] 609" xfId="32785" hidden="1"/>
    <cellStyle name="Comma [0] 6090" xfId="14304" hidden="1"/>
    <cellStyle name="Comma [0] 6090" xfId="43698" hidden="1"/>
    <cellStyle name="Comma [0] 6091" xfId="14261" hidden="1"/>
    <cellStyle name="Comma [0] 6091" xfId="43655" hidden="1"/>
    <cellStyle name="Comma [0] 6092" xfId="14295" hidden="1"/>
    <cellStyle name="Comma [0] 6092" xfId="43689" hidden="1"/>
    <cellStyle name="Comma [0] 6093" xfId="14308" hidden="1"/>
    <cellStyle name="Comma [0] 6093" xfId="43702" hidden="1"/>
    <cellStyle name="Comma [0] 6094" xfId="14310" hidden="1"/>
    <cellStyle name="Comma [0] 6094" xfId="43704" hidden="1"/>
    <cellStyle name="Comma [0] 6095" xfId="14178" hidden="1"/>
    <cellStyle name="Comma [0] 6095" xfId="43572" hidden="1"/>
    <cellStyle name="Comma [0] 6096" xfId="14298" hidden="1"/>
    <cellStyle name="Comma [0] 6096" xfId="43692" hidden="1"/>
    <cellStyle name="Comma [0] 6097" xfId="14238" hidden="1"/>
    <cellStyle name="Comma [0] 6097" xfId="43632" hidden="1"/>
    <cellStyle name="Comma [0] 6098" xfId="14272" hidden="1"/>
    <cellStyle name="Comma [0] 6098" xfId="43666" hidden="1"/>
    <cellStyle name="Comma [0] 6099" xfId="14285" hidden="1"/>
    <cellStyle name="Comma [0] 6099" xfId="43679" hidden="1"/>
    <cellStyle name="Comma [0] 61" xfId="2325" hidden="1"/>
    <cellStyle name="Comma [0] 61" xfId="31719" hidden="1"/>
    <cellStyle name="Comma [0] 610" xfId="3357" hidden="1"/>
    <cellStyle name="Comma [0] 610" xfId="32751" hidden="1"/>
    <cellStyle name="Comma [0] 6100" xfId="14313" hidden="1"/>
    <cellStyle name="Comma [0] 6100" xfId="43707" hidden="1"/>
    <cellStyle name="Comma [0] 6101" xfId="14276" hidden="1"/>
    <cellStyle name="Comma [0] 6101" xfId="43670" hidden="1"/>
    <cellStyle name="Comma [0] 6102" xfId="14236" hidden="1"/>
    <cellStyle name="Comma [0] 6102" xfId="43630" hidden="1"/>
    <cellStyle name="Comma [0] 6103" xfId="14315" hidden="1"/>
    <cellStyle name="Comma [0] 6103" xfId="43709" hidden="1"/>
    <cellStyle name="Comma [0] 6104" xfId="14317" hidden="1"/>
    <cellStyle name="Comma [0] 6104" xfId="43711" hidden="1"/>
    <cellStyle name="Comma [0] 6105" xfId="13829" hidden="1"/>
    <cellStyle name="Comma [0] 6105" xfId="43223" hidden="1"/>
    <cellStyle name="Comma [0] 6106" xfId="13826" hidden="1"/>
    <cellStyle name="Comma [0] 6106" xfId="43220" hidden="1"/>
    <cellStyle name="Comma [0] 6107" xfId="14323" hidden="1"/>
    <cellStyle name="Comma [0] 6107" xfId="43717" hidden="1"/>
    <cellStyle name="Comma [0] 6108" xfId="14329" hidden="1"/>
    <cellStyle name="Comma [0] 6108" xfId="43723" hidden="1"/>
    <cellStyle name="Comma [0] 6109" xfId="14331" hidden="1"/>
    <cellStyle name="Comma [0] 6109" xfId="43725" hidden="1"/>
    <cellStyle name="Comma [0] 611" xfId="3329" hidden="1"/>
    <cellStyle name="Comma [0] 611" xfId="32723" hidden="1"/>
    <cellStyle name="Comma [0] 6110" xfId="14322" hidden="1"/>
    <cellStyle name="Comma [0] 6110" xfId="43716" hidden="1"/>
    <cellStyle name="Comma [0] 6111" xfId="14327" hidden="1"/>
    <cellStyle name="Comma [0] 6111" xfId="43721" hidden="1"/>
    <cellStyle name="Comma [0] 6112" xfId="14333" hidden="1"/>
    <cellStyle name="Comma [0] 6112" xfId="43727" hidden="1"/>
    <cellStyle name="Comma [0] 6113" xfId="14335" hidden="1"/>
    <cellStyle name="Comma [0] 6113" xfId="43729" hidden="1"/>
    <cellStyle name="Comma [0] 6114" xfId="13852" hidden="1"/>
    <cellStyle name="Comma [0] 6114" xfId="43246" hidden="1"/>
    <cellStyle name="Comma [0] 6115" xfId="13854" hidden="1"/>
    <cellStyle name="Comma [0] 6115" xfId="43248" hidden="1"/>
    <cellStyle name="Comma [0] 6116" xfId="14346" hidden="1"/>
    <cellStyle name="Comma [0] 6116" xfId="43740" hidden="1"/>
    <cellStyle name="Comma [0] 6117" xfId="14355" hidden="1"/>
    <cellStyle name="Comma [0] 6117" xfId="43749" hidden="1"/>
    <cellStyle name="Comma [0] 6118" xfId="14366" hidden="1"/>
    <cellStyle name="Comma [0] 6118" xfId="43760" hidden="1"/>
    <cellStyle name="Comma [0] 6119" xfId="14372" hidden="1"/>
    <cellStyle name="Comma [0] 6119" xfId="43766" hidden="1"/>
    <cellStyle name="Comma [0] 612" xfId="3396" hidden="1"/>
    <cellStyle name="Comma [0] 612" xfId="32790" hidden="1"/>
    <cellStyle name="Comma [0] 6120" xfId="14354" hidden="1"/>
    <cellStyle name="Comma [0] 6120" xfId="43748" hidden="1"/>
    <cellStyle name="Comma [0] 6121" xfId="14364" hidden="1"/>
    <cellStyle name="Comma [0] 6121" xfId="43758" hidden="1"/>
    <cellStyle name="Comma [0] 6122" xfId="14384" hidden="1"/>
    <cellStyle name="Comma [0] 6122" xfId="43778" hidden="1"/>
    <cellStyle name="Comma [0] 6123" xfId="14386" hidden="1"/>
    <cellStyle name="Comma [0] 6123" xfId="43780" hidden="1"/>
    <cellStyle name="Comma [0] 6124" xfId="14337" hidden="1"/>
    <cellStyle name="Comma [0] 6124" xfId="43731" hidden="1"/>
    <cellStyle name="Comma [0] 6125" xfId="13834" hidden="1"/>
    <cellStyle name="Comma [0] 6125" xfId="43228" hidden="1"/>
    <cellStyle name="Comma [0] 6126" xfId="14340" hidden="1"/>
    <cellStyle name="Comma [0] 6126" xfId="43734" hidden="1"/>
    <cellStyle name="Comma [0] 6127" xfId="13839" hidden="1"/>
    <cellStyle name="Comma [0] 6127" xfId="43233" hidden="1"/>
    <cellStyle name="Comma [0] 6128" xfId="13823" hidden="1"/>
    <cellStyle name="Comma [0] 6128" xfId="43217" hidden="1"/>
    <cellStyle name="Comma [0] 6129" xfId="14391" hidden="1"/>
    <cellStyle name="Comma [0] 6129" xfId="43785" hidden="1"/>
    <cellStyle name="Comma [0] 613" xfId="3353" hidden="1"/>
    <cellStyle name="Comma [0] 613" xfId="32747" hidden="1"/>
    <cellStyle name="Comma [0] 6130" xfId="13832" hidden="1"/>
    <cellStyle name="Comma [0] 6130" xfId="43226" hidden="1"/>
    <cellStyle name="Comma [0] 6131" xfId="13853" hidden="1"/>
    <cellStyle name="Comma [0] 6131" xfId="43247" hidden="1"/>
    <cellStyle name="Comma [0] 6132" xfId="14403" hidden="1"/>
    <cellStyle name="Comma [0] 6132" xfId="43797" hidden="1"/>
    <cellStyle name="Comma [0] 6133" xfId="14405" hidden="1"/>
    <cellStyle name="Comma [0] 6133" xfId="43799" hidden="1"/>
    <cellStyle name="Comma [0] 6134" xfId="14394" hidden="1"/>
    <cellStyle name="Comma [0] 6134" xfId="43788" hidden="1"/>
    <cellStyle name="Comma [0] 6135" xfId="14402" hidden="1"/>
    <cellStyle name="Comma [0] 6135" xfId="43796" hidden="1"/>
    <cellStyle name="Comma [0] 6136" xfId="13836" hidden="1"/>
    <cellStyle name="Comma [0] 6136" xfId="43230" hidden="1"/>
    <cellStyle name="Comma [0] 6137" xfId="14388" hidden="1"/>
    <cellStyle name="Comma [0] 6137" xfId="43782" hidden="1"/>
    <cellStyle name="Comma [0] 6138" xfId="14421" hidden="1"/>
    <cellStyle name="Comma [0] 6138" xfId="43815" hidden="1"/>
    <cellStyle name="Comma [0] 6139" xfId="14429" hidden="1"/>
    <cellStyle name="Comma [0] 6139" xfId="43823" hidden="1"/>
    <cellStyle name="Comma [0] 614" xfId="3387" hidden="1"/>
    <cellStyle name="Comma [0] 614" xfId="32781" hidden="1"/>
    <cellStyle name="Comma [0] 6140" xfId="14338" hidden="1"/>
    <cellStyle name="Comma [0] 6140" xfId="43732" hidden="1"/>
    <cellStyle name="Comma [0] 6141" xfId="14417" hidden="1"/>
    <cellStyle name="Comma [0] 6141" xfId="43811" hidden="1"/>
    <cellStyle name="Comma [0] 6142" xfId="14438" hidden="1"/>
    <cellStyle name="Comma [0] 6142" xfId="43832" hidden="1"/>
    <cellStyle name="Comma [0] 6143" xfId="14440" hidden="1"/>
    <cellStyle name="Comma [0] 6143" xfId="43834" hidden="1"/>
    <cellStyle name="Comma [0] 6144" xfId="14399" hidden="1"/>
    <cellStyle name="Comma [0] 6144" xfId="43793" hidden="1"/>
    <cellStyle name="Comma [0] 6145" xfId="14344" hidden="1"/>
    <cellStyle name="Comma [0] 6145" xfId="43738" hidden="1"/>
    <cellStyle name="Comma [0] 6146" xfId="14397" hidden="1"/>
    <cellStyle name="Comma [0] 6146" xfId="43791" hidden="1"/>
    <cellStyle name="Comma [0] 6147" xfId="14381" hidden="1"/>
    <cellStyle name="Comma [0] 6147" xfId="43775" hidden="1"/>
    <cellStyle name="Comma [0] 6148" xfId="14377" hidden="1"/>
    <cellStyle name="Comma [0] 6148" xfId="43771" hidden="1"/>
    <cellStyle name="Comma [0] 6149" xfId="14448" hidden="1"/>
    <cellStyle name="Comma [0] 6149" xfId="43842" hidden="1"/>
    <cellStyle name="Comma [0] 615" xfId="3400" hidden="1"/>
    <cellStyle name="Comma [0] 615" xfId="32794" hidden="1"/>
    <cellStyle name="Comma [0] 6150" xfId="14320" hidden="1"/>
    <cellStyle name="Comma [0] 6150" xfId="43714" hidden="1"/>
    <cellStyle name="Comma [0] 6151" xfId="13802" hidden="1"/>
    <cellStyle name="Comma [0] 6151" xfId="43196" hidden="1"/>
    <cellStyle name="Comma [0] 6152" xfId="14456" hidden="1"/>
    <cellStyle name="Comma [0] 6152" xfId="43850" hidden="1"/>
    <cellStyle name="Comma [0] 6153" xfId="14458" hidden="1"/>
    <cellStyle name="Comma [0] 6153" xfId="43852" hidden="1"/>
    <cellStyle name="Comma [0] 6154" xfId="14407" hidden="1"/>
    <cellStyle name="Comma [0] 6154" xfId="43801" hidden="1"/>
    <cellStyle name="Comma [0] 6155" xfId="14383" hidden="1"/>
    <cellStyle name="Comma [0] 6155" xfId="43777" hidden="1"/>
    <cellStyle name="Comma [0] 6156" xfId="14418" hidden="1"/>
    <cellStyle name="Comma [0] 6156" xfId="43812" hidden="1"/>
    <cellStyle name="Comma [0] 6157" xfId="14350" hidden="1"/>
    <cellStyle name="Comma [0] 6157" xfId="43744" hidden="1"/>
    <cellStyle name="Comma [0] 6158" xfId="14420" hidden="1"/>
    <cellStyle name="Comma [0] 6158" xfId="43814" hidden="1"/>
    <cellStyle name="Comma [0] 6159" xfId="14465" hidden="1"/>
    <cellStyle name="Comma [0] 6159" xfId="43859" hidden="1"/>
    <cellStyle name="Comma [0] 616" xfId="3402" hidden="1"/>
    <cellStyle name="Comma [0] 616" xfId="32796" hidden="1"/>
    <cellStyle name="Comma [0] 6160" xfId="14408" hidden="1"/>
    <cellStyle name="Comma [0] 6160" xfId="43802" hidden="1"/>
    <cellStyle name="Comma [0] 6161" xfId="14365" hidden="1"/>
    <cellStyle name="Comma [0] 6161" xfId="43759" hidden="1"/>
    <cellStyle name="Comma [0] 6162" xfId="14471" hidden="1"/>
    <cellStyle name="Comma [0] 6162" xfId="43865" hidden="1"/>
    <cellStyle name="Comma [0] 6163" xfId="14473" hidden="1"/>
    <cellStyle name="Comma [0] 6163" xfId="43867" hidden="1"/>
    <cellStyle name="Comma [0] 6164" xfId="14426" hidden="1"/>
    <cellStyle name="Comma [0] 6164" xfId="43820" hidden="1"/>
    <cellStyle name="Comma [0] 6165" xfId="14432" hidden="1"/>
    <cellStyle name="Comma [0] 6165" xfId="43826" hidden="1"/>
    <cellStyle name="Comma [0] 6166" xfId="14319" hidden="1"/>
    <cellStyle name="Comma [0] 6166" xfId="43713" hidden="1"/>
    <cellStyle name="Comma [0] 6167" xfId="14382" hidden="1"/>
    <cellStyle name="Comma [0] 6167" xfId="43776" hidden="1"/>
    <cellStyle name="Comma [0] 6168" xfId="14390" hidden="1"/>
    <cellStyle name="Comma [0] 6168" xfId="43784" hidden="1"/>
    <cellStyle name="Comma [0] 6169" xfId="14479" hidden="1"/>
    <cellStyle name="Comma [0] 6169" xfId="43873" hidden="1"/>
    <cellStyle name="Comma [0] 617" xfId="3270" hidden="1"/>
    <cellStyle name="Comma [0] 617" xfId="32664" hidden="1"/>
    <cellStyle name="Comma [0] 6170" xfId="14393" hidden="1"/>
    <cellStyle name="Comma [0] 6170" xfId="43787" hidden="1"/>
    <cellStyle name="Comma [0] 6171" xfId="14353" hidden="1"/>
    <cellStyle name="Comma [0] 6171" xfId="43747" hidden="1"/>
    <cellStyle name="Comma [0] 6172" xfId="14484" hidden="1"/>
    <cellStyle name="Comma [0] 6172" xfId="43878" hidden="1"/>
    <cellStyle name="Comma [0] 6173" xfId="14486" hidden="1"/>
    <cellStyle name="Comma [0] 6173" xfId="43880" hidden="1"/>
    <cellStyle name="Comma [0] 6174" xfId="14445" hidden="1"/>
    <cellStyle name="Comma [0] 6174" xfId="43839" hidden="1"/>
    <cellStyle name="Comma [0] 6175" xfId="14451" hidden="1"/>
    <cellStyle name="Comma [0] 6175" xfId="43845" hidden="1"/>
    <cellStyle name="Comma [0] 6176" xfId="14352" hidden="1"/>
    <cellStyle name="Comma [0] 6176" xfId="43746" hidden="1"/>
    <cellStyle name="Comma [0] 6177" xfId="14433" hidden="1"/>
    <cellStyle name="Comma [0] 6177" xfId="43827" hidden="1"/>
    <cellStyle name="Comma [0] 6178" xfId="14412" hidden="1"/>
    <cellStyle name="Comma [0] 6178" xfId="43806" hidden="1"/>
    <cellStyle name="Comma [0] 6179" xfId="14490" hidden="1"/>
    <cellStyle name="Comma [0] 6179" xfId="43884" hidden="1"/>
    <cellStyle name="Comma [0] 618" xfId="3390" hidden="1"/>
    <cellStyle name="Comma [0] 618" xfId="32784" hidden="1"/>
    <cellStyle name="Comma [0] 6180" xfId="14431" hidden="1"/>
    <cellStyle name="Comma [0] 6180" xfId="43825" hidden="1"/>
    <cellStyle name="Comma [0] 6181" xfId="14369" hidden="1"/>
    <cellStyle name="Comma [0] 6181" xfId="43763" hidden="1"/>
    <cellStyle name="Comma [0] 6182" xfId="14497" hidden="1"/>
    <cellStyle name="Comma [0] 6182" xfId="43891" hidden="1"/>
    <cellStyle name="Comma [0] 6183" xfId="14499" hidden="1"/>
    <cellStyle name="Comma [0] 6183" xfId="43893" hidden="1"/>
    <cellStyle name="Comma [0] 6184" xfId="14463" hidden="1"/>
    <cellStyle name="Comma [0] 6184" xfId="43857" hidden="1"/>
    <cellStyle name="Comma [0] 6185" xfId="14468" hidden="1"/>
    <cellStyle name="Comma [0] 6185" xfId="43862" hidden="1"/>
    <cellStyle name="Comma [0] 6186" xfId="13833" hidden="1"/>
    <cellStyle name="Comma [0] 6186" xfId="43227" hidden="1"/>
    <cellStyle name="Comma [0] 6187" xfId="14452" hidden="1"/>
    <cellStyle name="Comma [0] 6187" xfId="43846" hidden="1"/>
    <cellStyle name="Comma [0] 6188" xfId="14357" hidden="1"/>
    <cellStyle name="Comma [0] 6188" xfId="43751" hidden="1"/>
    <cellStyle name="Comma [0] 6189" xfId="14503" hidden="1"/>
    <cellStyle name="Comma [0] 6189" xfId="43897" hidden="1"/>
    <cellStyle name="Comma [0] 619" xfId="3330" hidden="1"/>
    <cellStyle name="Comma [0] 619" xfId="32724" hidden="1"/>
    <cellStyle name="Comma [0] 6190" xfId="14450" hidden="1"/>
    <cellStyle name="Comma [0] 6190" xfId="43844" hidden="1"/>
    <cellStyle name="Comma [0] 6191" xfId="14389" hidden="1"/>
    <cellStyle name="Comma [0] 6191" xfId="43783" hidden="1"/>
    <cellStyle name="Comma [0] 6192" xfId="14507" hidden="1"/>
    <cellStyle name="Comma [0] 6192" xfId="43901" hidden="1"/>
    <cellStyle name="Comma [0] 6193" xfId="14509" hidden="1"/>
    <cellStyle name="Comma [0] 6193" xfId="43903" hidden="1"/>
    <cellStyle name="Comma [0] 6194" xfId="14477" hidden="1"/>
    <cellStyle name="Comma [0] 6194" xfId="43871" hidden="1"/>
    <cellStyle name="Comma [0] 6195" xfId="14481" hidden="1"/>
    <cellStyle name="Comma [0] 6195" xfId="43875" hidden="1"/>
    <cellStyle name="Comma [0] 6196" xfId="14371" hidden="1"/>
    <cellStyle name="Comma [0] 6196" xfId="43765" hidden="1"/>
    <cellStyle name="Comma [0] 6197" xfId="14469" hidden="1"/>
    <cellStyle name="Comma [0] 6197" xfId="43863" hidden="1"/>
    <cellStyle name="Comma [0] 6198" xfId="14361" hidden="1"/>
    <cellStyle name="Comma [0] 6198" xfId="43755" hidden="1"/>
    <cellStyle name="Comma [0] 6199" xfId="14513" hidden="1"/>
    <cellStyle name="Comma [0] 6199" xfId="43907" hidden="1"/>
    <cellStyle name="Comma [0] 62" xfId="2333" hidden="1"/>
    <cellStyle name="Comma [0] 62" xfId="31727" hidden="1"/>
    <cellStyle name="Comma [0] 620" xfId="3364" hidden="1"/>
    <cellStyle name="Comma [0] 620" xfId="32758" hidden="1"/>
    <cellStyle name="Comma [0] 6200" xfId="14467" hidden="1"/>
    <cellStyle name="Comma [0] 6200" xfId="43861" hidden="1"/>
    <cellStyle name="Comma [0] 6201" xfId="14436" hidden="1"/>
    <cellStyle name="Comma [0] 6201" xfId="43830" hidden="1"/>
    <cellStyle name="Comma [0] 6202" xfId="14517" hidden="1"/>
    <cellStyle name="Comma [0] 6202" xfId="43911" hidden="1"/>
    <cellStyle name="Comma [0] 6203" xfId="14519" hidden="1"/>
    <cellStyle name="Comma [0] 6203" xfId="43913" hidden="1"/>
    <cellStyle name="Comma [0] 6204" xfId="14505" hidden="1"/>
    <cellStyle name="Comma [0] 6204" xfId="43899" hidden="1"/>
    <cellStyle name="Comma [0] 6205" xfId="14492" hidden="1"/>
    <cellStyle name="Comma [0] 6205" xfId="43886" hidden="1"/>
    <cellStyle name="Comma [0] 6206" xfId="14516" hidden="1"/>
    <cellStyle name="Comma [0] 6206" xfId="43910" hidden="1"/>
    <cellStyle name="Comma [0] 6207" xfId="14482" hidden="1"/>
    <cellStyle name="Comma [0] 6207" xfId="43876" hidden="1"/>
    <cellStyle name="Comma [0] 6208" xfId="14454" hidden="1"/>
    <cellStyle name="Comma [0] 6208" xfId="43848" hidden="1"/>
    <cellStyle name="Comma [0] 6209" xfId="14521" hidden="1"/>
    <cellStyle name="Comma [0] 6209" xfId="43915" hidden="1"/>
    <cellStyle name="Comma [0] 621" xfId="3377" hidden="1"/>
    <cellStyle name="Comma [0] 621" xfId="32771" hidden="1"/>
    <cellStyle name="Comma [0] 6210" xfId="14478" hidden="1"/>
    <cellStyle name="Comma [0] 6210" xfId="43872" hidden="1"/>
    <cellStyle name="Comma [0] 6211" xfId="14512" hidden="1"/>
    <cellStyle name="Comma [0] 6211" xfId="43906" hidden="1"/>
    <cellStyle name="Comma [0] 6212" xfId="14525" hidden="1"/>
    <cellStyle name="Comma [0] 6212" xfId="43919" hidden="1"/>
    <cellStyle name="Comma [0] 6213" xfId="14527" hidden="1"/>
    <cellStyle name="Comma [0] 6213" xfId="43921" hidden="1"/>
    <cellStyle name="Comma [0] 6214" xfId="14395" hidden="1"/>
    <cellStyle name="Comma [0] 6214" xfId="43789" hidden="1"/>
    <cellStyle name="Comma [0] 6215" xfId="14515" hidden="1"/>
    <cellStyle name="Comma [0] 6215" xfId="43909" hidden="1"/>
    <cellStyle name="Comma [0] 6216" xfId="14455" hidden="1"/>
    <cellStyle name="Comma [0] 6216" xfId="43849" hidden="1"/>
    <cellStyle name="Comma [0] 6217" xfId="14489" hidden="1"/>
    <cellStyle name="Comma [0] 6217" xfId="43883" hidden="1"/>
    <cellStyle name="Comma [0] 6218" xfId="14502" hidden="1"/>
    <cellStyle name="Comma [0] 6218" xfId="43896" hidden="1"/>
    <cellStyle name="Comma [0] 6219" xfId="14530" hidden="1"/>
    <cellStyle name="Comma [0] 6219" xfId="43924" hidden="1"/>
    <cellStyle name="Comma [0] 622" xfId="3405" hidden="1"/>
    <cellStyle name="Comma [0] 622" xfId="32799" hidden="1"/>
    <cellStyle name="Comma [0] 6220" xfId="14493" hidden="1"/>
    <cellStyle name="Comma [0] 6220" xfId="43887" hidden="1"/>
    <cellStyle name="Comma [0] 6221" xfId="14453" hidden="1"/>
    <cellStyle name="Comma [0] 6221" xfId="43847" hidden="1"/>
    <cellStyle name="Comma [0] 6222" xfId="14532" hidden="1"/>
    <cellStyle name="Comma [0] 6222" xfId="43926" hidden="1"/>
    <cellStyle name="Comma [0] 6223" xfId="14534" hidden="1"/>
    <cellStyle name="Comma [0] 6223" xfId="43928" hidden="1"/>
    <cellStyle name="Comma [0] 6224" xfId="13887" hidden="1"/>
    <cellStyle name="Comma [0] 6224" xfId="43281" hidden="1"/>
    <cellStyle name="Comma [0] 6225" xfId="13843" hidden="1"/>
    <cellStyle name="Comma [0] 6225" xfId="43237" hidden="1"/>
    <cellStyle name="Comma [0] 6226" xfId="14540" hidden="1"/>
    <cellStyle name="Comma [0] 6226" xfId="43934" hidden="1"/>
    <cellStyle name="Comma [0] 6227" xfId="14546" hidden="1"/>
    <cellStyle name="Comma [0] 6227" xfId="43940" hidden="1"/>
    <cellStyle name="Comma [0] 6228" xfId="14548" hidden="1"/>
    <cellStyle name="Comma [0] 6228" xfId="43942" hidden="1"/>
    <cellStyle name="Comma [0] 6229" xfId="14539" hidden="1"/>
    <cellStyle name="Comma [0] 6229" xfId="43933" hidden="1"/>
    <cellStyle name="Comma [0] 623" xfId="3368" hidden="1"/>
    <cellStyle name="Comma [0] 623" xfId="32762" hidden="1"/>
    <cellStyle name="Comma [0] 6230" xfId="14544" hidden="1"/>
    <cellStyle name="Comma [0] 6230" xfId="43938" hidden="1"/>
    <cellStyle name="Comma [0] 6231" xfId="14550" hidden="1"/>
    <cellStyle name="Comma [0] 6231" xfId="43944" hidden="1"/>
    <cellStyle name="Comma [0] 6232" xfId="14552" hidden="1"/>
    <cellStyle name="Comma [0] 6232" xfId="43946" hidden="1"/>
    <cellStyle name="Comma [0] 6233" xfId="13844" hidden="1"/>
    <cellStyle name="Comma [0] 6233" xfId="43238" hidden="1"/>
    <cellStyle name="Comma [0] 6234" xfId="13822" hidden="1"/>
    <cellStyle name="Comma [0] 6234" xfId="43216" hidden="1"/>
    <cellStyle name="Comma [0] 6235" xfId="14563" hidden="1"/>
    <cellStyle name="Comma [0] 6235" xfId="43957" hidden="1"/>
    <cellStyle name="Comma [0] 6236" xfId="14572" hidden="1"/>
    <cellStyle name="Comma [0] 6236" xfId="43966" hidden="1"/>
    <cellStyle name="Comma [0] 6237" xfId="14583" hidden="1"/>
    <cellStyle name="Comma [0] 6237" xfId="43977" hidden="1"/>
    <cellStyle name="Comma [0] 6238" xfId="14589" hidden="1"/>
    <cellStyle name="Comma [0] 6238" xfId="43983" hidden="1"/>
    <cellStyle name="Comma [0] 6239" xfId="14571" hidden="1"/>
    <cellStyle name="Comma [0] 6239" xfId="43965" hidden="1"/>
    <cellStyle name="Comma [0] 624" xfId="3328" hidden="1"/>
    <cellStyle name="Comma [0] 624" xfId="32722" hidden="1"/>
    <cellStyle name="Comma [0] 6240" xfId="14581" hidden="1"/>
    <cellStyle name="Comma [0] 6240" xfId="43975" hidden="1"/>
    <cellStyle name="Comma [0] 6241" xfId="14601" hidden="1"/>
    <cellStyle name="Comma [0] 6241" xfId="43995" hidden="1"/>
    <cellStyle name="Comma [0] 6242" xfId="14603" hidden="1"/>
    <cellStyle name="Comma [0] 6242" xfId="43997" hidden="1"/>
    <cellStyle name="Comma [0] 6243" xfId="14554" hidden="1"/>
    <cellStyle name="Comma [0] 6243" xfId="43948" hidden="1"/>
    <cellStyle name="Comma [0] 6244" xfId="13810" hidden="1"/>
    <cellStyle name="Comma [0] 6244" xfId="43204" hidden="1"/>
    <cellStyle name="Comma [0] 6245" xfId="14557" hidden="1"/>
    <cellStyle name="Comma [0] 6245" xfId="43951" hidden="1"/>
    <cellStyle name="Comma [0] 6246" xfId="13821" hidden="1"/>
    <cellStyle name="Comma [0] 6246" xfId="43215" hidden="1"/>
    <cellStyle name="Comma [0] 6247" xfId="13820" hidden="1"/>
    <cellStyle name="Comma [0] 6247" xfId="43214" hidden="1"/>
    <cellStyle name="Comma [0] 6248" xfId="14608" hidden="1"/>
    <cellStyle name="Comma [0] 6248" xfId="44002" hidden="1"/>
    <cellStyle name="Comma [0] 6249" xfId="13896" hidden="1"/>
    <cellStyle name="Comma [0] 6249" xfId="43290" hidden="1"/>
    <cellStyle name="Comma [0] 625" xfId="3408" hidden="1"/>
    <cellStyle name="Comma [0] 625" xfId="32802" hidden="1"/>
    <cellStyle name="Comma [0] 6250" xfId="14097" hidden="1"/>
    <cellStyle name="Comma [0] 6250" xfId="43491" hidden="1"/>
    <cellStyle name="Comma [0] 6251" xfId="14620" hidden="1"/>
    <cellStyle name="Comma [0] 6251" xfId="44014" hidden="1"/>
    <cellStyle name="Comma [0] 6252" xfId="14622" hidden="1"/>
    <cellStyle name="Comma [0] 6252" xfId="44016" hidden="1"/>
    <cellStyle name="Comma [0] 6253" xfId="14611" hidden="1"/>
    <cellStyle name="Comma [0] 6253" xfId="44005" hidden="1"/>
    <cellStyle name="Comma [0] 6254" xfId="14619" hidden="1"/>
    <cellStyle name="Comma [0] 6254" xfId="44013" hidden="1"/>
    <cellStyle name="Comma [0] 6255" xfId="14106" hidden="1"/>
    <cellStyle name="Comma [0] 6255" xfId="43500" hidden="1"/>
    <cellStyle name="Comma [0] 6256" xfId="14605" hidden="1"/>
    <cellStyle name="Comma [0] 6256" xfId="43999" hidden="1"/>
    <cellStyle name="Comma [0] 6257" xfId="14638" hidden="1"/>
    <cellStyle name="Comma [0] 6257" xfId="44032" hidden="1"/>
    <cellStyle name="Comma [0] 6258" xfId="14646" hidden="1"/>
    <cellStyle name="Comma [0] 6258" xfId="44040" hidden="1"/>
    <cellStyle name="Comma [0] 6259" xfId="14555" hidden="1"/>
    <cellStyle name="Comma [0] 6259" xfId="43949" hidden="1"/>
    <cellStyle name="Comma [0] 626" xfId="3410" hidden="1"/>
    <cellStyle name="Comma [0] 626" xfId="32804" hidden="1"/>
    <cellStyle name="Comma [0] 6260" xfId="14634" hidden="1"/>
    <cellStyle name="Comma [0] 6260" xfId="44028" hidden="1"/>
    <cellStyle name="Comma [0] 6261" xfId="14655" hidden="1"/>
    <cellStyle name="Comma [0] 6261" xfId="44049" hidden="1"/>
    <cellStyle name="Comma [0] 6262" xfId="14657" hidden="1"/>
    <cellStyle name="Comma [0] 6262" xfId="44051" hidden="1"/>
    <cellStyle name="Comma [0] 6263" xfId="14616" hidden="1"/>
    <cellStyle name="Comma [0] 6263" xfId="44010" hidden="1"/>
    <cellStyle name="Comma [0] 6264" xfId="14561" hidden="1"/>
    <cellStyle name="Comma [0] 6264" xfId="43955" hidden="1"/>
    <cellStyle name="Comma [0] 6265" xfId="14614" hidden="1"/>
    <cellStyle name="Comma [0] 6265" xfId="44008" hidden="1"/>
    <cellStyle name="Comma [0] 6266" xfId="14598" hidden="1"/>
    <cellStyle name="Comma [0] 6266" xfId="43992" hidden="1"/>
    <cellStyle name="Comma [0] 6267" xfId="14594" hidden="1"/>
    <cellStyle name="Comma [0] 6267" xfId="43988" hidden="1"/>
    <cellStyle name="Comma [0] 6268" xfId="14665" hidden="1"/>
    <cellStyle name="Comma [0] 6268" xfId="44059" hidden="1"/>
    <cellStyle name="Comma [0] 6269" xfId="14537" hidden="1"/>
    <cellStyle name="Comma [0] 6269" xfId="43931" hidden="1"/>
    <cellStyle name="Comma [0] 627" xfId="3129" hidden="1"/>
    <cellStyle name="Comma [0] 627" xfId="32523" hidden="1"/>
    <cellStyle name="Comma [0] 6270" xfId="13845" hidden="1"/>
    <cellStyle name="Comma [0] 6270" xfId="43239" hidden="1"/>
    <cellStyle name="Comma [0] 6271" xfId="14673" hidden="1"/>
    <cellStyle name="Comma [0] 6271" xfId="44067" hidden="1"/>
    <cellStyle name="Comma [0] 6272" xfId="14675" hidden="1"/>
    <cellStyle name="Comma [0] 6272" xfId="44069" hidden="1"/>
    <cellStyle name="Comma [0] 6273" xfId="14624" hidden="1"/>
    <cellStyle name="Comma [0] 6273" xfId="44018" hidden="1"/>
    <cellStyle name="Comma [0] 6274" xfId="14600" hidden="1"/>
    <cellStyle name="Comma [0] 6274" xfId="43994" hidden="1"/>
    <cellStyle name="Comma [0] 6275" xfId="14635" hidden="1"/>
    <cellStyle name="Comma [0] 6275" xfId="44029" hidden="1"/>
    <cellStyle name="Comma [0] 6276" xfId="14567" hidden="1"/>
    <cellStyle name="Comma [0] 6276" xfId="43961" hidden="1"/>
    <cellStyle name="Comma [0] 6277" xfId="14637" hidden="1"/>
    <cellStyle name="Comma [0] 6277" xfId="44031" hidden="1"/>
    <cellStyle name="Comma [0] 6278" xfId="14682" hidden="1"/>
    <cellStyle name="Comma [0] 6278" xfId="44076" hidden="1"/>
    <cellStyle name="Comma [0] 6279" xfId="14625" hidden="1"/>
    <cellStyle name="Comma [0] 6279" xfId="44019" hidden="1"/>
    <cellStyle name="Comma [0] 628" xfId="3111" hidden="1"/>
    <cellStyle name="Comma [0] 628" xfId="32505" hidden="1"/>
    <cellStyle name="Comma [0] 6280" xfId="14582" hidden="1"/>
    <cellStyle name="Comma [0] 6280" xfId="43976" hidden="1"/>
    <cellStyle name="Comma [0] 6281" xfId="14688" hidden="1"/>
    <cellStyle name="Comma [0] 6281" xfId="44082" hidden="1"/>
    <cellStyle name="Comma [0] 6282" xfId="14690" hidden="1"/>
    <cellStyle name="Comma [0] 6282" xfId="44084" hidden="1"/>
    <cellStyle name="Comma [0] 6283" xfId="14643" hidden="1"/>
    <cellStyle name="Comma [0] 6283" xfId="44037" hidden="1"/>
    <cellStyle name="Comma [0] 6284" xfId="14649" hidden="1"/>
    <cellStyle name="Comma [0] 6284" xfId="44043" hidden="1"/>
    <cellStyle name="Comma [0] 6285" xfId="14536" hidden="1"/>
    <cellStyle name="Comma [0] 6285" xfId="43930" hidden="1"/>
    <cellStyle name="Comma [0] 6286" xfId="14599" hidden="1"/>
    <cellStyle name="Comma [0] 6286" xfId="43993" hidden="1"/>
    <cellStyle name="Comma [0] 6287" xfId="14607" hidden="1"/>
    <cellStyle name="Comma [0] 6287" xfId="44001" hidden="1"/>
    <cellStyle name="Comma [0] 6288" xfId="14696" hidden="1"/>
    <cellStyle name="Comma [0] 6288" xfId="44090" hidden="1"/>
    <cellStyle name="Comma [0] 6289" xfId="14610" hidden="1"/>
    <cellStyle name="Comma [0] 6289" xfId="44004" hidden="1"/>
    <cellStyle name="Comma [0] 629" xfId="3414" hidden="1"/>
    <cellStyle name="Comma [0] 629" xfId="32808" hidden="1"/>
    <cellStyle name="Comma [0] 6290" xfId="14570" hidden="1"/>
    <cellStyle name="Comma [0] 6290" xfId="43964" hidden="1"/>
    <cellStyle name="Comma [0] 6291" xfId="14701" hidden="1"/>
    <cellStyle name="Comma [0] 6291" xfId="44095" hidden="1"/>
    <cellStyle name="Comma [0] 6292" xfId="14703" hidden="1"/>
    <cellStyle name="Comma [0] 6292" xfId="44097" hidden="1"/>
    <cellStyle name="Comma [0] 6293" xfId="14662" hidden="1"/>
    <cellStyle name="Comma [0] 6293" xfId="44056" hidden="1"/>
    <cellStyle name="Comma [0] 6294" xfId="14668" hidden="1"/>
    <cellStyle name="Comma [0] 6294" xfId="44062" hidden="1"/>
    <cellStyle name="Comma [0] 6295" xfId="14569" hidden="1"/>
    <cellStyle name="Comma [0] 6295" xfId="43963" hidden="1"/>
    <cellStyle name="Comma [0] 6296" xfId="14650" hidden="1"/>
    <cellStyle name="Comma [0] 6296" xfId="44044" hidden="1"/>
    <cellStyle name="Comma [0] 6297" xfId="14629" hidden="1"/>
    <cellStyle name="Comma [0] 6297" xfId="44023" hidden="1"/>
    <cellStyle name="Comma [0] 6298" xfId="14707" hidden="1"/>
    <cellStyle name="Comma [0] 6298" xfId="44101" hidden="1"/>
    <cellStyle name="Comma [0] 6299" xfId="14648" hidden="1"/>
    <cellStyle name="Comma [0] 6299" xfId="44042" hidden="1"/>
    <cellStyle name="Comma [0] 63" xfId="2049" hidden="1"/>
    <cellStyle name="Comma [0] 63" xfId="31444" hidden="1"/>
    <cellStyle name="Comma [0] 630" xfId="3421" hidden="1"/>
    <cellStyle name="Comma [0] 630" xfId="32815" hidden="1"/>
    <cellStyle name="Comma [0] 6300" xfId="14586" hidden="1"/>
    <cellStyle name="Comma [0] 6300" xfId="43980" hidden="1"/>
    <cellStyle name="Comma [0] 6301" xfId="14714" hidden="1"/>
    <cellStyle name="Comma [0] 6301" xfId="44108" hidden="1"/>
    <cellStyle name="Comma [0] 6302" xfId="14716" hidden="1"/>
    <cellStyle name="Comma [0] 6302" xfId="44110" hidden="1"/>
    <cellStyle name="Comma [0] 6303" xfId="14680" hidden="1"/>
    <cellStyle name="Comma [0] 6303" xfId="44074" hidden="1"/>
    <cellStyle name="Comma [0] 6304" xfId="14685" hidden="1"/>
    <cellStyle name="Comma [0] 6304" xfId="44079" hidden="1"/>
    <cellStyle name="Comma [0] 6305" xfId="14115" hidden="1"/>
    <cellStyle name="Comma [0] 6305" xfId="43509" hidden="1"/>
    <cellStyle name="Comma [0] 6306" xfId="14669" hidden="1"/>
    <cellStyle name="Comma [0] 6306" xfId="44063" hidden="1"/>
    <cellStyle name="Comma [0] 6307" xfId="14574" hidden="1"/>
    <cellStyle name="Comma [0] 6307" xfId="43968" hidden="1"/>
    <cellStyle name="Comma [0] 6308" xfId="14720" hidden="1"/>
    <cellStyle name="Comma [0] 6308" xfId="44114" hidden="1"/>
    <cellStyle name="Comma [0] 6309" xfId="14667" hidden="1"/>
    <cellStyle name="Comma [0] 6309" xfId="44061" hidden="1"/>
    <cellStyle name="Comma [0] 631" xfId="3423" hidden="1"/>
    <cellStyle name="Comma [0] 631" xfId="32817" hidden="1"/>
    <cellStyle name="Comma [0] 6310" xfId="14606" hidden="1"/>
    <cellStyle name="Comma [0] 6310" xfId="44000" hidden="1"/>
    <cellStyle name="Comma [0] 6311" xfId="14724" hidden="1"/>
    <cellStyle name="Comma [0] 6311" xfId="44118" hidden="1"/>
    <cellStyle name="Comma [0] 6312" xfId="14726" hidden="1"/>
    <cellStyle name="Comma [0] 6312" xfId="44120" hidden="1"/>
    <cellStyle name="Comma [0] 6313" xfId="14694" hidden="1"/>
    <cellStyle name="Comma [0] 6313" xfId="44088" hidden="1"/>
    <cellStyle name="Comma [0] 6314" xfId="14698" hidden="1"/>
    <cellStyle name="Comma [0] 6314" xfId="44092" hidden="1"/>
    <cellStyle name="Comma [0] 6315" xfId="14588" hidden="1"/>
    <cellStyle name="Comma [0] 6315" xfId="43982" hidden="1"/>
    <cellStyle name="Comma [0] 6316" xfId="14686" hidden="1"/>
    <cellStyle name="Comma [0] 6316" xfId="44080" hidden="1"/>
    <cellStyle name="Comma [0] 6317" xfId="14578" hidden="1"/>
    <cellStyle name="Comma [0] 6317" xfId="43972" hidden="1"/>
    <cellStyle name="Comma [0] 6318" xfId="14730" hidden="1"/>
    <cellStyle name="Comma [0] 6318" xfId="44124" hidden="1"/>
    <cellStyle name="Comma [0] 6319" xfId="14684" hidden="1"/>
    <cellStyle name="Comma [0] 6319" xfId="44078" hidden="1"/>
    <cellStyle name="Comma [0] 632" xfId="3413" hidden="1"/>
    <cellStyle name="Comma [0] 632" xfId="32807" hidden="1"/>
    <cellStyle name="Comma [0] 6320" xfId="14653" hidden="1"/>
    <cellStyle name="Comma [0] 6320" xfId="44047" hidden="1"/>
    <cellStyle name="Comma [0] 6321" xfId="14734" hidden="1"/>
    <cellStyle name="Comma [0] 6321" xfId="44128" hidden="1"/>
    <cellStyle name="Comma [0] 6322" xfId="14736" hidden="1"/>
    <cellStyle name="Comma [0] 6322" xfId="44130" hidden="1"/>
    <cellStyle name="Comma [0] 6323" xfId="14722" hidden="1"/>
    <cellStyle name="Comma [0] 6323" xfId="44116" hidden="1"/>
    <cellStyle name="Comma [0] 6324" xfId="14709" hidden="1"/>
    <cellStyle name="Comma [0] 6324" xfId="44103" hidden="1"/>
    <cellStyle name="Comma [0] 6325" xfId="14733" hidden="1"/>
    <cellStyle name="Comma [0] 6325" xfId="44127" hidden="1"/>
    <cellStyle name="Comma [0] 6326" xfId="14699" hidden="1"/>
    <cellStyle name="Comma [0] 6326" xfId="44093" hidden="1"/>
    <cellStyle name="Comma [0] 6327" xfId="14671" hidden="1"/>
    <cellStyle name="Comma [0] 6327" xfId="44065" hidden="1"/>
    <cellStyle name="Comma [0] 6328" xfId="14738" hidden="1"/>
    <cellStyle name="Comma [0] 6328" xfId="44132" hidden="1"/>
    <cellStyle name="Comma [0] 6329" xfId="14695" hidden="1"/>
    <cellStyle name="Comma [0] 6329" xfId="44089" hidden="1"/>
    <cellStyle name="Comma [0] 633" xfId="3419" hidden="1"/>
    <cellStyle name="Comma [0] 633" xfId="32813" hidden="1"/>
    <cellStyle name="Comma [0] 6330" xfId="14729" hidden="1"/>
    <cellStyle name="Comma [0] 6330" xfId="44123" hidden="1"/>
    <cellStyle name="Comma [0] 6331" xfId="14742" hidden="1"/>
    <cellStyle name="Comma [0] 6331" xfId="44136" hidden="1"/>
    <cellStyle name="Comma [0] 6332" xfId="14744" hidden="1"/>
    <cellStyle name="Comma [0] 6332" xfId="44138" hidden="1"/>
    <cellStyle name="Comma [0] 6333" xfId="14612" hidden="1"/>
    <cellStyle name="Comma [0] 6333" xfId="44006" hidden="1"/>
    <cellStyle name="Comma [0] 6334" xfId="14732" hidden="1"/>
    <cellStyle name="Comma [0] 6334" xfId="44126" hidden="1"/>
    <cellStyle name="Comma [0] 6335" xfId="14672" hidden="1"/>
    <cellStyle name="Comma [0] 6335" xfId="44066" hidden="1"/>
    <cellStyle name="Comma [0] 6336" xfId="14706" hidden="1"/>
    <cellStyle name="Comma [0] 6336" xfId="44100" hidden="1"/>
    <cellStyle name="Comma [0] 6337" xfId="14719" hidden="1"/>
    <cellStyle name="Comma [0] 6337" xfId="44113" hidden="1"/>
    <cellStyle name="Comma [0] 6338" xfId="14747" hidden="1"/>
    <cellStyle name="Comma [0] 6338" xfId="44141" hidden="1"/>
    <cellStyle name="Comma [0] 6339" xfId="14710" hidden="1"/>
    <cellStyle name="Comma [0] 6339" xfId="44104" hidden="1"/>
    <cellStyle name="Comma [0] 634" xfId="3426" hidden="1"/>
    <cellStyle name="Comma [0] 634" xfId="32820" hidden="1"/>
    <cellStyle name="Comma [0] 6340" xfId="14670" hidden="1"/>
    <cellStyle name="Comma [0] 6340" xfId="44064" hidden="1"/>
    <cellStyle name="Comma [0] 6341" xfId="14749" hidden="1"/>
    <cellStyle name="Comma [0] 6341" xfId="44143" hidden="1"/>
    <cellStyle name="Comma [0] 6342" xfId="14751" hidden="1"/>
    <cellStyle name="Comma [0] 6342" xfId="44145" hidden="1"/>
    <cellStyle name="Comma [0] 6343" xfId="69" hidden="1"/>
    <cellStyle name="Comma [0] 6343" xfId="29465" hidden="1"/>
    <cellStyle name="Comma [0] 6344" xfId="14753" hidden="1"/>
    <cellStyle name="Comma [0] 6344" xfId="44147" hidden="1"/>
    <cellStyle name="Comma [0] 6345" xfId="14755" hidden="1"/>
    <cellStyle name="Comma [0] 6345" xfId="44149" hidden="1"/>
    <cellStyle name="Comma [0] 6346" xfId="14757" hidden="1"/>
    <cellStyle name="Comma [0] 6346" xfId="44151" hidden="1"/>
    <cellStyle name="Comma [0] 6347" xfId="14759" hidden="1"/>
    <cellStyle name="Comma [0] 6347" xfId="44153" hidden="1"/>
    <cellStyle name="Comma [0] 6348" xfId="14761" hidden="1"/>
    <cellStyle name="Comma [0] 6348" xfId="44155" hidden="1"/>
    <cellStyle name="Comma [0] 6349" xfId="16894" hidden="1"/>
    <cellStyle name="Comma [0] 6349" xfId="46287" hidden="1"/>
    <cellStyle name="Comma [0] 635" xfId="3428" hidden="1"/>
    <cellStyle name="Comma [0] 635" xfId="32822" hidden="1"/>
    <cellStyle name="Comma [0] 6350" xfId="16897" hidden="1"/>
    <cellStyle name="Comma [0] 6350" xfId="46290" hidden="1"/>
    <cellStyle name="Comma [0] 6351" xfId="16832" hidden="1"/>
    <cellStyle name="Comma [0] 6351" xfId="46225" hidden="1"/>
    <cellStyle name="Comma [0] 6352" xfId="16888" hidden="1"/>
    <cellStyle name="Comma [0] 6352" xfId="46281" hidden="1"/>
    <cellStyle name="Comma [0] 6353" xfId="16826" hidden="1"/>
    <cellStyle name="Comma [0] 6353" xfId="46219" hidden="1"/>
    <cellStyle name="Comma [0] 6354" xfId="16921" hidden="1"/>
    <cellStyle name="Comma [0] 6354" xfId="46314" hidden="1"/>
    <cellStyle name="Comma [0] 6355" xfId="16887" hidden="1"/>
    <cellStyle name="Comma [0] 6355" xfId="46280" hidden="1"/>
    <cellStyle name="Comma [0] 6356" xfId="16867" hidden="1"/>
    <cellStyle name="Comma [0] 6356" xfId="46260" hidden="1"/>
    <cellStyle name="Comma [0] 6357" xfId="16925" hidden="1"/>
    <cellStyle name="Comma [0] 6357" xfId="46318" hidden="1"/>
    <cellStyle name="Comma [0] 6358" xfId="16927" hidden="1"/>
    <cellStyle name="Comma [0] 6358" xfId="46320" hidden="1"/>
    <cellStyle name="Comma [0] 6359" xfId="16915" hidden="1"/>
    <cellStyle name="Comma [0] 6359" xfId="46308" hidden="1"/>
    <cellStyle name="Comma [0] 636" xfId="3203" hidden="1"/>
    <cellStyle name="Comma [0] 636" xfId="32597" hidden="1"/>
    <cellStyle name="Comma [0] 6360" xfId="16905" hidden="1"/>
    <cellStyle name="Comma [0] 6360" xfId="46298" hidden="1"/>
    <cellStyle name="Comma [0] 6361" xfId="16924" hidden="1"/>
    <cellStyle name="Comma [0] 6361" xfId="46317" hidden="1"/>
    <cellStyle name="Comma [0] 6362" xfId="16898" hidden="1"/>
    <cellStyle name="Comma [0] 6362" xfId="46291" hidden="1"/>
    <cellStyle name="Comma [0] 6363" xfId="16878" hidden="1"/>
    <cellStyle name="Comma [0] 6363" xfId="46271" hidden="1"/>
    <cellStyle name="Comma [0] 6364" xfId="16929" hidden="1"/>
    <cellStyle name="Comma [0] 6364" xfId="46322" hidden="1"/>
    <cellStyle name="Comma [0] 6365" xfId="16895" hidden="1"/>
    <cellStyle name="Comma [0] 6365" xfId="46288" hidden="1"/>
    <cellStyle name="Comma [0] 6366" xfId="16920" hidden="1"/>
    <cellStyle name="Comma [0] 6366" xfId="46313" hidden="1"/>
    <cellStyle name="Comma [0] 6367" xfId="16933" hidden="1"/>
    <cellStyle name="Comma [0] 6367" xfId="46326" hidden="1"/>
    <cellStyle name="Comma [0] 6368" xfId="16935" hidden="1"/>
    <cellStyle name="Comma [0] 6368" xfId="46328" hidden="1"/>
    <cellStyle name="Comma [0] 6369" xfId="16843" hidden="1"/>
    <cellStyle name="Comma [0] 6369" xfId="46236" hidden="1"/>
    <cellStyle name="Comma [0] 637" xfId="3159" hidden="1"/>
    <cellStyle name="Comma [0] 637" xfId="32553" hidden="1"/>
    <cellStyle name="Comma [0] 6370" xfId="16923" hidden="1"/>
    <cellStyle name="Comma [0] 6370" xfId="46316" hidden="1"/>
    <cellStyle name="Comma [0] 6371" xfId="16879" hidden="1"/>
    <cellStyle name="Comma [0] 6371" xfId="46272" hidden="1"/>
    <cellStyle name="Comma [0] 6372" xfId="16903" hidden="1"/>
    <cellStyle name="Comma [0] 6372" xfId="46296" hidden="1"/>
    <cellStyle name="Comma [0] 6373" xfId="16913" hidden="1"/>
    <cellStyle name="Comma [0] 6373" xfId="46306" hidden="1"/>
    <cellStyle name="Comma [0] 6374" xfId="16938" hidden="1"/>
    <cellStyle name="Comma [0] 6374" xfId="46331" hidden="1"/>
    <cellStyle name="Comma [0] 6375" xfId="16906" hidden="1"/>
    <cellStyle name="Comma [0] 6375" xfId="46299" hidden="1"/>
    <cellStyle name="Comma [0] 6376" xfId="16877" hidden="1"/>
    <cellStyle name="Comma [0] 6376" xfId="46270" hidden="1"/>
    <cellStyle name="Comma [0] 6377" xfId="16941" hidden="1"/>
    <cellStyle name="Comma [0] 6377" xfId="46334" hidden="1"/>
    <cellStyle name="Comma [0] 6378" xfId="16943" hidden="1"/>
    <cellStyle name="Comma [0] 6378" xfId="46336" hidden="1"/>
    <cellStyle name="Comma [0] 6379" xfId="16751" hidden="1"/>
    <cellStyle name="Comma [0] 6379" xfId="46144" hidden="1"/>
    <cellStyle name="Comma [0] 638" xfId="3439" hidden="1"/>
    <cellStyle name="Comma [0] 638" xfId="32833" hidden="1"/>
    <cellStyle name="Comma [0] 6380" xfId="16733" hidden="1"/>
    <cellStyle name="Comma [0] 6380" xfId="46126" hidden="1"/>
    <cellStyle name="Comma [0] 6381" xfId="16947" hidden="1"/>
    <cellStyle name="Comma [0] 6381" xfId="46340" hidden="1"/>
    <cellStyle name="Comma [0] 6382" xfId="16954" hidden="1"/>
    <cellStyle name="Comma [0] 6382" xfId="46347" hidden="1"/>
    <cellStyle name="Comma [0] 6383" xfId="16956" hidden="1"/>
    <cellStyle name="Comma [0] 6383" xfId="46349" hidden="1"/>
    <cellStyle name="Comma [0] 6384" xfId="16946" hidden="1"/>
    <cellStyle name="Comma [0] 6384" xfId="46339" hidden="1"/>
    <cellStyle name="Comma [0] 6385" xfId="16952" hidden="1"/>
    <cellStyle name="Comma [0] 6385" xfId="46345" hidden="1"/>
    <cellStyle name="Comma [0] 6386" xfId="16959" hidden="1"/>
    <cellStyle name="Comma [0] 6386" xfId="46352" hidden="1"/>
    <cellStyle name="Comma [0] 6387" xfId="16961" hidden="1"/>
    <cellStyle name="Comma [0] 6387" xfId="46354" hidden="1"/>
    <cellStyle name="Comma [0] 6388" xfId="16807" hidden="1"/>
    <cellStyle name="Comma [0] 6388" xfId="46200" hidden="1"/>
    <cellStyle name="Comma [0] 6389" xfId="16781" hidden="1"/>
    <cellStyle name="Comma [0] 6389" xfId="46174" hidden="1"/>
    <cellStyle name="Comma [0] 639" xfId="3448" hidden="1"/>
    <cellStyle name="Comma [0] 639" xfId="32842" hidden="1"/>
    <cellStyle name="Comma [0] 6390" xfId="16972" hidden="1"/>
    <cellStyle name="Comma [0] 6390" xfId="46365" hidden="1"/>
    <cellStyle name="Comma [0] 6391" xfId="16981" hidden="1"/>
    <cellStyle name="Comma [0] 6391" xfId="46374" hidden="1"/>
    <cellStyle name="Comma [0] 6392" xfId="16992" hidden="1"/>
    <cellStyle name="Comma [0] 6392" xfId="46385" hidden="1"/>
    <cellStyle name="Comma [0] 6393" xfId="16998" hidden="1"/>
    <cellStyle name="Comma [0] 6393" xfId="46391" hidden="1"/>
    <cellStyle name="Comma [0] 6394" xfId="16980" hidden="1"/>
    <cellStyle name="Comma [0] 6394" xfId="46373" hidden="1"/>
    <cellStyle name="Comma [0] 6395" xfId="16990" hidden="1"/>
    <cellStyle name="Comma [0] 6395" xfId="46383" hidden="1"/>
    <cellStyle name="Comma [0] 6396" xfId="17010" hidden="1"/>
    <cellStyle name="Comma [0] 6396" xfId="46403" hidden="1"/>
    <cellStyle name="Comma [0] 6397" xfId="17012" hidden="1"/>
    <cellStyle name="Comma [0] 6397" xfId="46405" hidden="1"/>
    <cellStyle name="Comma [0] 6398" xfId="16963" hidden="1"/>
    <cellStyle name="Comma [0] 6398" xfId="46356" hidden="1"/>
    <cellStyle name="Comma [0] 6399" xfId="16746" hidden="1"/>
    <cellStyle name="Comma [0] 6399" xfId="46139" hidden="1"/>
    <cellStyle name="Comma [0] 64" xfId="2319" hidden="1"/>
    <cellStyle name="Comma [0] 64" xfId="31713" hidden="1"/>
    <cellStyle name="Comma [0] 640" xfId="3459" hidden="1"/>
    <cellStyle name="Comma [0] 640" xfId="32853" hidden="1"/>
    <cellStyle name="Comma [0] 6400" xfId="16966" hidden="1"/>
    <cellStyle name="Comma [0] 6400" xfId="46359" hidden="1"/>
    <cellStyle name="Comma [0] 6401" xfId="16780" hidden="1"/>
    <cellStyle name="Comma [0] 6401" xfId="46173" hidden="1"/>
    <cellStyle name="Comma [0] 6402" xfId="16779" hidden="1"/>
    <cellStyle name="Comma [0] 6402" xfId="46172" hidden="1"/>
    <cellStyle name="Comma [0] 6403" xfId="17017" hidden="1"/>
    <cellStyle name="Comma [0] 6403" xfId="46410" hidden="1"/>
    <cellStyle name="Comma [0] 6404" xfId="16748" hidden="1"/>
    <cellStyle name="Comma [0] 6404" xfId="46141" hidden="1"/>
    <cellStyle name="Comma [0] 6405" xfId="16782" hidden="1"/>
    <cellStyle name="Comma [0] 6405" xfId="46175" hidden="1"/>
    <cellStyle name="Comma [0] 6406" xfId="17029" hidden="1"/>
    <cellStyle name="Comma [0] 6406" xfId="46422" hidden="1"/>
    <cellStyle name="Comma [0] 6407" xfId="17031" hidden="1"/>
    <cellStyle name="Comma [0] 6407" xfId="46424" hidden="1"/>
    <cellStyle name="Comma [0] 6408" xfId="17020" hidden="1"/>
    <cellStyle name="Comma [0] 6408" xfId="46413" hidden="1"/>
    <cellStyle name="Comma [0] 6409" xfId="17028" hidden="1"/>
    <cellStyle name="Comma [0] 6409" xfId="46421" hidden="1"/>
    <cellStyle name="Comma [0] 641" xfId="3465" hidden="1"/>
    <cellStyle name="Comma [0] 641" xfId="32859" hidden="1"/>
    <cellStyle name="Comma [0] 6410" xfId="16744" hidden="1"/>
    <cellStyle name="Comma [0] 6410" xfId="46137" hidden="1"/>
    <cellStyle name="Comma [0] 6411" xfId="17014" hidden="1"/>
    <cellStyle name="Comma [0] 6411" xfId="46407" hidden="1"/>
    <cellStyle name="Comma [0] 6412" xfId="17047" hidden="1"/>
    <cellStyle name="Comma [0] 6412" xfId="46440" hidden="1"/>
    <cellStyle name="Comma [0] 6413" xfId="17055" hidden="1"/>
    <cellStyle name="Comma [0] 6413" xfId="46448" hidden="1"/>
    <cellStyle name="Comma [0] 6414" xfId="16964" hidden="1"/>
    <cellStyle name="Comma [0] 6414" xfId="46357" hidden="1"/>
    <cellStyle name="Comma [0] 6415" xfId="17043" hidden="1"/>
    <cellStyle name="Comma [0] 6415" xfId="46436" hidden="1"/>
    <cellStyle name="Comma [0] 6416" xfId="17064" hidden="1"/>
    <cellStyle name="Comma [0] 6416" xfId="46457" hidden="1"/>
    <cellStyle name="Comma [0] 6417" xfId="17066" hidden="1"/>
    <cellStyle name="Comma [0] 6417" xfId="46459" hidden="1"/>
    <cellStyle name="Comma [0] 6418" xfId="17025" hidden="1"/>
    <cellStyle name="Comma [0] 6418" xfId="46418" hidden="1"/>
    <cellStyle name="Comma [0] 6419" xfId="16970" hidden="1"/>
    <cellStyle name="Comma [0] 6419" xfId="46363" hidden="1"/>
    <cellStyle name="Comma [0] 642" xfId="3447" hidden="1"/>
    <cellStyle name="Comma [0] 642" xfId="32841" hidden="1"/>
    <cellStyle name="Comma [0] 6420" xfId="17023" hidden="1"/>
    <cellStyle name="Comma [0] 6420" xfId="46416" hidden="1"/>
    <cellStyle name="Comma [0] 6421" xfId="17007" hidden="1"/>
    <cellStyle name="Comma [0] 6421" xfId="46400" hidden="1"/>
    <cellStyle name="Comma [0] 6422" xfId="17003" hidden="1"/>
    <cellStyle name="Comma [0] 6422" xfId="46396" hidden="1"/>
    <cellStyle name="Comma [0] 6423" xfId="17074" hidden="1"/>
    <cellStyle name="Comma [0] 6423" xfId="46467" hidden="1"/>
    <cellStyle name="Comma [0] 6424" xfId="16736" hidden="1"/>
    <cellStyle name="Comma [0] 6424" xfId="46129" hidden="1"/>
    <cellStyle name="Comma [0] 6425" xfId="16806" hidden="1"/>
    <cellStyle name="Comma [0] 6425" xfId="46199" hidden="1"/>
    <cellStyle name="Comma [0] 6426" xfId="17082" hidden="1"/>
    <cellStyle name="Comma [0] 6426" xfId="46475" hidden="1"/>
    <cellStyle name="Comma [0] 6427" xfId="17084" hidden="1"/>
    <cellStyle name="Comma [0] 6427" xfId="46477" hidden="1"/>
    <cellStyle name="Comma [0] 6428" xfId="17033" hidden="1"/>
    <cellStyle name="Comma [0] 6428" xfId="46426" hidden="1"/>
    <cellStyle name="Comma [0] 6429" xfId="17009" hidden="1"/>
    <cellStyle name="Comma [0] 6429" xfId="46402" hidden="1"/>
    <cellStyle name="Comma [0] 643" xfId="3457" hidden="1"/>
    <cellStyle name="Comma [0] 643" xfId="32851" hidden="1"/>
    <cellStyle name="Comma [0] 6430" xfId="17044" hidden="1"/>
    <cellStyle name="Comma [0] 6430" xfId="46437" hidden="1"/>
    <cellStyle name="Comma [0] 6431" xfId="16976" hidden="1"/>
    <cellStyle name="Comma [0] 6431" xfId="46369" hidden="1"/>
    <cellStyle name="Comma [0] 6432" xfId="17046" hidden="1"/>
    <cellStyle name="Comma [0] 6432" xfId="46439" hidden="1"/>
    <cellStyle name="Comma [0] 6433" xfId="17091" hidden="1"/>
    <cellStyle name="Comma [0] 6433" xfId="46484" hidden="1"/>
    <cellStyle name="Comma [0] 6434" xfId="17034" hidden="1"/>
    <cellStyle name="Comma [0] 6434" xfId="46427" hidden="1"/>
    <cellStyle name="Comma [0] 6435" xfId="16991" hidden="1"/>
    <cellStyle name="Comma [0] 6435" xfId="46384" hidden="1"/>
    <cellStyle name="Comma [0] 6436" xfId="17097" hidden="1"/>
    <cellStyle name="Comma [0] 6436" xfId="46490" hidden="1"/>
    <cellStyle name="Comma [0] 6437" xfId="17099" hidden="1"/>
    <cellStyle name="Comma [0] 6437" xfId="46492" hidden="1"/>
    <cellStyle name="Comma [0] 6438" xfId="17052" hidden="1"/>
    <cellStyle name="Comma [0] 6438" xfId="46445" hidden="1"/>
    <cellStyle name="Comma [0] 6439" xfId="17058" hidden="1"/>
    <cellStyle name="Comma [0] 6439" xfId="46451" hidden="1"/>
    <cellStyle name="Comma [0] 644" xfId="3477" hidden="1"/>
    <cellStyle name="Comma [0] 644" xfId="32871" hidden="1"/>
    <cellStyle name="Comma [0] 6440" xfId="16773" hidden="1"/>
    <cellStyle name="Comma [0] 6440" xfId="46166" hidden="1"/>
    <cellStyle name="Comma [0] 6441" xfId="17008" hidden="1"/>
    <cellStyle name="Comma [0] 6441" xfId="46401" hidden="1"/>
    <cellStyle name="Comma [0] 6442" xfId="17016" hidden="1"/>
    <cellStyle name="Comma [0] 6442" xfId="46409" hidden="1"/>
    <cellStyle name="Comma [0] 6443" xfId="17105" hidden="1"/>
    <cellStyle name="Comma [0] 6443" xfId="46498" hidden="1"/>
    <cellStyle name="Comma [0] 6444" xfId="17019" hidden="1"/>
    <cellStyle name="Comma [0] 6444" xfId="46412" hidden="1"/>
    <cellStyle name="Comma [0] 6445" xfId="16979" hidden="1"/>
    <cellStyle name="Comma [0] 6445" xfId="46372" hidden="1"/>
    <cellStyle name="Comma [0] 6446" xfId="17110" hidden="1"/>
    <cellStyle name="Comma [0] 6446" xfId="46503" hidden="1"/>
    <cellStyle name="Comma [0] 6447" xfId="17112" hidden="1"/>
    <cellStyle name="Comma [0] 6447" xfId="46505" hidden="1"/>
    <cellStyle name="Comma [0] 6448" xfId="17071" hidden="1"/>
    <cellStyle name="Comma [0] 6448" xfId="46464" hidden="1"/>
    <cellStyle name="Comma [0] 6449" xfId="17077" hidden="1"/>
    <cellStyle name="Comma [0] 6449" xfId="46470" hidden="1"/>
    <cellStyle name="Comma [0] 645" xfId="3479" hidden="1"/>
    <cellStyle name="Comma [0] 645" xfId="32873" hidden="1"/>
    <cellStyle name="Comma [0] 6450" xfId="16978" hidden="1"/>
    <cellStyle name="Comma [0] 6450" xfId="46371" hidden="1"/>
    <cellStyle name="Comma [0] 6451" xfId="17059" hidden="1"/>
    <cellStyle name="Comma [0] 6451" xfId="46452" hidden="1"/>
    <cellStyle name="Comma [0] 6452" xfId="17038" hidden="1"/>
    <cellStyle name="Comma [0] 6452" xfId="46431" hidden="1"/>
    <cellStyle name="Comma [0] 6453" xfId="17116" hidden="1"/>
    <cellStyle name="Comma [0] 6453" xfId="46509" hidden="1"/>
    <cellStyle name="Comma [0] 6454" xfId="17057" hidden="1"/>
    <cellStyle name="Comma [0] 6454" xfId="46450" hidden="1"/>
    <cellStyle name="Comma [0] 6455" xfId="16995" hidden="1"/>
    <cellStyle name="Comma [0] 6455" xfId="46388" hidden="1"/>
    <cellStyle name="Comma [0] 6456" xfId="17123" hidden="1"/>
    <cellStyle name="Comma [0] 6456" xfId="46516" hidden="1"/>
    <cellStyle name="Comma [0] 6457" xfId="17125" hidden="1"/>
    <cellStyle name="Comma [0] 6457" xfId="46518" hidden="1"/>
    <cellStyle name="Comma [0] 6458" xfId="17089" hidden="1"/>
    <cellStyle name="Comma [0] 6458" xfId="46482" hidden="1"/>
    <cellStyle name="Comma [0] 6459" xfId="17094" hidden="1"/>
    <cellStyle name="Comma [0] 6459" xfId="46487" hidden="1"/>
    <cellStyle name="Comma [0] 646" xfId="3430" hidden="1"/>
    <cellStyle name="Comma [0] 646" xfId="32824" hidden="1"/>
    <cellStyle name="Comma [0] 6460" xfId="16747" hidden="1"/>
    <cellStyle name="Comma [0] 6460" xfId="46140" hidden="1"/>
    <cellStyle name="Comma [0] 6461" xfId="17078" hidden="1"/>
    <cellStyle name="Comma [0] 6461" xfId="46471" hidden="1"/>
    <cellStyle name="Comma [0] 6462" xfId="16983" hidden="1"/>
    <cellStyle name="Comma [0] 6462" xfId="46376" hidden="1"/>
    <cellStyle name="Comma [0] 6463" xfId="17129" hidden="1"/>
    <cellStyle name="Comma [0] 6463" xfId="46522" hidden="1"/>
    <cellStyle name="Comma [0] 6464" xfId="17076" hidden="1"/>
    <cellStyle name="Comma [0] 6464" xfId="46469" hidden="1"/>
    <cellStyle name="Comma [0] 6465" xfId="17015" hidden="1"/>
    <cellStyle name="Comma [0] 6465" xfId="46408" hidden="1"/>
    <cellStyle name="Comma [0] 6466" xfId="17133" hidden="1"/>
    <cellStyle name="Comma [0] 6466" xfId="46526" hidden="1"/>
    <cellStyle name="Comma [0] 6467" xfId="17135" hidden="1"/>
    <cellStyle name="Comma [0] 6467" xfId="46528" hidden="1"/>
    <cellStyle name="Comma [0] 6468" xfId="17103" hidden="1"/>
    <cellStyle name="Comma [0] 6468" xfId="46496" hidden="1"/>
    <cellStyle name="Comma [0] 6469" xfId="17107" hidden="1"/>
    <cellStyle name="Comma [0] 6469" xfId="46500" hidden="1"/>
    <cellStyle name="Comma [0] 647" xfId="3124" hidden="1"/>
    <cellStyle name="Comma [0] 647" xfId="32518" hidden="1"/>
    <cellStyle name="Comma [0] 6470" xfId="16997" hidden="1"/>
    <cellStyle name="Comma [0] 6470" xfId="46390" hidden="1"/>
    <cellStyle name="Comma [0] 6471" xfId="17095" hidden="1"/>
    <cellStyle name="Comma [0] 6471" xfId="46488" hidden="1"/>
    <cellStyle name="Comma [0] 6472" xfId="16987" hidden="1"/>
    <cellStyle name="Comma [0] 6472" xfId="46380" hidden="1"/>
    <cellStyle name="Comma [0] 6473" xfId="17139" hidden="1"/>
    <cellStyle name="Comma [0] 6473" xfId="46532" hidden="1"/>
    <cellStyle name="Comma [0] 6474" xfId="17093" hidden="1"/>
    <cellStyle name="Comma [0] 6474" xfId="46486" hidden="1"/>
    <cellStyle name="Comma [0] 6475" xfId="17062" hidden="1"/>
    <cellStyle name="Comma [0] 6475" xfId="46455" hidden="1"/>
    <cellStyle name="Comma [0] 6476" xfId="17143" hidden="1"/>
    <cellStyle name="Comma [0] 6476" xfId="46536" hidden="1"/>
    <cellStyle name="Comma [0] 6477" xfId="17145" hidden="1"/>
    <cellStyle name="Comma [0] 6477" xfId="46538" hidden="1"/>
    <cellStyle name="Comma [0] 6478" xfId="17131" hidden="1"/>
    <cellStyle name="Comma [0] 6478" xfId="46524" hidden="1"/>
    <cellStyle name="Comma [0] 6479" xfId="17118" hidden="1"/>
    <cellStyle name="Comma [0] 6479" xfId="46511" hidden="1"/>
    <cellStyle name="Comma [0] 648" xfId="3433" hidden="1"/>
    <cellStyle name="Comma [0] 648" xfId="32827" hidden="1"/>
    <cellStyle name="Comma [0] 6480" xfId="17142" hidden="1"/>
    <cellStyle name="Comma [0] 6480" xfId="46535" hidden="1"/>
    <cellStyle name="Comma [0] 6481" xfId="17108" hidden="1"/>
    <cellStyle name="Comma [0] 6481" xfId="46501" hidden="1"/>
    <cellStyle name="Comma [0] 6482" xfId="17080" hidden="1"/>
    <cellStyle name="Comma [0] 6482" xfId="46473" hidden="1"/>
    <cellStyle name="Comma [0] 6483" xfId="17147" hidden="1"/>
    <cellStyle name="Comma [0] 6483" xfId="46540" hidden="1"/>
    <cellStyle name="Comma [0] 6484" xfId="17104" hidden="1"/>
    <cellStyle name="Comma [0] 6484" xfId="46497" hidden="1"/>
    <cellStyle name="Comma [0] 6485" xfId="17138" hidden="1"/>
    <cellStyle name="Comma [0] 6485" xfId="46531" hidden="1"/>
    <cellStyle name="Comma [0] 6486" xfId="17151" hidden="1"/>
    <cellStyle name="Comma [0] 6486" xfId="46544" hidden="1"/>
    <cellStyle name="Comma [0] 6487" xfId="17153" hidden="1"/>
    <cellStyle name="Comma [0] 6487" xfId="46546" hidden="1"/>
    <cellStyle name="Comma [0] 6488" xfId="17021" hidden="1"/>
    <cellStyle name="Comma [0] 6488" xfId="46414" hidden="1"/>
    <cellStyle name="Comma [0] 6489" xfId="17141" hidden="1"/>
    <cellStyle name="Comma [0] 6489" xfId="46534" hidden="1"/>
    <cellStyle name="Comma [0] 649" xfId="3158" hidden="1"/>
    <cellStyle name="Comma [0] 649" xfId="32552" hidden="1"/>
    <cellStyle name="Comma [0] 6490" xfId="17081" hidden="1"/>
    <cellStyle name="Comma [0] 6490" xfId="46474" hidden="1"/>
    <cellStyle name="Comma [0] 6491" xfId="17115" hidden="1"/>
    <cellStyle name="Comma [0] 6491" xfId="46508" hidden="1"/>
    <cellStyle name="Comma [0] 6492" xfId="17128" hidden="1"/>
    <cellStyle name="Comma [0] 6492" xfId="46521" hidden="1"/>
    <cellStyle name="Comma [0] 6493" xfId="17156" hidden="1"/>
    <cellStyle name="Comma [0] 6493" xfId="46549" hidden="1"/>
    <cellStyle name="Comma [0] 6494" xfId="17119" hidden="1"/>
    <cellStyle name="Comma [0] 6494" xfId="46512" hidden="1"/>
    <cellStyle name="Comma [0] 6495" xfId="17079" hidden="1"/>
    <cellStyle name="Comma [0] 6495" xfId="46472" hidden="1"/>
    <cellStyle name="Comma [0] 6496" xfId="17158" hidden="1"/>
    <cellStyle name="Comma [0] 6496" xfId="46551" hidden="1"/>
    <cellStyle name="Comma [0] 6497" xfId="17160" hidden="1"/>
    <cellStyle name="Comma [0] 6497" xfId="46553" hidden="1"/>
    <cellStyle name="Comma [0] 6498" xfId="16761" hidden="1"/>
    <cellStyle name="Comma [0] 6498" xfId="46154" hidden="1"/>
    <cellStyle name="Comma [0] 6499" xfId="16758" hidden="1"/>
    <cellStyle name="Comma [0] 6499" xfId="46151" hidden="1"/>
    <cellStyle name="Comma [0] 65" xfId="2352" hidden="1"/>
    <cellStyle name="Comma [0] 65" xfId="31746" hidden="1"/>
    <cellStyle name="Comma [0] 650" xfId="3157" hidden="1"/>
    <cellStyle name="Comma [0] 650" xfId="32551" hidden="1"/>
    <cellStyle name="Comma [0] 6500" xfId="17166" hidden="1"/>
    <cellStyle name="Comma [0] 6500" xfId="46559" hidden="1"/>
    <cellStyle name="Comma [0] 6501" xfId="17172" hidden="1"/>
    <cellStyle name="Comma [0] 6501" xfId="46565" hidden="1"/>
    <cellStyle name="Comma [0] 6502" xfId="17174" hidden="1"/>
    <cellStyle name="Comma [0] 6502" xfId="46567" hidden="1"/>
    <cellStyle name="Comma [0] 6503" xfId="17165" hidden="1"/>
    <cellStyle name="Comma [0] 6503" xfId="46558" hidden="1"/>
    <cellStyle name="Comma [0] 6504" xfId="17170" hidden="1"/>
    <cellStyle name="Comma [0] 6504" xfId="46563" hidden="1"/>
    <cellStyle name="Comma [0] 6505" xfId="17176" hidden="1"/>
    <cellStyle name="Comma [0] 6505" xfId="46569" hidden="1"/>
    <cellStyle name="Comma [0] 6506" xfId="17178" hidden="1"/>
    <cellStyle name="Comma [0] 6506" xfId="46571" hidden="1"/>
    <cellStyle name="Comma [0] 6507" xfId="16784" hidden="1"/>
    <cellStyle name="Comma [0] 6507" xfId="46177" hidden="1"/>
    <cellStyle name="Comma [0] 6508" xfId="16786" hidden="1"/>
    <cellStyle name="Comma [0] 6508" xfId="46179" hidden="1"/>
    <cellStyle name="Comma [0] 6509" xfId="17189" hidden="1"/>
    <cellStyle name="Comma [0] 6509" xfId="46582" hidden="1"/>
    <cellStyle name="Comma [0] 651" xfId="3484" hidden="1"/>
    <cellStyle name="Comma [0] 651" xfId="32878" hidden="1"/>
    <cellStyle name="Comma [0] 6510" xfId="17198" hidden="1"/>
    <cellStyle name="Comma [0] 6510" xfId="46591" hidden="1"/>
    <cellStyle name="Comma [0] 6511" xfId="17209" hidden="1"/>
    <cellStyle name="Comma [0] 6511" xfId="46602" hidden="1"/>
    <cellStyle name="Comma [0] 6512" xfId="17215" hidden="1"/>
    <cellStyle name="Comma [0] 6512" xfId="46608" hidden="1"/>
    <cellStyle name="Comma [0] 6513" xfId="17197" hidden="1"/>
    <cellStyle name="Comma [0] 6513" xfId="46590" hidden="1"/>
    <cellStyle name="Comma [0] 6514" xfId="17207" hidden="1"/>
    <cellStyle name="Comma [0] 6514" xfId="46600" hidden="1"/>
    <cellStyle name="Comma [0] 6515" xfId="17227" hidden="1"/>
    <cellStyle name="Comma [0] 6515" xfId="46620" hidden="1"/>
    <cellStyle name="Comma [0] 6516" xfId="17229" hidden="1"/>
    <cellStyle name="Comma [0] 6516" xfId="46622" hidden="1"/>
    <cellStyle name="Comma [0] 6517" xfId="17180" hidden="1"/>
    <cellStyle name="Comma [0] 6517" xfId="46573" hidden="1"/>
    <cellStyle name="Comma [0] 6518" xfId="16766" hidden="1"/>
    <cellStyle name="Comma [0] 6518" xfId="46159" hidden="1"/>
    <cellStyle name="Comma [0] 6519" xfId="17183" hidden="1"/>
    <cellStyle name="Comma [0] 6519" xfId="46576" hidden="1"/>
    <cellStyle name="Comma [0] 652" xfId="3126" hidden="1"/>
    <cellStyle name="Comma [0] 652" xfId="32520" hidden="1"/>
    <cellStyle name="Comma [0] 6520" xfId="16771" hidden="1"/>
    <cellStyle name="Comma [0] 6520" xfId="46164" hidden="1"/>
    <cellStyle name="Comma [0] 6521" xfId="16755" hidden="1"/>
    <cellStyle name="Comma [0] 6521" xfId="46148" hidden="1"/>
    <cellStyle name="Comma [0] 6522" xfId="17234" hidden="1"/>
    <cellStyle name="Comma [0] 6522" xfId="46627" hidden="1"/>
    <cellStyle name="Comma [0] 6523" xfId="16764" hidden="1"/>
    <cellStyle name="Comma [0] 6523" xfId="46157" hidden="1"/>
    <cellStyle name="Comma [0] 6524" xfId="16785" hidden="1"/>
    <cellStyle name="Comma [0] 6524" xfId="46178" hidden="1"/>
    <cellStyle name="Comma [0] 6525" xfId="17246" hidden="1"/>
    <cellStyle name="Comma [0] 6525" xfId="46639" hidden="1"/>
    <cellStyle name="Comma [0] 6526" xfId="17248" hidden="1"/>
    <cellStyle name="Comma [0] 6526" xfId="46641" hidden="1"/>
    <cellStyle name="Comma [0] 6527" xfId="17237" hidden="1"/>
    <cellStyle name="Comma [0] 6527" xfId="46630" hidden="1"/>
    <cellStyle name="Comma [0] 6528" xfId="17245" hidden="1"/>
    <cellStyle name="Comma [0] 6528" xfId="46638" hidden="1"/>
    <cellStyle name="Comma [0] 6529" xfId="16768" hidden="1"/>
    <cellStyle name="Comma [0] 6529" xfId="46161" hidden="1"/>
    <cellStyle name="Comma [0] 653" xfId="3160" hidden="1"/>
    <cellStyle name="Comma [0] 653" xfId="32554" hidden="1"/>
    <cellStyle name="Comma [0] 6530" xfId="17231" hidden="1"/>
    <cellStyle name="Comma [0] 6530" xfId="46624" hidden="1"/>
    <cellStyle name="Comma [0] 6531" xfId="17264" hidden="1"/>
    <cellStyle name="Comma [0] 6531" xfId="46657" hidden="1"/>
    <cellStyle name="Comma [0] 6532" xfId="17272" hidden="1"/>
    <cellStyle name="Comma [0] 6532" xfId="46665" hidden="1"/>
    <cellStyle name="Comma [0] 6533" xfId="17181" hidden="1"/>
    <cellStyle name="Comma [0] 6533" xfId="46574" hidden="1"/>
    <cellStyle name="Comma [0] 6534" xfId="17260" hidden="1"/>
    <cellStyle name="Comma [0] 6534" xfId="46653" hidden="1"/>
    <cellStyle name="Comma [0] 6535" xfId="17281" hidden="1"/>
    <cellStyle name="Comma [0] 6535" xfId="46674" hidden="1"/>
    <cellStyle name="Comma [0] 6536" xfId="17283" hidden="1"/>
    <cellStyle name="Comma [0] 6536" xfId="46676" hidden="1"/>
    <cellStyle name="Comma [0] 6537" xfId="17242" hidden="1"/>
    <cellStyle name="Comma [0] 6537" xfId="46635" hidden="1"/>
    <cellStyle name="Comma [0] 6538" xfId="17187" hidden="1"/>
    <cellStyle name="Comma [0] 6538" xfId="46580" hidden="1"/>
    <cellStyle name="Comma [0] 6539" xfId="17240" hidden="1"/>
    <cellStyle name="Comma [0] 6539" xfId="46633" hidden="1"/>
    <cellStyle name="Comma [0] 654" xfId="3496" hidden="1"/>
    <cellStyle name="Comma [0] 654" xfId="32890" hidden="1"/>
    <cellStyle name="Comma [0] 6540" xfId="17224" hidden="1"/>
    <cellStyle name="Comma [0] 6540" xfId="46617" hidden="1"/>
    <cellStyle name="Comma [0] 6541" xfId="17220" hidden="1"/>
    <cellStyle name="Comma [0] 6541" xfId="46613" hidden="1"/>
    <cellStyle name="Comma [0] 6542" xfId="17291" hidden="1"/>
    <cellStyle name="Comma [0] 6542" xfId="46684" hidden="1"/>
    <cellStyle name="Comma [0] 6543" xfId="17163" hidden="1"/>
    <cellStyle name="Comma [0] 6543" xfId="46556" hidden="1"/>
    <cellStyle name="Comma [0] 6544" xfId="16734" hidden="1"/>
    <cellStyle name="Comma [0] 6544" xfId="46127" hidden="1"/>
    <cellStyle name="Comma [0] 6545" xfId="17299" hidden="1"/>
    <cellStyle name="Comma [0] 6545" xfId="46692" hidden="1"/>
    <cellStyle name="Comma [0] 6546" xfId="17301" hidden="1"/>
    <cellStyle name="Comma [0] 6546" xfId="46694" hidden="1"/>
    <cellStyle name="Comma [0] 6547" xfId="17250" hidden="1"/>
    <cellStyle name="Comma [0] 6547" xfId="46643" hidden="1"/>
    <cellStyle name="Comma [0] 6548" xfId="17226" hidden="1"/>
    <cellStyle name="Comma [0] 6548" xfId="46619" hidden="1"/>
    <cellStyle name="Comma [0] 6549" xfId="17261" hidden="1"/>
    <cellStyle name="Comma [0] 6549" xfId="46654" hidden="1"/>
    <cellStyle name="Comma [0] 655" xfId="3498" hidden="1"/>
    <cellStyle name="Comma [0] 655" xfId="32892" hidden="1"/>
    <cellStyle name="Comma [0] 6550" xfId="17193" hidden="1"/>
    <cellStyle name="Comma [0] 6550" xfId="46586" hidden="1"/>
    <cellStyle name="Comma [0] 6551" xfId="17263" hidden="1"/>
    <cellStyle name="Comma [0] 6551" xfId="46656" hidden="1"/>
    <cellStyle name="Comma [0] 6552" xfId="17308" hidden="1"/>
    <cellStyle name="Comma [0] 6552" xfId="46701" hidden="1"/>
    <cellStyle name="Comma [0] 6553" xfId="17251" hidden="1"/>
    <cellStyle name="Comma [0] 6553" xfId="46644" hidden="1"/>
    <cellStyle name="Comma [0] 6554" xfId="17208" hidden="1"/>
    <cellStyle name="Comma [0] 6554" xfId="46601" hidden="1"/>
    <cellStyle name="Comma [0] 6555" xfId="17314" hidden="1"/>
    <cellStyle name="Comma [0] 6555" xfId="46707" hidden="1"/>
    <cellStyle name="Comma [0] 6556" xfId="17316" hidden="1"/>
    <cellStyle name="Comma [0] 6556" xfId="46709" hidden="1"/>
    <cellStyle name="Comma [0] 6557" xfId="17269" hidden="1"/>
    <cellStyle name="Comma [0] 6557" xfId="46662" hidden="1"/>
    <cellStyle name="Comma [0] 6558" xfId="17275" hidden="1"/>
    <cellStyle name="Comma [0] 6558" xfId="46668" hidden="1"/>
    <cellStyle name="Comma [0] 6559" xfId="17162" hidden="1"/>
    <cellStyle name="Comma [0] 6559" xfId="46555" hidden="1"/>
    <cellStyle name="Comma [0] 656" xfId="3487" hidden="1"/>
    <cellStyle name="Comma [0] 656" xfId="32881" hidden="1"/>
    <cellStyle name="Comma [0] 6560" xfId="17225" hidden="1"/>
    <cellStyle name="Comma [0] 6560" xfId="46618" hidden="1"/>
    <cellStyle name="Comma [0] 6561" xfId="17233" hidden="1"/>
    <cellStyle name="Comma [0] 6561" xfId="46626" hidden="1"/>
    <cellStyle name="Comma [0] 6562" xfId="17322" hidden="1"/>
    <cellStyle name="Comma [0] 6562" xfId="46715" hidden="1"/>
    <cellStyle name="Comma [0] 6563" xfId="17236" hidden="1"/>
    <cellStyle name="Comma [0] 6563" xfId="46629" hidden="1"/>
    <cellStyle name="Comma [0] 6564" xfId="17196" hidden="1"/>
    <cellStyle name="Comma [0] 6564" xfId="46589" hidden="1"/>
    <cellStyle name="Comma [0] 6565" xfId="17327" hidden="1"/>
    <cellStyle name="Comma [0] 6565" xfId="46720" hidden="1"/>
    <cellStyle name="Comma [0] 6566" xfId="17329" hidden="1"/>
    <cellStyle name="Comma [0] 6566" xfId="46722" hidden="1"/>
    <cellStyle name="Comma [0] 6567" xfId="17288" hidden="1"/>
    <cellStyle name="Comma [0] 6567" xfId="46681" hidden="1"/>
    <cellStyle name="Comma [0] 6568" xfId="17294" hidden="1"/>
    <cellStyle name="Comma [0] 6568" xfId="46687" hidden="1"/>
    <cellStyle name="Comma [0] 6569" xfId="17195" hidden="1"/>
    <cellStyle name="Comma [0] 6569" xfId="46588" hidden="1"/>
    <cellStyle name="Comma [0] 657" xfId="3495" hidden="1"/>
    <cellStyle name="Comma [0] 657" xfId="32889" hidden="1"/>
    <cellStyle name="Comma [0] 6570" xfId="17276" hidden="1"/>
    <cellStyle name="Comma [0] 6570" xfId="46669" hidden="1"/>
    <cellStyle name="Comma [0] 6571" xfId="17255" hidden="1"/>
    <cellStyle name="Comma [0] 6571" xfId="46648" hidden="1"/>
    <cellStyle name="Comma [0] 6572" xfId="17333" hidden="1"/>
    <cellStyle name="Comma [0] 6572" xfId="46726" hidden="1"/>
    <cellStyle name="Comma [0] 6573" xfId="17274" hidden="1"/>
    <cellStyle name="Comma [0] 6573" xfId="46667" hidden="1"/>
    <cellStyle name="Comma [0] 6574" xfId="17212" hidden="1"/>
    <cellStyle name="Comma [0] 6574" xfId="46605" hidden="1"/>
    <cellStyle name="Comma [0] 6575" xfId="17340" hidden="1"/>
    <cellStyle name="Comma [0] 6575" xfId="46733" hidden="1"/>
    <cellStyle name="Comma [0] 6576" xfId="17342" hidden="1"/>
    <cellStyle name="Comma [0] 6576" xfId="46735" hidden="1"/>
    <cellStyle name="Comma [0] 6577" xfId="17306" hidden="1"/>
    <cellStyle name="Comma [0] 6577" xfId="46699" hidden="1"/>
    <cellStyle name="Comma [0] 6578" xfId="17311" hidden="1"/>
    <cellStyle name="Comma [0] 6578" xfId="46704" hidden="1"/>
    <cellStyle name="Comma [0] 6579" xfId="16765" hidden="1"/>
    <cellStyle name="Comma [0] 6579" xfId="46158" hidden="1"/>
    <cellStyle name="Comma [0] 658" xfId="3122" hidden="1"/>
    <cellStyle name="Comma [0] 658" xfId="32516" hidden="1"/>
    <cellStyle name="Comma [0] 6580" xfId="17295" hidden="1"/>
    <cellStyle name="Comma [0] 6580" xfId="46688" hidden="1"/>
    <cellStyle name="Comma [0] 6581" xfId="17200" hidden="1"/>
    <cellStyle name="Comma [0] 6581" xfId="46593" hidden="1"/>
    <cellStyle name="Comma [0] 6582" xfId="17346" hidden="1"/>
    <cellStyle name="Comma [0] 6582" xfId="46739" hidden="1"/>
    <cellStyle name="Comma [0] 6583" xfId="17293" hidden="1"/>
    <cellStyle name="Comma [0] 6583" xfId="46686" hidden="1"/>
    <cellStyle name="Comma [0] 6584" xfId="17232" hidden="1"/>
    <cellStyle name="Comma [0] 6584" xfId="46625" hidden="1"/>
    <cellStyle name="Comma [0] 6585" xfId="17350" hidden="1"/>
    <cellStyle name="Comma [0] 6585" xfId="46743" hidden="1"/>
    <cellStyle name="Comma [0] 6586" xfId="17352" hidden="1"/>
    <cellStyle name="Comma [0] 6586" xfId="46745" hidden="1"/>
    <cellStyle name="Comma [0] 6587" xfId="17320" hidden="1"/>
    <cellStyle name="Comma [0] 6587" xfId="46713" hidden="1"/>
    <cellStyle name="Comma [0] 6588" xfId="17324" hidden="1"/>
    <cellStyle name="Comma [0] 6588" xfId="46717" hidden="1"/>
    <cellStyle name="Comma [0] 6589" xfId="17214" hidden="1"/>
    <cellStyle name="Comma [0] 6589" xfId="46607" hidden="1"/>
    <cellStyle name="Comma [0] 659" xfId="3481" hidden="1"/>
    <cellStyle name="Comma [0] 659" xfId="32875" hidden="1"/>
    <cellStyle name="Comma [0] 6590" xfId="17312" hidden="1"/>
    <cellStyle name="Comma [0] 6590" xfId="46705" hidden="1"/>
    <cellStyle name="Comma [0] 6591" xfId="17204" hidden="1"/>
    <cellStyle name="Comma [0] 6591" xfId="46597" hidden="1"/>
    <cellStyle name="Comma [0] 6592" xfId="17356" hidden="1"/>
    <cellStyle name="Comma [0] 6592" xfId="46749" hidden="1"/>
    <cellStyle name="Comma [0] 6593" xfId="17310" hidden="1"/>
    <cellStyle name="Comma [0] 6593" xfId="46703" hidden="1"/>
    <cellStyle name="Comma [0] 6594" xfId="17279" hidden="1"/>
    <cellStyle name="Comma [0] 6594" xfId="46672" hidden="1"/>
    <cellStyle name="Comma [0] 6595" xfId="17360" hidden="1"/>
    <cellStyle name="Comma [0] 6595" xfId="46753" hidden="1"/>
    <cellStyle name="Comma [0] 6596" xfId="17362" hidden="1"/>
    <cellStyle name="Comma [0] 6596" xfId="46755" hidden="1"/>
    <cellStyle name="Comma [0] 6597" xfId="17348" hidden="1"/>
    <cellStyle name="Comma [0] 6597" xfId="46741" hidden="1"/>
    <cellStyle name="Comma [0] 6598" xfId="17335" hidden="1"/>
    <cellStyle name="Comma [0] 6598" xfId="46728" hidden="1"/>
    <cellStyle name="Comma [0] 6599" xfId="17359" hidden="1"/>
    <cellStyle name="Comma [0] 6599" xfId="46752" hidden="1"/>
    <cellStyle name="Comma [0] 66" xfId="2360" hidden="1"/>
    <cellStyle name="Comma [0] 66" xfId="31754" hidden="1"/>
    <cellStyle name="Comma [0] 660" xfId="3514" hidden="1"/>
    <cellStyle name="Comma [0] 660" xfId="32908" hidden="1"/>
    <cellStyle name="Comma [0] 6600" xfId="17325" hidden="1"/>
    <cellStyle name="Comma [0] 6600" xfId="46718" hidden="1"/>
    <cellStyle name="Comma [0] 6601" xfId="17297" hidden="1"/>
    <cellStyle name="Comma [0] 6601" xfId="46690" hidden="1"/>
    <cellStyle name="Comma [0] 6602" xfId="17364" hidden="1"/>
    <cellStyle name="Comma [0] 6602" xfId="46757" hidden="1"/>
    <cellStyle name="Comma [0] 6603" xfId="17321" hidden="1"/>
    <cellStyle name="Comma [0] 6603" xfId="46714" hidden="1"/>
    <cellStyle name="Comma [0] 6604" xfId="17355" hidden="1"/>
    <cellStyle name="Comma [0] 6604" xfId="46748" hidden="1"/>
    <cellStyle name="Comma [0] 6605" xfId="17368" hidden="1"/>
    <cellStyle name="Comma [0] 6605" xfId="46761" hidden="1"/>
    <cellStyle name="Comma [0] 6606" xfId="17370" hidden="1"/>
    <cellStyle name="Comma [0] 6606" xfId="46763" hidden="1"/>
    <cellStyle name="Comma [0] 6607" xfId="17238" hidden="1"/>
    <cellStyle name="Comma [0] 6607" xfId="46631" hidden="1"/>
    <cellStyle name="Comma [0] 6608" xfId="17358" hidden="1"/>
    <cellStyle name="Comma [0] 6608" xfId="46751" hidden="1"/>
    <cellStyle name="Comma [0] 6609" xfId="17298" hidden="1"/>
    <cellStyle name="Comma [0] 6609" xfId="46691" hidden="1"/>
    <cellStyle name="Comma [0] 661" xfId="3522" hidden="1"/>
    <cellStyle name="Comma [0] 661" xfId="32916" hidden="1"/>
    <cellStyle name="Comma [0] 6610" xfId="17332" hidden="1"/>
    <cellStyle name="Comma [0] 6610" xfId="46725" hidden="1"/>
    <cellStyle name="Comma [0] 6611" xfId="17345" hidden="1"/>
    <cellStyle name="Comma [0] 6611" xfId="46738" hidden="1"/>
    <cellStyle name="Comma [0] 6612" xfId="17373" hidden="1"/>
    <cellStyle name="Comma [0] 6612" xfId="46766" hidden="1"/>
    <cellStyle name="Comma [0] 6613" xfId="17336" hidden="1"/>
    <cellStyle name="Comma [0] 6613" xfId="46729" hidden="1"/>
    <cellStyle name="Comma [0] 6614" xfId="17296" hidden="1"/>
    <cellStyle name="Comma [0] 6614" xfId="46689" hidden="1"/>
    <cellStyle name="Comma [0] 6615" xfId="17375" hidden="1"/>
    <cellStyle name="Comma [0] 6615" xfId="46768" hidden="1"/>
    <cellStyle name="Comma [0] 6616" xfId="17377" hidden="1"/>
    <cellStyle name="Comma [0] 6616" xfId="46770" hidden="1"/>
    <cellStyle name="Comma [0] 6617" xfId="16802" hidden="1"/>
    <cellStyle name="Comma [0] 6617" xfId="46195" hidden="1"/>
    <cellStyle name="Comma [0] 6618" xfId="16775" hidden="1"/>
    <cellStyle name="Comma [0] 6618" xfId="46168" hidden="1"/>
    <cellStyle name="Comma [0] 6619" xfId="17383" hidden="1"/>
    <cellStyle name="Comma [0] 6619" xfId="46776" hidden="1"/>
    <cellStyle name="Comma [0] 662" xfId="3431" hidden="1"/>
    <cellStyle name="Comma [0] 662" xfId="32825" hidden="1"/>
    <cellStyle name="Comma [0] 6620" xfId="17389" hidden="1"/>
    <cellStyle name="Comma [0] 6620" xfId="46782" hidden="1"/>
    <cellStyle name="Comma [0] 6621" xfId="17391" hidden="1"/>
    <cellStyle name="Comma [0] 6621" xfId="46784" hidden="1"/>
    <cellStyle name="Comma [0] 6622" xfId="17382" hidden="1"/>
    <cellStyle name="Comma [0] 6622" xfId="46775" hidden="1"/>
    <cellStyle name="Comma [0] 6623" xfId="17387" hidden="1"/>
    <cellStyle name="Comma [0] 6623" xfId="46780" hidden="1"/>
    <cellStyle name="Comma [0] 6624" xfId="17393" hidden="1"/>
    <cellStyle name="Comma [0] 6624" xfId="46786" hidden="1"/>
    <cellStyle name="Comma [0] 6625" xfId="17395" hidden="1"/>
    <cellStyle name="Comma [0] 6625" xfId="46788" hidden="1"/>
    <cellStyle name="Comma [0] 6626" xfId="16776" hidden="1"/>
    <cellStyle name="Comma [0] 6626" xfId="46169" hidden="1"/>
    <cellStyle name="Comma [0] 6627" xfId="16754" hidden="1"/>
    <cellStyle name="Comma [0] 6627" xfId="46147" hidden="1"/>
    <cellStyle name="Comma [0] 6628" xfId="17406" hidden="1"/>
    <cellStyle name="Comma [0] 6628" xfId="46799" hidden="1"/>
    <cellStyle name="Comma [0] 6629" xfId="17415" hidden="1"/>
    <cellStyle name="Comma [0] 6629" xfId="46808" hidden="1"/>
    <cellStyle name="Comma [0] 663" xfId="3510" hidden="1"/>
    <cellStyle name="Comma [0] 663" xfId="32904" hidden="1"/>
    <cellStyle name="Comma [0] 6630" xfId="17426" hidden="1"/>
    <cellStyle name="Comma [0] 6630" xfId="46819" hidden="1"/>
    <cellStyle name="Comma [0] 6631" xfId="17432" hidden="1"/>
    <cellStyle name="Comma [0] 6631" xfId="46825" hidden="1"/>
    <cellStyle name="Comma [0] 6632" xfId="17414" hidden="1"/>
    <cellStyle name="Comma [0] 6632" xfId="46807" hidden="1"/>
    <cellStyle name="Comma [0] 6633" xfId="17424" hidden="1"/>
    <cellStyle name="Comma [0] 6633" xfId="46817" hidden="1"/>
    <cellStyle name="Comma [0] 6634" xfId="17444" hidden="1"/>
    <cellStyle name="Comma [0] 6634" xfId="46837" hidden="1"/>
    <cellStyle name="Comma [0] 6635" xfId="17446" hidden="1"/>
    <cellStyle name="Comma [0] 6635" xfId="46839" hidden="1"/>
    <cellStyle name="Comma [0] 6636" xfId="17397" hidden="1"/>
    <cellStyle name="Comma [0] 6636" xfId="46790" hidden="1"/>
    <cellStyle name="Comma [0] 6637" xfId="16742" hidden="1"/>
    <cellStyle name="Comma [0] 6637" xfId="46135" hidden="1"/>
    <cellStyle name="Comma [0] 6638" xfId="17400" hidden="1"/>
    <cellStyle name="Comma [0] 6638" xfId="46793" hidden="1"/>
    <cellStyle name="Comma [0] 6639" xfId="16753" hidden="1"/>
    <cellStyle name="Comma [0] 6639" xfId="46146" hidden="1"/>
    <cellStyle name="Comma [0] 664" xfId="3531" hidden="1"/>
    <cellStyle name="Comma [0] 664" xfId="32925" hidden="1"/>
    <cellStyle name="Comma [0] 6640" xfId="16752" hidden="1"/>
    <cellStyle name="Comma [0] 6640" xfId="46145" hidden="1"/>
    <cellStyle name="Comma [0] 6641" xfId="17451" hidden="1"/>
    <cellStyle name="Comma [0] 6641" xfId="46844" hidden="1"/>
    <cellStyle name="Comma [0] 6642" xfId="16809" hidden="1"/>
    <cellStyle name="Comma [0] 6642" xfId="46202" hidden="1"/>
    <cellStyle name="Comma [0] 6643" xfId="16940" hidden="1"/>
    <cellStyle name="Comma [0] 6643" xfId="46333" hidden="1"/>
    <cellStyle name="Comma [0] 6644" xfId="17463" hidden="1"/>
    <cellStyle name="Comma [0] 6644" xfId="46856" hidden="1"/>
    <cellStyle name="Comma [0] 6645" xfId="17465" hidden="1"/>
    <cellStyle name="Comma [0] 6645" xfId="46858" hidden="1"/>
    <cellStyle name="Comma [0] 6646" xfId="17454" hidden="1"/>
    <cellStyle name="Comma [0] 6646" xfId="46847" hidden="1"/>
    <cellStyle name="Comma [0] 6647" xfId="17462" hidden="1"/>
    <cellStyle name="Comma [0] 6647" xfId="46855" hidden="1"/>
    <cellStyle name="Comma [0] 6648" xfId="16949" hidden="1"/>
    <cellStyle name="Comma [0] 6648" xfId="46342" hidden="1"/>
    <cellStyle name="Comma [0] 6649" xfId="17448" hidden="1"/>
    <cellStyle name="Comma [0] 6649" xfId="46841" hidden="1"/>
    <cellStyle name="Comma [0] 665" xfId="3533" hidden="1"/>
    <cellStyle name="Comma [0] 665" xfId="32927" hidden="1"/>
    <cellStyle name="Comma [0] 6650" xfId="17481" hidden="1"/>
    <cellStyle name="Comma [0] 6650" xfId="46874" hidden="1"/>
    <cellStyle name="Comma [0] 6651" xfId="17489" hidden="1"/>
    <cellStyle name="Comma [0] 6651" xfId="46882" hidden="1"/>
    <cellStyle name="Comma [0] 6652" xfId="17398" hidden="1"/>
    <cellStyle name="Comma [0] 6652" xfId="46791" hidden="1"/>
    <cellStyle name="Comma [0] 6653" xfId="17477" hidden="1"/>
    <cellStyle name="Comma [0] 6653" xfId="46870" hidden="1"/>
    <cellStyle name="Comma [0] 6654" xfId="17498" hidden="1"/>
    <cellStyle name="Comma [0] 6654" xfId="46891" hidden="1"/>
    <cellStyle name="Comma [0] 6655" xfId="17500" hidden="1"/>
    <cellStyle name="Comma [0] 6655" xfId="46893" hidden="1"/>
    <cellStyle name="Comma [0] 6656" xfId="17459" hidden="1"/>
    <cellStyle name="Comma [0] 6656" xfId="46852" hidden="1"/>
    <cellStyle name="Comma [0] 6657" xfId="17404" hidden="1"/>
    <cellStyle name="Comma [0] 6657" xfId="46797" hidden="1"/>
    <cellStyle name="Comma [0] 6658" xfId="17457" hidden="1"/>
    <cellStyle name="Comma [0] 6658" xfId="46850" hidden="1"/>
    <cellStyle name="Comma [0] 6659" xfId="17441" hidden="1"/>
    <cellStyle name="Comma [0] 6659" xfId="46834" hidden="1"/>
    <cellStyle name="Comma [0] 666" xfId="3492" hidden="1"/>
    <cellStyle name="Comma [0] 666" xfId="32886" hidden="1"/>
    <cellStyle name="Comma [0] 6660" xfId="17437" hidden="1"/>
    <cellStyle name="Comma [0] 6660" xfId="46830" hidden="1"/>
    <cellStyle name="Comma [0] 6661" xfId="17508" hidden="1"/>
    <cellStyle name="Comma [0] 6661" xfId="46901" hidden="1"/>
    <cellStyle name="Comma [0] 6662" xfId="17380" hidden="1"/>
    <cellStyle name="Comma [0] 6662" xfId="46773" hidden="1"/>
    <cellStyle name="Comma [0] 6663" xfId="16777" hidden="1"/>
    <cellStyle name="Comma [0] 6663" xfId="46170" hidden="1"/>
    <cellStyle name="Comma [0] 6664" xfId="17516" hidden="1"/>
    <cellStyle name="Comma [0] 6664" xfId="46909" hidden="1"/>
    <cellStyle name="Comma [0] 6665" xfId="17518" hidden="1"/>
    <cellStyle name="Comma [0] 6665" xfId="46911" hidden="1"/>
    <cellStyle name="Comma [0] 6666" xfId="17467" hidden="1"/>
    <cellStyle name="Comma [0] 6666" xfId="46860" hidden="1"/>
    <cellStyle name="Comma [0] 6667" xfId="17443" hidden="1"/>
    <cellStyle name="Comma [0] 6667" xfId="46836" hidden="1"/>
    <cellStyle name="Comma [0] 6668" xfId="17478" hidden="1"/>
    <cellStyle name="Comma [0] 6668" xfId="46871" hidden="1"/>
    <cellStyle name="Comma [0] 6669" xfId="17410" hidden="1"/>
    <cellStyle name="Comma [0] 6669" xfId="46803" hidden="1"/>
    <cellStyle name="Comma [0] 667" xfId="3437" hidden="1"/>
    <cellStyle name="Comma [0] 667" xfId="32831" hidden="1"/>
    <cellStyle name="Comma [0] 6670" xfId="17480" hidden="1"/>
    <cellStyle name="Comma [0] 6670" xfId="46873" hidden="1"/>
    <cellStyle name="Comma [0] 6671" xfId="17525" hidden="1"/>
    <cellStyle name="Comma [0] 6671" xfId="46918" hidden="1"/>
    <cellStyle name="Comma [0] 6672" xfId="17468" hidden="1"/>
    <cellStyle name="Comma [0] 6672" xfId="46861" hidden="1"/>
    <cellStyle name="Comma [0] 6673" xfId="17425" hidden="1"/>
    <cellStyle name="Comma [0] 6673" xfId="46818" hidden="1"/>
    <cellStyle name="Comma [0] 6674" xfId="17531" hidden="1"/>
    <cellStyle name="Comma [0] 6674" xfId="46924" hidden="1"/>
    <cellStyle name="Comma [0] 6675" xfId="17533" hidden="1"/>
    <cellStyle name="Comma [0] 6675" xfId="46926" hidden="1"/>
    <cellStyle name="Comma [0] 6676" xfId="17486" hidden="1"/>
    <cellStyle name="Comma [0] 6676" xfId="46879" hidden="1"/>
    <cellStyle name="Comma [0] 6677" xfId="17492" hidden="1"/>
    <cellStyle name="Comma [0] 6677" xfId="46885" hidden="1"/>
    <cellStyle name="Comma [0] 6678" xfId="17379" hidden="1"/>
    <cellStyle name="Comma [0] 6678" xfId="46772" hidden="1"/>
    <cellStyle name="Comma [0] 6679" xfId="17442" hidden="1"/>
    <cellStyle name="Comma [0] 6679" xfId="46835" hidden="1"/>
    <cellStyle name="Comma [0] 668" xfId="3490" hidden="1"/>
    <cellStyle name="Comma [0] 668" xfId="32884" hidden="1"/>
    <cellStyle name="Comma [0] 6680" xfId="17450" hidden="1"/>
    <cellStyle name="Comma [0] 6680" xfId="46843" hidden="1"/>
    <cellStyle name="Comma [0] 6681" xfId="17539" hidden="1"/>
    <cellStyle name="Comma [0] 6681" xfId="46932" hidden="1"/>
    <cellStyle name="Comma [0] 6682" xfId="17453" hidden="1"/>
    <cellStyle name="Comma [0] 6682" xfId="46846" hidden="1"/>
    <cellStyle name="Comma [0] 6683" xfId="17413" hidden="1"/>
    <cellStyle name="Comma [0] 6683" xfId="46806" hidden="1"/>
    <cellStyle name="Comma [0] 6684" xfId="17544" hidden="1"/>
    <cellStyle name="Comma [0] 6684" xfId="46937" hidden="1"/>
    <cellStyle name="Comma [0] 6685" xfId="17546" hidden="1"/>
    <cellStyle name="Comma [0] 6685" xfId="46939" hidden="1"/>
    <cellStyle name="Comma [0] 6686" xfId="17505" hidden="1"/>
    <cellStyle name="Comma [0] 6686" xfId="46898" hidden="1"/>
    <cellStyle name="Comma [0] 6687" xfId="17511" hidden="1"/>
    <cellStyle name="Comma [0] 6687" xfId="46904" hidden="1"/>
    <cellStyle name="Comma [0] 6688" xfId="17412" hidden="1"/>
    <cellStyle name="Comma [0] 6688" xfId="46805" hidden="1"/>
    <cellStyle name="Comma [0] 6689" xfId="17493" hidden="1"/>
    <cellStyle name="Comma [0] 6689" xfId="46886" hidden="1"/>
    <cellStyle name="Comma [0] 669" xfId="3474" hidden="1"/>
    <cellStyle name="Comma [0] 669" xfId="32868" hidden="1"/>
    <cellStyle name="Comma [0] 6690" xfId="17472" hidden="1"/>
    <cellStyle name="Comma [0] 6690" xfId="46865" hidden="1"/>
    <cellStyle name="Comma [0] 6691" xfId="17550" hidden="1"/>
    <cellStyle name="Comma [0] 6691" xfId="46943" hidden="1"/>
    <cellStyle name="Comma [0] 6692" xfId="17491" hidden="1"/>
    <cellStyle name="Comma [0] 6692" xfId="46884" hidden="1"/>
    <cellStyle name="Comma [0] 6693" xfId="17429" hidden="1"/>
    <cellStyle name="Comma [0] 6693" xfId="46822" hidden="1"/>
    <cellStyle name="Comma [0] 6694" xfId="17557" hidden="1"/>
    <cellStyle name="Comma [0] 6694" xfId="46950" hidden="1"/>
    <cellStyle name="Comma [0] 6695" xfId="17559" hidden="1"/>
    <cellStyle name="Comma [0] 6695" xfId="46952" hidden="1"/>
    <cellStyle name="Comma [0] 6696" xfId="17523" hidden="1"/>
    <cellStyle name="Comma [0] 6696" xfId="46916" hidden="1"/>
    <cellStyle name="Comma [0] 6697" xfId="17528" hidden="1"/>
    <cellStyle name="Comma [0] 6697" xfId="46921" hidden="1"/>
    <cellStyle name="Comma [0] 6698" xfId="16958" hidden="1"/>
    <cellStyle name="Comma [0] 6698" xfId="46351" hidden="1"/>
    <cellStyle name="Comma [0] 6699" xfId="17512" hidden="1"/>
    <cellStyle name="Comma [0] 6699" xfId="46905" hidden="1"/>
    <cellStyle name="Comma [0] 67" xfId="2269" hidden="1"/>
    <cellStyle name="Comma [0] 67" xfId="31663" hidden="1"/>
    <cellStyle name="Comma [0] 670" xfId="3470" hidden="1"/>
    <cellStyle name="Comma [0] 670" xfId="32864" hidden="1"/>
    <cellStyle name="Comma [0] 6700" xfId="17417" hidden="1"/>
    <cellStyle name="Comma [0] 6700" xfId="46810" hidden="1"/>
    <cellStyle name="Comma [0] 6701" xfId="17563" hidden="1"/>
    <cellStyle name="Comma [0] 6701" xfId="46956" hidden="1"/>
    <cellStyle name="Comma [0] 6702" xfId="17510" hidden="1"/>
    <cellStyle name="Comma [0] 6702" xfId="46903" hidden="1"/>
    <cellStyle name="Comma [0] 6703" xfId="17449" hidden="1"/>
    <cellStyle name="Comma [0] 6703" xfId="46842" hidden="1"/>
    <cellStyle name="Comma [0] 6704" xfId="17567" hidden="1"/>
    <cellStyle name="Comma [0] 6704" xfId="46960" hidden="1"/>
    <cellStyle name="Comma [0] 6705" xfId="17569" hidden="1"/>
    <cellStyle name="Comma [0] 6705" xfId="46962" hidden="1"/>
    <cellStyle name="Comma [0] 6706" xfId="17537" hidden="1"/>
    <cellStyle name="Comma [0] 6706" xfId="46930" hidden="1"/>
    <cellStyle name="Comma [0] 6707" xfId="17541" hidden="1"/>
    <cellStyle name="Comma [0] 6707" xfId="46934" hidden="1"/>
    <cellStyle name="Comma [0] 6708" xfId="17431" hidden="1"/>
    <cellStyle name="Comma [0] 6708" xfId="46824" hidden="1"/>
    <cellStyle name="Comma [0] 6709" xfId="17529" hidden="1"/>
    <cellStyle name="Comma [0] 6709" xfId="46922" hidden="1"/>
    <cellStyle name="Comma [0] 671" xfId="3541" hidden="1"/>
    <cellStyle name="Comma [0] 671" xfId="32935" hidden="1"/>
    <cellStyle name="Comma [0] 6710" xfId="17421" hidden="1"/>
    <cellStyle name="Comma [0] 6710" xfId="46814" hidden="1"/>
    <cellStyle name="Comma [0] 6711" xfId="17573" hidden="1"/>
    <cellStyle name="Comma [0] 6711" xfId="46966" hidden="1"/>
    <cellStyle name="Comma [0] 6712" xfId="17527" hidden="1"/>
    <cellStyle name="Comma [0] 6712" xfId="46920" hidden="1"/>
    <cellStyle name="Comma [0] 6713" xfId="17496" hidden="1"/>
    <cellStyle name="Comma [0] 6713" xfId="46889" hidden="1"/>
    <cellStyle name="Comma [0] 6714" xfId="17577" hidden="1"/>
    <cellStyle name="Comma [0] 6714" xfId="46970" hidden="1"/>
    <cellStyle name="Comma [0] 6715" xfId="17579" hidden="1"/>
    <cellStyle name="Comma [0] 6715" xfId="46972" hidden="1"/>
    <cellStyle name="Comma [0] 6716" xfId="17565" hidden="1"/>
    <cellStyle name="Comma [0] 6716" xfId="46958" hidden="1"/>
    <cellStyle name="Comma [0] 6717" xfId="17552" hidden="1"/>
    <cellStyle name="Comma [0] 6717" xfId="46945" hidden="1"/>
    <cellStyle name="Comma [0] 6718" xfId="17576" hidden="1"/>
    <cellStyle name="Comma [0] 6718" xfId="46969" hidden="1"/>
    <cellStyle name="Comma [0] 6719" xfId="17542" hidden="1"/>
    <cellStyle name="Comma [0] 6719" xfId="46935" hidden="1"/>
    <cellStyle name="Comma [0] 672" xfId="3114" hidden="1"/>
    <cellStyle name="Comma [0] 672" xfId="32508" hidden="1"/>
    <cellStyle name="Comma [0] 6720" xfId="17514" hidden="1"/>
    <cellStyle name="Comma [0] 6720" xfId="46907" hidden="1"/>
    <cellStyle name="Comma [0] 6721" xfId="17581" hidden="1"/>
    <cellStyle name="Comma [0] 6721" xfId="46974" hidden="1"/>
    <cellStyle name="Comma [0] 6722" xfId="17538" hidden="1"/>
    <cellStyle name="Comma [0] 6722" xfId="46931" hidden="1"/>
    <cellStyle name="Comma [0] 6723" xfId="17572" hidden="1"/>
    <cellStyle name="Comma [0] 6723" xfId="46965" hidden="1"/>
    <cellStyle name="Comma [0] 6724" xfId="17585" hidden="1"/>
    <cellStyle name="Comma [0] 6724" xfId="46978" hidden="1"/>
    <cellStyle name="Comma [0] 6725" xfId="17587" hidden="1"/>
    <cellStyle name="Comma [0] 6725" xfId="46980" hidden="1"/>
    <cellStyle name="Comma [0] 6726" xfId="17455" hidden="1"/>
    <cellStyle name="Comma [0] 6726" xfId="46848" hidden="1"/>
    <cellStyle name="Comma [0] 6727" xfId="17575" hidden="1"/>
    <cellStyle name="Comma [0] 6727" xfId="46968" hidden="1"/>
    <cellStyle name="Comma [0] 6728" xfId="17515" hidden="1"/>
    <cellStyle name="Comma [0] 6728" xfId="46908" hidden="1"/>
    <cellStyle name="Comma [0] 6729" xfId="17549" hidden="1"/>
    <cellStyle name="Comma [0] 6729" xfId="46942" hidden="1"/>
    <cellStyle name="Comma [0] 673" xfId="3202" hidden="1"/>
    <cellStyle name="Comma [0] 673" xfId="32596" hidden="1"/>
    <cellStyle name="Comma [0] 6730" xfId="17562" hidden="1"/>
    <cellStyle name="Comma [0] 6730" xfId="46955" hidden="1"/>
    <cellStyle name="Comma [0] 6731" xfId="17590" hidden="1"/>
    <cellStyle name="Comma [0] 6731" xfId="46983" hidden="1"/>
    <cellStyle name="Comma [0] 6732" xfId="17553" hidden="1"/>
    <cellStyle name="Comma [0] 6732" xfId="46946" hidden="1"/>
    <cellStyle name="Comma [0] 6733" xfId="17513" hidden="1"/>
    <cellStyle name="Comma [0] 6733" xfId="46906" hidden="1"/>
    <cellStyle name="Comma [0] 6734" xfId="17592" hidden="1"/>
    <cellStyle name="Comma [0] 6734" xfId="46985" hidden="1"/>
    <cellStyle name="Comma [0] 6735" xfId="17594" hidden="1"/>
    <cellStyle name="Comma [0] 6735" xfId="46987" hidden="1"/>
    <cellStyle name="Comma [0] 6736" xfId="16002" hidden="1"/>
    <cellStyle name="Comma [0] 6736" xfId="45395" hidden="1"/>
    <cellStyle name="Comma [0] 6737" xfId="16017" hidden="1"/>
    <cellStyle name="Comma [0] 6737" xfId="45410" hidden="1"/>
    <cellStyle name="Comma [0] 6738" xfId="16021" hidden="1"/>
    <cellStyle name="Comma [0] 6738" xfId="45414" hidden="1"/>
    <cellStyle name="Comma [0] 6739" xfId="17599" hidden="1"/>
    <cellStyle name="Comma [0] 6739" xfId="46992" hidden="1"/>
    <cellStyle name="Comma [0] 674" xfId="3549" hidden="1"/>
    <cellStyle name="Comma [0] 674" xfId="32943" hidden="1"/>
    <cellStyle name="Comma [0] 6740" xfId="17601" hidden="1"/>
    <cellStyle name="Comma [0] 6740" xfId="46994" hidden="1"/>
    <cellStyle name="Comma [0] 6741" xfId="16016" hidden="1"/>
    <cellStyle name="Comma [0] 6741" xfId="45409" hidden="1"/>
    <cellStyle name="Comma [0] 6742" xfId="17597" hidden="1"/>
    <cellStyle name="Comma [0] 6742" xfId="46990" hidden="1"/>
    <cellStyle name="Comma [0] 6743" xfId="17603" hidden="1"/>
    <cellStyle name="Comma [0] 6743" xfId="46996" hidden="1"/>
    <cellStyle name="Comma [0] 6744" xfId="17605" hidden="1"/>
    <cellStyle name="Comma [0] 6744" xfId="46998" hidden="1"/>
    <cellStyle name="Comma [0] 6745" xfId="16010" hidden="1"/>
    <cellStyle name="Comma [0] 6745" xfId="45403" hidden="1"/>
    <cellStyle name="Comma [0] 6746" xfId="16731" hidden="1"/>
    <cellStyle name="Comma [0] 6746" xfId="46124" hidden="1"/>
    <cellStyle name="Comma [0] 6747" xfId="17616" hidden="1"/>
    <cellStyle name="Comma [0] 6747" xfId="47009" hidden="1"/>
    <cellStyle name="Comma [0] 6748" xfId="17625" hidden="1"/>
    <cellStyle name="Comma [0] 6748" xfId="47018" hidden="1"/>
    <cellStyle name="Comma [0] 6749" xfId="17636" hidden="1"/>
    <cellStyle name="Comma [0] 6749" xfId="47029" hidden="1"/>
    <cellStyle name="Comma [0] 675" xfId="3551" hidden="1"/>
    <cellStyle name="Comma [0] 675" xfId="32945" hidden="1"/>
    <cellStyle name="Comma [0] 6750" xfId="17642" hidden="1"/>
    <cellStyle name="Comma [0] 6750" xfId="47035" hidden="1"/>
    <cellStyle name="Comma [0] 6751" xfId="17624" hidden="1"/>
    <cellStyle name="Comma [0] 6751" xfId="47017" hidden="1"/>
    <cellStyle name="Comma [0] 6752" xfId="17634" hidden="1"/>
    <cellStyle name="Comma [0] 6752" xfId="47027" hidden="1"/>
    <cellStyle name="Comma [0] 6753" xfId="17654" hidden="1"/>
    <cellStyle name="Comma [0] 6753" xfId="47047" hidden="1"/>
    <cellStyle name="Comma [0] 6754" xfId="17656" hidden="1"/>
    <cellStyle name="Comma [0] 6754" xfId="47049" hidden="1"/>
    <cellStyle name="Comma [0] 6755" xfId="17607" hidden="1"/>
    <cellStyle name="Comma [0] 6755" xfId="47000" hidden="1"/>
    <cellStyle name="Comma [0] 6756" xfId="16036" hidden="1"/>
    <cellStyle name="Comma [0] 6756" xfId="45429" hidden="1"/>
    <cellStyle name="Comma [0] 6757" xfId="17610" hidden="1"/>
    <cellStyle name="Comma [0] 6757" xfId="47003" hidden="1"/>
    <cellStyle name="Comma [0] 6758" xfId="16007" hidden="1"/>
    <cellStyle name="Comma [0] 6758" xfId="45400" hidden="1"/>
    <cellStyle name="Comma [0] 6759" xfId="16009" hidden="1"/>
    <cellStyle name="Comma [0] 6759" xfId="45402" hidden="1"/>
    <cellStyle name="Comma [0] 676" xfId="3500" hidden="1"/>
    <cellStyle name="Comma [0] 676" xfId="32894" hidden="1"/>
    <cellStyle name="Comma [0] 6760" xfId="17661" hidden="1"/>
    <cellStyle name="Comma [0] 6760" xfId="47054" hidden="1"/>
    <cellStyle name="Comma [0] 6761" xfId="16732" hidden="1"/>
    <cellStyle name="Comma [0] 6761" xfId="46125" hidden="1"/>
    <cellStyle name="Comma [0] 6762" xfId="16146" hidden="1"/>
    <cellStyle name="Comma [0] 6762" xfId="45539" hidden="1"/>
    <cellStyle name="Comma [0] 6763" xfId="17673" hidden="1"/>
    <cellStyle name="Comma [0] 6763" xfId="47066" hidden="1"/>
    <cellStyle name="Comma [0] 6764" xfId="17675" hidden="1"/>
    <cellStyle name="Comma [0] 6764" xfId="47068" hidden="1"/>
    <cellStyle name="Comma [0] 6765" xfId="17664" hidden="1"/>
    <cellStyle name="Comma [0] 6765" xfId="47057" hidden="1"/>
    <cellStyle name="Comma [0] 6766" xfId="17672" hidden="1"/>
    <cellStyle name="Comma [0] 6766" xfId="47065" hidden="1"/>
    <cellStyle name="Comma [0] 6767" xfId="16006" hidden="1"/>
    <cellStyle name="Comma [0] 6767" xfId="45399" hidden="1"/>
    <cellStyle name="Comma [0] 6768" xfId="17658" hidden="1"/>
    <cellStyle name="Comma [0] 6768" xfId="47051" hidden="1"/>
    <cellStyle name="Comma [0] 6769" xfId="17691" hidden="1"/>
    <cellStyle name="Comma [0] 6769" xfId="47084" hidden="1"/>
    <cellStyle name="Comma [0] 677" xfId="3476" hidden="1"/>
    <cellStyle name="Comma [0] 677" xfId="32870" hidden="1"/>
    <cellStyle name="Comma [0] 6770" xfId="17699" hidden="1"/>
    <cellStyle name="Comma [0] 6770" xfId="47092" hidden="1"/>
    <cellStyle name="Comma [0] 6771" xfId="17608" hidden="1"/>
    <cellStyle name="Comma [0] 6771" xfId="47001" hidden="1"/>
    <cellStyle name="Comma [0] 6772" xfId="17687" hidden="1"/>
    <cellStyle name="Comma [0] 6772" xfId="47080" hidden="1"/>
    <cellStyle name="Comma [0] 6773" xfId="17708" hidden="1"/>
    <cellStyle name="Comma [0] 6773" xfId="47101" hidden="1"/>
    <cellStyle name="Comma [0] 6774" xfId="17710" hidden="1"/>
    <cellStyle name="Comma [0] 6774" xfId="47103" hidden="1"/>
    <cellStyle name="Comma [0] 6775" xfId="17669" hidden="1"/>
    <cellStyle name="Comma [0] 6775" xfId="47062" hidden="1"/>
    <cellStyle name="Comma [0] 6776" xfId="17614" hidden="1"/>
    <cellStyle name="Comma [0] 6776" xfId="47007" hidden="1"/>
    <cellStyle name="Comma [0] 6777" xfId="17667" hidden="1"/>
    <cellStyle name="Comma [0] 6777" xfId="47060" hidden="1"/>
    <cellStyle name="Comma [0] 6778" xfId="17651" hidden="1"/>
    <cellStyle name="Comma [0] 6778" xfId="47044" hidden="1"/>
    <cellStyle name="Comma [0] 6779" xfId="17647" hidden="1"/>
    <cellStyle name="Comma [0] 6779" xfId="47040" hidden="1"/>
    <cellStyle name="Comma [0] 678" xfId="3511" hidden="1"/>
    <cellStyle name="Comma [0] 678" xfId="32905" hidden="1"/>
    <cellStyle name="Comma [0] 6780" xfId="17718" hidden="1"/>
    <cellStyle name="Comma [0] 6780" xfId="47111" hidden="1"/>
    <cellStyle name="Comma [0] 6781" xfId="16014" hidden="1"/>
    <cellStyle name="Comma [0] 6781" xfId="45407" hidden="1"/>
    <cellStyle name="Comma [0] 6782" xfId="16019" hidden="1"/>
    <cellStyle name="Comma [0] 6782" xfId="45412" hidden="1"/>
    <cellStyle name="Comma [0] 6783" xfId="17726" hidden="1"/>
    <cellStyle name="Comma [0] 6783" xfId="47119" hidden="1"/>
    <cellStyle name="Comma [0] 6784" xfId="17728" hidden="1"/>
    <cellStyle name="Comma [0] 6784" xfId="47121" hidden="1"/>
    <cellStyle name="Comma [0] 6785" xfId="17677" hidden="1"/>
    <cellStyle name="Comma [0] 6785" xfId="47070" hidden="1"/>
    <cellStyle name="Comma [0] 6786" xfId="17653" hidden="1"/>
    <cellStyle name="Comma [0] 6786" xfId="47046" hidden="1"/>
    <cellStyle name="Comma [0] 6787" xfId="17688" hidden="1"/>
    <cellStyle name="Comma [0] 6787" xfId="47081" hidden="1"/>
    <cellStyle name="Comma [0] 6788" xfId="17620" hidden="1"/>
    <cellStyle name="Comma [0] 6788" xfId="47013" hidden="1"/>
    <cellStyle name="Comma [0] 6789" xfId="17690" hidden="1"/>
    <cellStyle name="Comma [0] 6789" xfId="47083" hidden="1"/>
    <cellStyle name="Comma [0] 679" xfId="3443" hidden="1"/>
    <cellStyle name="Comma [0] 679" xfId="32837" hidden="1"/>
    <cellStyle name="Comma [0] 6790" xfId="17735" hidden="1"/>
    <cellStyle name="Comma [0] 6790" xfId="47128" hidden="1"/>
    <cellStyle name="Comma [0] 6791" xfId="17678" hidden="1"/>
    <cellStyle name="Comma [0] 6791" xfId="47071" hidden="1"/>
    <cellStyle name="Comma [0] 6792" xfId="17635" hidden="1"/>
    <cellStyle name="Comma [0] 6792" xfId="47028" hidden="1"/>
    <cellStyle name="Comma [0] 6793" xfId="17741" hidden="1"/>
    <cellStyle name="Comma [0] 6793" xfId="47134" hidden="1"/>
    <cellStyle name="Comma [0] 6794" xfId="17743" hidden="1"/>
    <cellStyle name="Comma [0] 6794" xfId="47136" hidden="1"/>
    <cellStyle name="Comma [0] 6795" xfId="17696" hidden="1"/>
    <cellStyle name="Comma [0] 6795" xfId="47089" hidden="1"/>
    <cellStyle name="Comma [0] 6796" xfId="17702" hidden="1"/>
    <cellStyle name="Comma [0] 6796" xfId="47095" hidden="1"/>
    <cellStyle name="Comma [0] 6797" xfId="16012" hidden="1"/>
    <cellStyle name="Comma [0] 6797" xfId="45405" hidden="1"/>
    <cellStyle name="Comma [0] 6798" xfId="17652" hidden="1"/>
    <cellStyle name="Comma [0] 6798" xfId="47045" hidden="1"/>
    <cellStyle name="Comma [0] 6799" xfId="17660" hidden="1"/>
    <cellStyle name="Comma [0] 6799" xfId="47053" hidden="1"/>
    <cellStyle name="Comma [0] 68" xfId="2348" hidden="1"/>
    <cellStyle name="Comma [0] 68" xfId="31742" hidden="1"/>
    <cellStyle name="Comma [0] 680" xfId="3513" hidden="1"/>
    <cellStyle name="Comma [0] 680" xfId="32907" hidden="1"/>
    <cellStyle name="Comma [0] 6800" xfId="17749" hidden="1"/>
    <cellStyle name="Comma [0] 6800" xfId="47142" hidden="1"/>
    <cellStyle name="Comma [0] 6801" xfId="17663" hidden="1"/>
    <cellStyle name="Comma [0] 6801" xfId="47056" hidden="1"/>
    <cellStyle name="Comma [0] 6802" xfId="17623" hidden="1"/>
    <cellStyle name="Comma [0] 6802" xfId="47016" hidden="1"/>
    <cellStyle name="Comma [0] 6803" xfId="17754" hidden="1"/>
    <cellStyle name="Comma [0] 6803" xfId="47147" hidden="1"/>
    <cellStyle name="Comma [0] 6804" xfId="17756" hidden="1"/>
    <cellStyle name="Comma [0] 6804" xfId="47149" hidden="1"/>
    <cellStyle name="Comma [0] 6805" xfId="17715" hidden="1"/>
    <cellStyle name="Comma [0] 6805" xfId="47108" hidden="1"/>
    <cellStyle name="Comma [0] 6806" xfId="17721" hidden="1"/>
    <cellStyle name="Comma [0] 6806" xfId="47114" hidden="1"/>
    <cellStyle name="Comma [0] 6807" xfId="17622" hidden="1"/>
    <cellStyle name="Comma [0] 6807" xfId="47015" hidden="1"/>
    <cellStyle name="Comma [0] 6808" xfId="17703" hidden="1"/>
    <cellStyle name="Comma [0] 6808" xfId="47096" hidden="1"/>
    <cellStyle name="Comma [0] 6809" xfId="17682" hidden="1"/>
    <cellStyle name="Comma [0] 6809" xfId="47075" hidden="1"/>
    <cellStyle name="Comma [0] 681" xfId="3558" hidden="1"/>
    <cellStyle name="Comma [0] 681" xfId="32952" hidden="1"/>
    <cellStyle name="Comma [0] 6810" xfId="17760" hidden="1"/>
    <cellStyle name="Comma [0] 6810" xfId="47153" hidden="1"/>
    <cellStyle name="Comma [0] 6811" xfId="17701" hidden="1"/>
    <cellStyle name="Comma [0] 6811" xfId="47094" hidden="1"/>
    <cellStyle name="Comma [0] 6812" xfId="17639" hidden="1"/>
    <cellStyle name="Comma [0] 6812" xfId="47032" hidden="1"/>
    <cellStyle name="Comma [0] 6813" xfId="17767" hidden="1"/>
    <cellStyle name="Comma [0] 6813" xfId="47160" hidden="1"/>
    <cellStyle name="Comma [0] 6814" xfId="17769" hidden="1"/>
    <cellStyle name="Comma [0] 6814" xfId="47162" hidden="1"/>
    <cellStyle name="Comma [0] 6815" xfId="17733" hidden="1"/>
    <cellStyle name="Comma [0] 6815" xfId="47126" hidden="1"/>
    <cellStyle name="Comma [0] 6816" xfId="17738" hidden="1"/>
    <cellStyle name="Comma [0] 6816" xfId="47131" hidden="1"/>
    <cellStyle name="Comma [0] 6817" xfId="16004" hidden="1"/>
    <cellStyle name="Comma [0] 6817" xfId="45397" hidden="1"/>
    <cellStyle name="Comma [0] 6818" xfId="17722" hidden="1"/>
    <cellStyle name="Comma [0] 6818" xfId="47115" hidden="1"/>
    <cellStyle name="Comma [0] 6819" xfId="17627" hidden="1"/>
    <cellStyle name="Comma [0] 6819" xfId="47020" hidden="1"/>
    <cellStyle name="Comma [0] 682" xfId="3501" hidden="1"/>
    <cellStyle name="Comma [0] 682" xfId="32895" hidden="1"/>
    <cellStyle name="Comma [0] 6820" xfId="17773" hidden="1"/>
    <cellStyle name="Comma [0] 6820" xfId="47166" hidden="1"/>
    <cellStyle name="Comma [0] 6821" xfId="17720" hidden="1"/>
    <cellStyle name="Comma [0] 6821" xfId="47113" hidden="1"/>
    <cellStyle name="Comma [0] 6822" xfId="17659" hidden="1"/>
    <cellStyle name="Comma [0] 6822" xfId="47052" hidden="1"/>
    <cellStyle name="Comma [0] 6823" xfId="17777" hidden="1"/>
    <cellStyle name="Comma [0] 6823" xfId="47170" hidden="1"/>
    <cellStyle name="Comma [0] 6824" xfId="17779" hidden="1"/>
    <cellStyle name="Comma [0] 6824" xfId="47172" hidden="1"/>
    <cellStyle name="Comma [0] 6825" xfId="17747" hidden="1"/>
    <cellStyle name="Comma [0] 6825" xfId="47140" hidden="1"/>
    <cellStyle name="Comma [0] 6826" xfId="17751" hidden="1"/>
    <cellStyle name="Comma [0] 6826" xfId="47144" hidden="1"/>
    <cellStyle name="Comma [0] 6827" xfId="17641" hidden="1"/>
    <cellStyle name="Comma [0] 6827" xfId="47034" hidden="1"/>
    <cellStyle name="Comma [0] 6828" xfId="17739" hidden="1"/>
    <cellStyle name="Comma [0] 6828" xfId="47132" hidden="1"/>
    <cellStyle name="Comma [0] 6829" xfId="17631" hidden="1"/>
    <cellStyle name="Comma [0] 6829" xfId="47024" hidden="1"/>
    <cellStyle name="Comma [0] 683" xfId="3458" hidden="1"/>
    <cellStyle name="Comma [0] 683" xfId="32852" hidden="1"/>
    <cellStyle name="Comma [0] 6830" xfId="17783" hidden="1"/>
    <cellStyle name="Comma [0] 6830" xfId="47176" hidden="1"/>
    <cellStyle name="Comma [0] 6831" xfId="17737" hidden="1"/>
    <cellStyle name="Comma [0] 6831" xfId="47130" hidden="1"/>
    <cellStyle name="Comma [0] 6832" xfId="17706" hidden="1"/>
    <cellStyle name="Comma [0] 6832" xfId="47099" hidden="1"/>
    <cellStyle name="Comma [0] 6833" xfId="17787" hidden="1"/>
    <cellStyle name="Comma [0] 6833" xfId="47180" hidden="1"/>
    <cellStyle name="Comma [0] 6834" xfId="17789" hidden="1"/>
    <cellStyle name="Comma [0] 6834" xfId="47182" hidden="1"/>
    <cellStyle name="Comma [0] 6835" xfId="17775" hidden="1"/>
    <cellStyle name="Comma [0] 6835" xfId="47168" hidden="1"/>
    <cellStyle name="Comma [0] 6836" xfId="17762" hidden="1"/>
    <cellStyle name="Comma [0] 6836" xfId="47155" hidden="1"/>
    <cellStyle name="Comma [0] 6837" xfId="17786" hidden="1"/>
    <cellStyle name="Comma [0] 6837" xfId="47179" hidden="1"/>
    <cellStyle name="Comma [0] 6838" xfId="17752" hidden="1"/>
    <cellStyle name="Comma [0] 6838" xfId="47145" hidden="1"/>
    <cellStyle name="Comma [0] 6839" xfId="17724" hidden="1"/>
    <cellStyle name="Comma [0] 6839" xfId="47117" hidden="1"/>
    <cellStyle name="Comma [0] 684" xfId="3564" hidden="1"/>
    <cellStyle name="Comma [0] 684" xfId="32958" hidden="1"/>
    <cellStyle name="Comma [0] 6840" xfId="17791" hidden="1"/>
    <cellStyle name="Comma [0] 6840" xfId="47184" hidden="1"/>
    <cellStyle name="Comma [0] 6841" xfId="17748" hidden="1"/>
    <cellStyle name="Comma [0] 6841" xfId="47141" hidden="1"/>
    <cellStyle name="Comma [0] 6842" xfId="17782" hidden="1"/>
    <cellStyle name="Comma [0] 6842" xfId="47175" hidden="1"/>
    <cellStyle name="Comma [0] 6843" xfId="17795" hidden="1"/>
    <cellStyle name="Comma [0] 6843" xfId="47188" hidden="1"/>
    <cellStyle name="Comma [0] 6844" xfId="17797" hidden="1"/>
    <cellStyle name="Comma [0] 6844" xfId="47190" hidden="1"/>
    <cellStyle name="Comma [0] 6845" xfId="17665" hidden="1"/>
    <cellStyle name="Comma [0] 6845" xfId="47058" hidden="1"/>
    <cellStyle name="Comma [0] 6846" xfId="17785" hidden="1"/>
    <cellStyle name="Comma [0] 6846" xfId="47178" hidden="1"/>
    <cellStyle name="Comma [0] 6847" xfId="17725" hidden="1"/>
    <cellStyle name="Comma [0] 6847" xfId="47118" hidden="1"/>
    <cellStyle name="Comma [0] 6848" xfId="17759" hidden="1"/>
    <cellStyle name="Comma [0] 6848" xfId="47152" hidden="1"/>
    <cellStyle name="Comma [0] 6849" xfId="17772" hidden="1"/>
    <cellStyle name="Comma [0] 6849" xfId="47165" hidden="1"/>
    <cellStyle name="Comma [0] 685" xfId="3566" hidden="1"/>
    <cellStyle name="Comma [0] 685" xfId="32960" hidden="1"/>
    <cellStyle name="Comma [0] 6850" xfId="17800" hidden="1"/>
    <cellStyle name="Comma [0] 6850" xfId="47193" hidden="1"/>
    <cellStyle name="Comma [0] 6851" xfId="17763" hidden="1"/>
    <cellStyle name="Comma [0] 6851" xfId="47156" hidden="1"/>
    <cellStyle name="Comma [0] 6852" xfId="17723" hidden="1"/>
    <cellStyle name="Comma [0] 6852" xfId="47116" hidden="1"/>
    <cellStyle name="Comma [0] 6853" xfId="17802" hidden="1"/>
    <cellStyle name="Comma [0] 6853" xfId="47195" hidden="1"/>
    <cellStyle name="Comma [0] 6854" xfId="17804" hidden="1"/>
    <cellStyle name="Comma [0] 6854" xfId="47197" hidden="1"/>
    <cellStyle name="Comma [0] 6855" xfId="17861" hidden="1"/>
    <cellStyle name="Comma [0] 6855" xfId="47254" hidden="1"/>
    <cellStyle name="Comma [0] 6856" xfId="17880" hidden="1"/>
    <cellStyle name="Comma [0] 6856" xfId="47273" hidden="1"/>
    <cellStyle name="Comma [0] 6857" xfId="17887" hidden="1"/>
    <cellStyle name="Comma [0] 6857" xfId="47280" hidden="1"/>
    <cellStyle name="Comma [0] 6858" xfId="17894" hidden="1"/>
    <cellStyle name="Comma [0] 6858" xfId="47287" hidden="1"/>
    <cellStyle name="Comma [0] 6859" xfId="17899" hidden="1"/>
    <cellStyle name="Comma [0] 6859" xfId="47292" hidden="1"/>
    <cellStyle name="Comma [0] 686" xfId="3519" hidden="1"/>
    <cellStyle name="Comma [0] 686" xfId="32913" hidden="1"/>
    <cellStyle name="Comma [0] 6860" xfId="17886" hidden="1"/>
    <cellStyle name="Comma [0] 6860" xfId="47279" hidden="1"/>
    <cellStyle name="Comma [0] 6861" xfId="17891" hidden="1"/>
    <cellStyle name="Comma [0] 6861" xfId="47284" hidden="1"/>
    <cellStyle name="Comma [0] 6862" xfId="17903" hidden="1"/>
    <cellStyle name="Comma [0] 6862" xfId="47296" hidden="1"/>
    <cellStyle name="Comma [0] 6863" xfId="17905" hidden="1"/>
    <cellStyle name="Comma [0] 6863" xfId="47298" hidden="1"/>
    <cellStyle name="Comma [0] 6864" xfId="17876" hidden="1"/>
    <cellStyle name="Comma [0] 6864" xfId="47269" hidden="1"/>
    <cellStyle name="Comma [0] 6865" xfId="17865" hidden="1"/>
    <cellStyle name="Comma [0] 6865" xfId="47258" hidden="1"/>
    <cellStyle name="Comma [0] 6866" xfId="17916" hidden="1"/>
    <cellStyle name="Comma [0] 6866" xfId="47309" hidden="1"/>
    <cellStyle name="Comma [0] 6867" xfId="17925" hidden="1"/>
    <cellStyle name="Comma [0] 6867" xfId="47318" hidden="1"/>
    <cellStyle name="Comma [0] 6868" xfId="17936" hidden="1"/>
    <cellStyle name="Comma [0] 6868" xfId="47329" hidden="1"/>
    <cellStyle name="Comma [0] 6869" xfId="17942" hidden="1"/>
    <cellStyle name="Comma [0] 6869" xfId="47335" hidden="1"/>
    <cellStyle name="Comma [0] 687" xfId="3525" hidden="1"/>
    <cellStyle name="Comma [0] 687" xfId="32919" hidden="1"/>
    <cellStyle name="Comma [0] 6870" xfId="17924" hidden="1"/>
    <cellStyle name="Comma [0] 6870" xfId="47317" hidden="1"/>
    <cellStyle name="Comma [0] 6871" xfId="17934" hidden="1"/>
    <cellStyle name="Comma [0] 6871" xfId="47327" hidden="1"/>
    <cellStyle name="Comma [0] 6872" xfId="17954" hidden="1"/>
    <cellStyle name="Comma [0] 6872" xfId="47347" hidden="1"/>
    <cellStyle name="Comma [0] 6873" xfId="17956" hidden="1"/>
    <cellStyle name="Comma [0] 6873" xfId="47349" hidden="1"/>
    <cellStyle name="Comma [0] 6874" xfId="17907" hidden="1"/>
    <cellStyle name="Comma [0] 6874" xfId="47300" hidden="1"/>
    <cellStyle name="Comma [0] 6875" xfId="17868" hidden="1"/>
    <cellStyle name="Comma [0] 6875" xfId="47261" hidden="1"/>
    <cellStyle name="Comma [0] 6876" xfId="17910" hidden="1"/>
    <cellStyle name="Comma [0] 6876" xfId="47303" hidden="1"/>
    <cellStyle name="Comma [0] 6877" xfId="17873" hidden="1"/>
    <cellStyle name="Comma [0] 6877" xfId="47266" hidden="1"/>
    <cellStyle name="Comma [0] 6878" xfId="17875" hidden="1"/>
    <cellStyle name="Comma [0] 6878" xfId="47268" hidden="1"/>
    <cellStyle name="Comma [0] 6879" xfId="17961" hidden="1"/>
    <cellStyle name="Comma [0] 6879" xfId="47354" hidden="1"/>
    <cellStyle name="Comma [0] 688" xfId="3151" hidden="1"/>
    <cellStyle name="Comma [0] 688" xfId="32545" hidden="1"/>
    <cellStyle name="Comma [0] 6880" xfId="17864" hidden="1"/>
    <cellStyle name="Comma [0] 6880" xfId="47257" hidden="1"/>
    <cellStyle name="Comma [0] 6881" xfId="17872" hidden="1"/>
    <cellStyle name="Comma [0] 6881" xfId="47265" hidden="1"/>
    <cellStyle name="Comma [0] 6882" xfId="17973" hidden="1"/>
    <cellStyle name="Comma [0] 6882" xfId="47366" hidden="1"/>
    <cellStyle name="Comma [0] 6883" xfId="17975" hidden="1"/>
    <cellStyle name="Comma [0] 6883" xfId="47368" hidden="1"/>
    <cellStyle name="Comma [0] 6884" xfId="17964" hidden="1"/>
    <cellStyle name="Comma [0] 6884" xfId="47357" hidden="1"/>
    <cellStyle name="Comma [0] 6885" xfId="17972" hidden="1"/>
    <cellStyle name="Comma [0] 6885" xfId="47365" hidden="1"/>
    <cellStyle name="Comma [0] 6886" xfId="17870" hidden="1"/>
    <cellStyle name="Comma [0] 6886" xfId="47263" hidden="1"/>
    <cellStyle name="Comma [0] 6887" xfId="17958" hidden="1"/>
    <cellStyle name="Comma [0] 6887" xfId="47351" hidden="1"/>
    <cellStyle name="Comma [0] 6888" xfId="17991" hidden="1"/>
    <cellStyle name="Comma [0] 6888" xfId="47384" hidden="1"/>
    <cellStyle name="Comma [0] 6889" xfId="17999" hidden="1"/>
    <cellStyle name="Comma [0] 6889" xfId="47392" hidden="1"/>
    <cellStyle name="Comma [0] 689" xfId="3475" hidden="1"/>
    <cellStyle name="Comma [0] 689" xfId="32869" hidden="1"/>
    <cellStyle name="Comma [0] 6890" xfId="17908" hidden="1"/>
    <cellStyle name="Comma [0] 6890" xfId="47301" hidden="1"/>
    <cellStyle name="Comma [0] 6891" xfId="17987" hidden="1"/>
    <cellStyle name="Comma [0] 6891" xfId="47380" hidden="1"/>
    <cellStyle name="Comma [0] 6892" xfId="18008" hidden="1"/>
    <cellStyle name="Comma [0] 6892" xfId="47401" hidden="1"/>
    <cellStyle name="Comma [0] 6893" xfId="18010" hidden="1"/>
    <cellStyle name="Comma [0] 6893" xfId="47403" hidden="1"/>
    <cellStyle name="Comma [0] 6894" xfId="17969" hidden="1"/>
    <cellStyle name="Comma [0] 6894" xfId="47362" hidden="1"/>
    <cellStyle name="Comma [0] 6895" xfId="17914" hidden="1"/>
    <cellStyle name="Comma [0] 6895" xfId="47307" hidden="1"/>
    <cellStyle name="Comma [0] 6896" xfId="17967" hidden="1"/>
    <cellStyle name="Comma [0] 6896" xfId="47360" hidden="1"/>
    <cellStyle name="Comma [0] 6897" xfId="17951" hidden="1"/>
    <cellStyle name="Comma [0] 6897" xfId="47344" hidden="1"/>
    <cellStyle name="Comma [0] 6898" xfId="17947" hidden="1"/>
    <cellStyle name="Comma [0] 6898" xfId="47340" hidden="1"/>
    <cellStyle name="Comma [0] 6899" xfId="18018" hidden="1"/>
    <cellStyle name="Comma [0] 6899" xfId="47411" hidden="1"/>
    <cellStyle name="Comma [0] 69" xfId="2369" hidden="1"/>
    <cellStyle name="Comma [0] 69" xfId="31763" hidden="1"/>
    <cellStyle name="Comma [0] 690" xfId="3483" hidden="1"/>
    <cellStyle name="Comma [0] 690" xfId="32877" hidden="1"/>
    <cellStyle name="Comma [0] 6900" xfId="17884" hidden="1"/>
    <cellStyle name="Comma [0] 6900" xfId="47277" hidden="1"/>
    <cellStyle name="Comma [0] 6901" xfId="17877" hidden="1"/>
    <cellStyle name="Comma [0] 6901" xfId="47270" hidden="1"/>
    <cellStyle name="Comma [0] 6902" xfId="18026" hidden="1"/>
    <cellStyle name="Comma [0] 6902" xfId="47419" hidden="1"/>
    <cellStyle name="Comma [0] 6903" xfId="18028" hidden="1"/>
    <cellStyle name="Comma [0] 6903" xfId="47421" hidden="1"/>
    <cellStyle name="Comma [0] 6904" xfId="17977" hidden="1"/>
    <cellStyle name="Comma [0] 6904" xfId="47370" hidden="1"/>
    <cellStyle name="Comma [0] 6905" xfId="17953" hidden="1"/>
    <cellStyle name="Comma [0] 6905" xfId="47346" hidden="1"/>
    <cellStyle name="Comma [0] 6906" xfId="17988" hidden="1"/>
    <cellStyle name="Comma [0] 6906" xfId="47381" hidden="1"/>
    <cellStyle name="Comma [0] 6907" xfId="17920" hidden="1"/>
    <cellStyle name="Comma [0] 6907" xfId="47313" hidden="1"/>
    <cellStyle name="Comma [0] 6908" xfId="17990" hidden="1"/>
    <cellStyle name="Comma [0] 6908" xfId="47383" hidden="1"/>
    <cellStyle name="Comma [0] 6909" xfId="18035" hidden="1"/>
    <cellStyle name="Comma [0] 6909" xfId="47428" hidden="1"/>
    <cellStyle name="Comma [0] 691" xfId="3572" hidden="1"/>
    <cellStyle name="Comma [0] 691" xfId="32966" hidden="1"/>
    <cellStyle name="Comma [0] 6910" xfId="17978" hidden="1"/>
    <cellStyle name="Comma [0] 6910" xfId="47371" hidden="1"/>
    <cellStyle name="Comma [0] 6911" xfId="17935" hidden="1"/>
    <cellStyle name="Comma [0] 6911" xfId="47328" hidden="1"/>
    <cellStyle name="Comma [0] 6912" xfId="18041" hidden="1"/>
    <cellStyle name="Comma [0] 6912" xfId="47434" hidden="1"/>
    <cellStyle name="Comma [0] 6913" xfId="18043" hidden="1"/>
    <cellStyle name="Comma [0] 6913" xfId="47436" hidden="1"/>
    <cellStyle name="Comma [0] 6914" xfId="17996" hidden="1"/>
    <cellStyle name="Comma [0] 6914" xfId="47389" hidden="1"/>
    <cellStyle name="Comma [0] 6915" xfId="18002" hidden="1"/>
    <cellStyle name="Comma [0] 6915" xfId="47395" hidden="1"/>
    <cellStyle name="Comma [0] 6916" xfId="17883" hidden="1"/>
    <cellStyle name="Comma [0] 6916" xfId="47276" hidden="1"/>
    <cellStyle name="Comma [0] 6917" xfId="17952" hidden="1"/>
    <cellStyle name="Comma [0] 6917" xfId="47345" hidden="1"/>
    <cellStyle name="Comma [0] 6918" xfId="17960" hidden="1"/>
    <cellStyle name="Comma [0] 6918" xfId="47353" hidden="1"/>
    <cellStyle name="Comma [0] 6919" xfId="18049" hidden="1"/>
    <cellStyle name="Comma [0] 6919" xfId="47442" hidden="1"/>
    <cellStyle name="Comma [0] 692" xfId="3486" hidden="1"/>
    <cellStyle name="Comma [0] 692" xfId="32880" hidden="1"/>
    <cellStyle name="Comma [0] 6920" xfId="17963" hidden="1"/>
    <cellStyle name="Comma [0] 6920" xfId="47356" hidden="1"/>
    <cellStyle name="Comma [0] 6921" xfId="17923" hidden="1"/>
    <cellStyle name="Comma [0] 6921" xfId="47316" hidden="1"/>
    <cellStyle name="Comma [0] 6922" xfId="18054" hidden="1"/>
    <cellStyle name="Comma [0] 6922" xfId="47447" hidden="1"/>
    <cellStyle name="Comma [0] 6923" xfId="18056" hidden="1"/>
    <cellStyle name="Comma [0] 6923" xfId="47449" hidden="1"/>
    <cellStyle name="Comma [0] 6924" xfId="18015" hidden="1"/>
    <cellStyle name="Comma [0] 6924" xfId="47408" hidden="1"/>
    <cellStyle name="Comma [0] 6925" xfId="18021" hidden="1"/>
    <cellStyle name="Comma [0] 6925" xfId="47414" hidden="1"/>
    <cellStyle name="Comma [0] 6926" xfId="17922" hidden="1"/>
    <cellStyle name="Comma [0] 6926" xfId="47315" hidden="1"/>
    <cellStyle name="Comma [0] 6927" xfId="18003" hidden="1"/>
    <cellStyle name="Comma [0] 6927" xfId="47396" hidden="1"/>
    <cellStyle name="Comma [0] 6928" xfId="17982" hidden="1"/>
    <cellStyle name="Comma [0] 6928" xfId="47375" hidden="1"/>
    <cellStyle name="Comma [0] 6929" xfId="18060" hidden="1"/>
    <cellStyle name="Comma [0] 6929" xfId="47453" hidden="1"/>
    <cellStyle name="Comma [0] 693" xfId="3446" hidden="1"/>
    <cellStyle name="Comma [0] 693" xfId="32840" hidden="1"/>
    <cellStyle name="Comma [0] 6930" xfId="18001" hidden="1"/>
    <cellStyle name="Comma [0] 6930" xfId="47394" hidden="1"/>
    <cellStyle name="Comma [0] 6931" xfId="17939" hidden="1"/>
    <cellStyle name="Comma [0] 6931" xfId="47332" hidden="1"/>
    <cellStyle name="Comma [0] 6932" xfId="18067" hidden="1"/>
    <cellStyle name="Comma [0] 6932" xfId="47460" hidden="1"/>
    <cellStyle name="Comma [0] 6933" xfId="18069" hidden="1"/>
    <cellStyle name="Comma [0] 6933" xfId="47462" hidden="1"/>
    <cellStyle name="Comma [0] 6934" xfId="18033" hidden="1"/>
    <cellStyle name="Comma [0] 6934" xfId="47426" hidden="1"/>
    <cellStyle name="Comma [0] 6935" xfId="18038" hidden="1"/>
    <cellStyle name="Comma [0] 6935" xfId="47431" hidden="1"/>
    <cellStyle name="Comma [0] 6936" xfId="17867" hidden="1"/>
    <cellStyle name="Comma [0] 6936" xfId="47260" hidden="1"/>
    <cellStyle name="Comma [0] 6937" xfId="18022" hidden="1"/>
    <cellStyle name="Comma [0] 6937" xfId="47415" hidden="1"/>
    <cellStyle name="Comma [0] 6938" xfId="17927" hidden="1"/>
    <cellStyle name="Comma [0] 6938" xfId="47320" hidden="1"/>
    <cellStyle name="Comma [0] 6939" xfId="18073" hidden="1"/>
    <cellStyle name="Comma [0] 6939" xfId="47466" hidden="1"/>
    <cellStyle name="Comma [0] 694" xfId="3577" hidden="1"/>
    <cellStyle name="Comma [0] 694" xfId="32971" hidden="1"/>
    <cellStyle name="Comma [0] 6940" xfId="18020" hidden="1"/>
    <cellStyle name="Comma [0] 6940" xfId="47413" hidden="1"/>
    <cellStyle name="Comma [0] 6941" xfId="17959" hidden="1"/>
    <cellStyle name="Comma [0] 6941" xfId="47352" hidden="1"/>
    <cellStyle name="Comma [0] 6942" xfId="18077" hidden="1"/>
    <cellStyle name="Comma [0] 6942" xfId="47470" hidden="1"/>
    <cellStyle name="Comma [0] 6943" xfId="18079" hidden="1"/>
    <cellStyle name="Comma [0] 6943" xfId="47472" hidden="1"/>
    <cellStyle name="Comma [0] 6944" xfId="18047" hidden="1"/>
    <cellStyle name="Comma [0] 6944" xfId="47440" hidden="1"/>
    <cellStyle name="Comma [0] 6945" xfId="18051" hidden="1"/>
    <cellStyle name="Comma [0] 6945" xfId="47444" hidden="1"/>
    <cellStyle name="Comma [0] 6946" xfId="17941" hidden="1"/>
    <cellStyle name="Comma [0] 6946" xfId="47334" hidden="1"/>
    <cellStyle name="Comma [0] 6947" xfId="18039" hidden="1"/>
    <cellStyle name="Comma [0] 6947" xfId="47432" hidden="1"/>
    <cellStyle name="Comma [0] 6948" xfId="17931" hidden="1"/>
    <cellStyle name="Comma [0] 6948" xfId="47324" hidden="1"/>
    <cellStyle name="Comma [0] 6949" xfId="18083" hidden="1"/>
    <cellStyle name="Comma [0] 6949" xfId="47476" hidden="1"/>
    <cellStyle name="Comma [0] 695" xfId="3579" hidden="1"/>
    <cellStyle name="Comma [0] 695" xfId="32973" hidden="1"/>
    <cellStyle name="Comma [0] 6950" xfId="18037" hidden="1"/>
    <cellStyle name="Comma [0] 6950" xfId="47430" hidden="1"/>
    <cellStyle name="Comma [0] 6951" xfId="18006" hidden="1"/>
    <cellStyle name="Comma [0] 6951" xfId="47399" hidden="1"/>
    <cellStyle name="Comma [0] 6952" xfId="18087" hidden="1"/>
    <cellStyle name="Comma [0] 6952" xfId="47480" hidden="1"/>
    <cellStyle name="Comma [0] 6953" xfId="18089" hidden="1"/>
    <cellStyle name="Comma [0] 6953" xfId="47482" hidden="1"/>
    <cellStyle name="Comma [0] 6954" xfId="18075" hidden="1"/>
    <cellStyle name="Comma [0] 6954" xfId="47468" hidden="1"/>
    <cellStyle name="Comma [0] 6955" xfId="18062" hidden="1"/>
    <cellStyle name="Comma [0] 6955" xfId="47455" hidden="1"/>
    <cellStyle name="Comma [0] 6956" xfId="18086" hidden="1"/>
    <cellStyle name="Comma [0] 6956" xfId="47479" hidden="1"/>
    <cellStyle name="Comma [0] 6957" xfId="18052" hidden="1"/>
    <cellStyle name="Comma [0] 6957" xfId="47445" hidden="1"/>
    <cellStyle name="Comma [0] 6958" xfId="18024" hidden="1"/>
    <cellStyle name="Comma [0] 6958" xfId="47417" hidden="1"/>
    <cellStyle name="Comma [0] 6959" xfId="18091" hidden="1"/>
    <cellStyle name="Comma [0] 6959" xfId="47484" hidden="1"/>
    <cellStyle name="Comma [0] 696" xfId="3538" hidden="1"/>
    <cellStyle name="Comma [0] 696" xfId="32932" hidden="1"/>
    <cellStyle name="Comma [0] 6960" xfId="18048" hidden="1"/>
    <cellStyle name="Comma [0] 6960" xfId="47441" hidden="1"/>
    <cellStyle name="Comma [0] 6961" xfId="18082" hidden="1"/>
    <cellStyle name="Comma [0] 6961" xfId="47475" hidden="1"/>
    <cellStyle name="Comma [0] 6962" xfId="18095" hidden="1"/>
    <cellStyle name="Comma [0] 6962" xfId="47488" hidden="1"/>
    <cellStyle name="Comma [0] 6963" xfId="18097" hidden="1"/>
    <cellStyle name="Comma [0] 6963" xfId="47490" hidden="1"/>
    <cellStyle name="Comma [0] 6964" xfId="17965" hidden="1"/>
    <cellStyle name="Comma [0] 6964" xfId="47358" hidden="1"/>
    <cellStyle name="Comma [0] 6965" xfId="18085" hidden="1"/>
    <cellStyle name="Comma [0] 6965" xfId="47478" hidden="1"/>
    <cellStyle name="Comma [0] 6966" xfId="18025" hidden="1"/>
    <cellStyle name="Comma [0] 6966" xfId="47418" hidden="1"/>
    <cellStyle name="Comma [0] 6967" xfId="18059" hidden="1"/>
    <cellStyle name="Comma [0] 6967" xfId="47452" hidden="1"/>
    <cellStyle name="Comma [0] 6968" xfId="18072" hidden="1"/>
    <cellStyle name="Comma [0] 6968" xfId="47465" hidden="1"/>
    <cellStyle name="Comma [0] 6969" xfId="18100" hidden="1"/>
    <cellStyle name="Comma [0] 6969" xfId="47493" hidden="1"/>
    <cellStyle name="Comma [0] 697" xfId="3544" hidden="1"/>
    <cellStyle name="Comma [0] 697" xfId="32938" hidden="1"/>
    <cellStyle name="Comma [0] 6970" xfId="18063" hidden="1"/>
    <cellStyle name="Comma [0] 6970" xfId="47456" hidden="1"/>
    <cellStyle name="Comma [0] 6971" xfId="18023" hidden="1"/>
    <cellStyle name="Comma [0] 6971" xfId="47416" hidden="1"/>
    <cellStyle name="Comma [0] 6972" xfId="18103" hidden="1"/>
    <cellStyle name="Comma [0] 6972" xfId="47496" hidden="1"/>
    <cellStyle name="Comma [0] 6973" xfId="18105" hidden="1"/>
    <cellStyle name="Comma [0] 6973" xfId="47498" hidden="1"/>
    <cellStyle name="Comma [0] 6974" xfId="17824" hidden="1"/>
    <cellStyle name="Comma [0] 6974" xfId="47217" hidden="1"/>
    <cellStyle name="Comma [0] 6975" xfId="17806" hidden="1"/>
    <cellStyle name="Comma [0] 6975" xfId="47199" hidden="1"/>
    <cellStyle name="Comma [0] 6976" xfId="18109" hidden="1"/>
    <cellStyle name="Comma [0] 6976" xfId="47502" hidden="1"/>
    <cellStyle name="Comma [0] 6977" xfId="18116" hidden="1"/>
    <cellStyle name="Comma [0] 6977" xfId="47509" hidden="1"/>
    <cellStyle name="Comma [0] 6978" xfId="18118" hidden="1"/>
    <cellStyle name="Comma [0] 6978" xfId="47511" hidden="1"/>
    <cellStyle name="Comma [0] 6979" xfId="18108" hidden="1"/>
    <cellStyle name="Comma [0] 6979" xfId="47501" hidden="1"/>
    <cellStyle name="Comma [0] 698" xfId="3445" hidden="1"/>
    <cellStyle name="Comma [0] 698" xfId="32839" hidden="1"/>
    <cellStyle name="Comma [0] 6980" xfId="18114" hidden="1"/>
    <cellStyle name="Comma [0] 6980" xfId="47507" hidden="1"/>
    <cellStyle name="Comma [0] 6981" xfId="18121" hidden="1"/>
    <cellStyle name="Comma [0] 6981" xfId="47514" hidden="1"/>
    <cellStyle name="Comma [0] 6982" xfId="18123" hidden="1"/>
    <cellStyle name="Comma [0] 6982" xfId="47516" hidden="1"/>
    <cellStyle name="Comma [0] 6983" xfId="17898" hidden="1"/>
    <cellStyle name="Comma [0] 6983" xfId="47291" hidden="1"/>
    <cellStyle name="Comma [0] 6984" xfId="17854" hidden="1"/>
    <cellStyle name="Comma [0] 6984" xfId="47247" hidden="1"/>
    <cellStyle name="Comma [0] 6985" xfId="18134" hidden="1"/>
    <cellStyle name="Comma [0] 6985" xfId="47527" hidden="1"/>
    <cellStyle name="Comma [0] 6986" xfId="18143" hidden="1"/>
    <cellStyle name="Comma [0] 6986" xfId="47536" hidden="1"/>
    <cellStyle name="Comma [0] 6987" xfId="18154" hidden="1"/>
    <cellStyle name="Comma [0] 6987" xfId="47547" hidden="1"/>
    <cellStyle name="Comma [0] 6988" xfId="18160" hidden="1"/>
    <cellStyle name="Comma [0] 6988" xfId="47553" hidden="1"/>
    <cellStyle name="Comma [0] 6989" xfId="18142" hidden="1"/>
    <cellStyle name="Comma [0] 6989" xfId="47535" hidden="1"/>
    <cellStyle name="Comma [0] 699" xfId="3526" hidden="1"/>
    <cellStyle name="Comma [0] 699" xfId="32920" hidden="1"/>
    <cellStyle name="Comma [0] 6990" xfId="18152" hidden="1"/>
    <cellStyle name="Comma [0] 6990" xfId="47545" hidden="1"/>
    <cellStyle name="Comma [0] 6991" xfId="18172" hidden="1"/>
    <cellStyle name="Comma [0] 6991" xfId="47565" hidden="1"/>
    <cellStyle name="Comma [0] 6992" xfId="18174" hidden="1"/>
    <cellStyle name="Comma [0] 6992" xfId="47567" hidden="1"/>
    <cellStyle name="Comma [0] 6993" xfId="18125" hidden="1"/>
    <cellStyle name="Comma [0] 6993" xfId="47518" hidden="1"/>
    <cellStyle name="Comma [0] 6994" xfId="17819" hidden="1"/>
    <cellStyle name="Comma [0] 6994" xfId="47212" hidden="1"/>
    <cellStyle name="Comma [0] 6995" xfId="18128" hidden="1"/>
    <cellStyle name="Comma [0] 6995" xfId="47521" hidden="1"/>
    <cellStyle name="Comma [0] 6996" xfId="17853" hidden="1"/>
    <cellStyle name="Comma [0] 6996" xfId="47246" hidden="1"/>
    <cellStyle name="Comma [0] 6997" xfId="17852" hidden="1"/>
    <cellStyle name="Comma [0] 6997" xfId="47245" hidden="1"/>
    <cellStyle name="Comma [0] 6998" xfId="18179" hidden="1"/>
    <cellStyle name="Comma [0] 6998" xfId="47572" hidden="1"/>
    <cellStyle name="Comma [0] 6999" xfId="17821" hidden="1"/>
    <cellStyle name="Comma [0] 6999" xfId="47214" hidden="1"/>
    <cellStyle name="Comma [0] 7" xfId="2226" hidden="1"/>
    <cellStyle name="Comma [0] 7" xfId="31620" hidden="1"/>
    <cellStyle name="Comma [0] 70" xfId="2371" hidden="1"/>
    <cellStyle name="Comma [0] 70" xfId="31765" hidden="1"/>
    <cellStyle name="Comma [0] 700" xfId="3505" hidden="1"/>
    <cellStyle name="Comma [0] 700" xfId="32899" hidden="1"/>
    <cellStyle name="Comma [0] 7000" xfId="17855" hidden="1"/>
    <cellStyle name="Comma [0] 7000" xfId="47248" hidden="1"/>
    <cellStyle name="Comma [0] 7001" xfId="18191" hidden="1"/>
    <cellStyle name="Comma [0] 7001" xfId="47584" hidden="1"/>
    <cellStyle name="Comma [0] 7002" xfId="18193" hidden="1"/>
    <cellStyle name="Comma [0] 7002" xfId="47586" hidden="1"/>
    <cellStyle name="Comma [0] 7003" xfId="18182" hidden="1"/>
    <cellStyle name="Comma [0] 7003" xfId="47575" hidden="1"/>
    <cellStyle name="Comma [0] 7004" xfId="18190" hidden="1"/>
    <cellStyle name="Comma [0] 7004" xfId="47583" hidden="1"/>
    <cellStyle name="Comma [0] 7005" xfId="17817" hidden="1"/>
    <cellStyle name="Comma [0] 7005" xfId="47210" hidden="1"/>
    <cellStyle name="Comma [0] 7006" xfId="18176" hidden="1"/>
    <cellStyle name="Comma [0] 7006" xfId="47569" hidden="1"/>
    <cellStyle name="Comma [0] 7007" xfId="18209" hidden="1"/>
    <cellStyle name="Comma [0] 7007" xfId="47602" hidden="1"/>
    <cellStyle name="Comma [0] 7008" xfId="18217" hidden="1"/>
    <cellStyle name="Comma [0] 7008" xfId="47610" hidden="1"/>
    <cellStyle name="Comma [0] 7009" xfId="18126" hidden="1"/>
    <cellStyle name="Comma [0] 7009" xfId="47519" hidden="1"/>
    <cellStyle name="Comma [0] 701" xfId="3583" hidden="1"/>
    <cellStyle name="Comma [0] 701" xfId="32977" hidden="1"/>
    <cellStyle name="Comma [0] 7010" xfId="18205" hidden="1"/>
    <cellStyle name="Comma [0] 7010" xfId="47598" hidden="1"/>
    <cellStyle name="Comma [0] 7011" xfId="18226" hidden="1"/>
    <cellStyle name="Comma [0] 7011" xfId="47619" hidden="1"/>
    <cellStyle name="Comma [0] 7012" xfId="18228" hidden="1"/>
    <cellStyle name="Comma [0] 7012" xfId="47621" hidden="1"/>
    <cellStyle name="Comma [0] 7013" xfId="18187" hidden="1"/>
    <cellStyle name="Comma [0] 7013" xfId="47580" hidden="1"/>
    <cellStyle name="Comma [0] 7014" xfId="18132" hidden="1"/>
    <cellStyle name="Comma [0] 7014" xfId="47525" hidden="1"/>
    <cellStyle name="Comma [0] 7015" xfId="18185" hidden="1"/>
    <cellStyle name="Comma [0] 7015" xfId="47578" hidden="1"/>
    <cellStyle name="Comma [0] 7016" xfId="18169" hidden="1"/>
    <cellStyle name="Comma [0] 7016" xfId="47562" hidden="1"/>
    <cellStyle name="Comma [0] 7017" xfId="18165" hidden="1"/>
    <cellStyle name="Comma [0] 7017" xfId="47558" hidden="1"/>
    <cellStyle name="Comma [0] 7018" xfId="18236" hidden="1"/>
    <cellStyle name="Comma [0] 7018" xfId="47629" hidden="1"/>
    <cellStyle name="Comma [0] 7019" xfId="17809" hidden="1"/>
    <cellStyle name="Comma [0] 7019" xfId="47202" hidden="1"/>
    <cellStyle name="Comma [0] 702" xfId="3524" hidden="1"/>
    <cellStyle name="Comma [0] 702" xfId="32918" hidden="1"/>
    <cellStyle name="Comma [0] 7020" xfId="17897" hidden="1"/>
    <cellStyle name="Comma [0] 7020" xfId="47290" hidden="1"/>
    <cellStyle name="Comma [0] 7021" xfId="18244" hidden="1"/>
    <cellStyle name="Comma [0] 7021" xfId="47637" hidden="1"/>
    <cellStyle name="Comma [0] 7022" xfId="18246" hidden="1"/>
    <cellStyle name="Comma [0] 7022" xfId="47639" hidden="1"/>
    <cellStyle name="Comma [0] 7023" xfId="18195" hidden="1"/>
    <cellStyle name="Comma [0] 7023" xfId="47588" hidden="1"/>
    <cellStyle name="Comma [0] 7024" xfId="18171" hidden="1"/>
    <cellStyle name="Comma [0] 7024" xfId="47564" hidden="1"/>
    <cellStyle name="Comma [0] 7025" xfId="18206" hidden="1"/>
    <cellStyle name="Comma [0] 7025" xfId="47599" hidden="1"/>
    <cellStyle name="Comma [0] 7026" xfId="18138" hidden="1"/>
    <cellStyle name="Comma [0] 7026" xfId="47531" hidden="1"/>
    <cellStyle name="Comma [0] 7027" xfId="18208" hidden="1"/>
    <cellStyle name="Comma [0] 7027" xfId="47601" hidden="1"/>
    <cellStyle name="Comma [0] 7028" xfId="18253" hidden="1"/>
    <cellStyle name="Comma [0] 7028" xfId="47646" hidden="1"/>
    <cellStyle name="Comma [0] 7029" xfId="18196" hidden="1"/>
    <cellStyle name="Comma [0] 7029" xfId="47589" hidden="1"/>
    <cellStyle name="Comma [0] 703" xfId="3462" hidden="1"/>
    <cellStyle name="Comma [0] 703" xfId="32856" hidden="1"/>
    <cellStyle name="Comma [0] 7030" xfId="18153" hidden="1"/>
    <cellStyle name="Comma [0] 7030" xfId="47546" hidden="1"/>
    <cellStyle name="Comma [0] 7031" xfId="18259" hidden="1"/>
    <cellStyle name="Comma [0] 7031" xfId="47652" hidden="1"/>
    <cellStyle name="Comma [0] 7032" xfId="18261" hidden="1"/>
    <cellStyle name="Comma [0] 7032" xfId="47654" hidden="1"/>
    <cellStyle name="Comma [0] 7033" xfId="18214" hidden="1"/>
    <cellStyle name="Comma [0] 7033" xfId="47607" hidden="1"/>
    <cellStyle name="Comma [0] 7034" xfId="18220" hidden="1"/>
    <cellStyle name="Comma [0] 7034" xfId="47613" hidden="1"/>
    <cellStyle name="Comma [0] 7035" xfId="17846" hidden="1"/>
    <cellStyle name="Comma [0] 7035" xfId="47239" hidden="1"/>
    <cellStyle name="Comma [0] 7036" xfId="18170" hidden="1"/>
    <cellStyle name="Comma [0] 7036" xfId="47563" hidden="1"/>
    <cellStyle name="Comma [0] 7037" xfId="18178" hidden="1"/>
    <cellStyle name="Comma [0] 7037" xfId="47571" hidden="1"/>
    <cellStyle name="Comma [0] 7038" xfId="18267" hidden="1"/>
    <cellStyle name="Comma [0] 7038" xfId="47660" hidden="1"/>
    <cellStyle name="Comma [0] 7039" xfId="18181" hidden="1"/>
    <cellStyle name="Comma [0] 7039" xfId="47574" hidden="1"/>
    <cellStyle name="Comma [0] 704" xfId="3590" hidden="1"/>
    <cellStyle name="Comma [0] 704" xfId="32984" hidden="1"/>
    <cellStyle name="Comma [0] 7040" xfId="18141" hidden="1"/>
    <cellStyle name="Comma [0] 7040" xfId="47534" hidden="1"/>
    <cellStyle name="Comma [0] 7041" xfId="18272" hidden="1"/>
    <cellStyle name="Comma [0] 7041" xfId="47665" hidden="1"/>
    <cellStyle name="Comma [0] 7042" xfId="18274" hidden="1"/>
    <cellStyle name="Comma [0] 7042" xfId="47667" hidden="1"/>
    <cellStyle name="Comma [0] 7043" xfId="18233" hidden="1"/>
    <cellStyle name="Comma [0] 7043" xfId="47626" hidden="1"/>
    <cellStyle name="Comma [0] 7044" xfId="18239" hidden="1"/>
    <cellStyle name="Comma [0] 7044" xfId="47632" hidden="1"/>
    <cellStyle name="Comma [0] 7045" xfId="18140" hidden="1"/>
    <cellStyle name="Comma [0] 7045" xfId="47533" hidden="1"/>
    <cellStyle name="Comma [0] 7046" xfId="18221" hidden="1"/>
    <cellStyle name="Comma [0] 7046" xfId="47614" hidden="1"/>
    <cellStyle name="Comma [0] 7047" xfId="18200" hidden="1"/>
    <cellStyle name="Comma [0] 7047" xfId="47593" hidden="1"/>
    <cellStyle name="Comma [0] 7048" xfId="18278" hidden="1"/>
    <cellStyle name="Comma [0] 7048" xfId="47671" hidden="1"/>
    <cellStyle name="Comma [0] 7049" xfId="18219" hidden="1"/>
    <cellStyle name="Comma [0] 7049" xfId="47612" hidden="1"/>
    <cellStyle name="Comma [0] 705" xfId="3592" hidden="1"/>
    <cellStyle name="Comma [0] 705" xfId="32986" hidden="1"/>
    <cellStyle name="Comma [0] 7050" xfId="18157" hidden="1"/>
    <cellStyle name="Comma [0] 7050" xfId="47550" hidden="1"/>
    <cellStyle name="Comma [0] 7051" xfId="18285" hidden="1"/>
    <cellStyle name="Comma [0] 7051" xfId="47678" hidden="1"/>
    <cellStyle name="Comma [0] 7052" xfId="18287" hidden="1"/>
    <cellStyle name="Comma [0] 7052" xfId="47680" hidden="1"/>
    <cellStyle name="Comma [0] 7053" xfId="18251" hidden="1"/>
    <cellStyle name="Comma [0] 7053" xfId="47644" hidden="1"/>
    <cellStyle name="Comma [0] 7054" xfId="18256" hidden="1"/>
    <cellStyle name="Comma [0] 7054" xfId="47649" hidden="1"/>
    <cellStyle name="Comma [0] 7055" xfId="17820" hidden="1"/>
    <cellStyle name="Comma [0] 7055" xfId="47213" hidden="1"/>
    <cellStyle name="Comma [0] 7056" xfId="18240" hidden="1"/>
    <cellStyle name="Comma [0] 7056" xfId="47633" hidden="1"/>
    <cellStyle name="Comma [0] 7057" xfId="18145" hidden="1"/>
    <cellStyle name="Comma [0] 7057" xfId="47538" hidden="1"/>
    <cellStyle name="Comma [0] 7058" xfId="18291" hidden="1"/>
    <cellStyle name="Comma [0] 7058" xfId="47684" hidden="1"/>
    <cellStyle name="Comma [0] 7059" xfId="18238" hidden="1"/>
    <cellStyle name="Comma [0] 7059" xfId="47631" hidden="1"/>
    <cellStyle name="Comma [0] 706" xfId="3556" hidden="1"/>
    <cellStyle name="Comma [0] 706" xfId="32950" hidden="1"/>
    <cellStyle name="Comma [0] 7060" xfId="18177" hidden="1"/>
    <cellStyle name="Comma [0] 7060" xfId="47570" hidden="1"/>
    <cellStyle name="Comma [0] 7061" xfId="18295" hidden="1"/>
    <cellStyle name="Comma [0] 7061" xfId="47688" hidden="1"/>
    <cellStyle name="Comma [0] 7062" xfId="18297" hidden="1"/>
    <cellStyle name="Comma [0] 7062" xfId="47690" hidden="1"/>
    <cellStyle name="Comma [0] 7063" xfId="18265" hidden="1"/>
    <cellStyle name="Comma [0] 7063" xfId="47658" hidden="1"/>
    <cellStyle name="Comma [0] 7064" xfId="18269" hidden="1"/>
    <cellStyle name="Comma [0] 7064" xfId="47662" hidden="1"/>
    <cellStyle name="Comma [0] 7065" xfId="18159" hidden="1"/>
    <cellStyle name="Comma [0] 7065" xfId="47552" hidden="1"/>
    <cellStyle name="Comma [0] 7066" xfId="18257" hidden="1"/>
    <cellStyle name="Comma [0] 7066" xfId="47650" hidden="1"/>
    <cellStyle name="Comma [0] 7067" xfId="18149" hidden="1"/>
    <cellStyle name="Comma [0] 7067" xfId="47542" hidden="1"/>
    <cellStyle name="Comma [0] 7068" xfId="18301" hidden="1"/>
    <cellStyle name="Comma [0] 7068" xfId="47694" hidden="1"/>
    <cellStyle name="Comma [0] 7069" xfId="18255" hidden="1"/>
    <cellStyle name="Comma [0] 7069" xfId="47648" hidden="1"/>
    <cellStyle name="Comma [0] 707" xfId="3561" hidden="1"/>
    <cellStyle name="Comma [0] 707" xfId="32955" hidden="1"/>
    <cellStyle name="Comma [0] 7070" xfId="18224" hidden="1"/>
    <cellStyle name="Comma [0] 7070" xfId="47617" hidden="1"/>
    <cellStyle name="Comma [0] 7071" xfId="18305" hidden="1"/>
    <cellStyle name="Comma [0] 7071" xfId="47698" hidden="1"/>
    <cellStyle name="Comma [0] 7072" xfId="18307" hidden="1"/>
    <cellStyle name="Comma [0] 7072" xfId="47700" hidden="1"/>
    <cellStyle name="Comma [0] 7073" xfId="18293" hidden="1"/>
    <cellStyle name="Comma [0] 7073" xfId="47686" hidden="1"/>
    <cellStyle name="Comma [0] 7074" xfId="18280" hidden="1"/>
    <cellStyle name="Comma [0] 7074" xfId="47673" hidden="1"/>
    <cellStyle name="Comma [0] 7075" xfId="18304" hidden="1"/>
    <cellStyle name="Comma [0] 7075" xfId="47697" hidden="1"/>
    <cellStyle name="Comma [0] 7076" xfId="18270" hidden="1"/>
    <cellStyle name="Comma [0] 7076" xfId="47663" hidden="1"/>
    <cellStyle name="Comma [0] 7077" xfId="18242" hidden="1"/>
    <cellStyle name="Comma [0] 7077" xfId="47635" hidden="1"/>
    <cellStyle name="Comma [0] 7078" xfId="18309" hidden="1"/>
    <cellStyle name="Comma [0] 7078" xfId="47702" hidden="1"/>
    <cellStyle name="Comma [0] 7079" xfId="18266" hidden="1"/>
    <cellStyle name="Comma [0] 7079" xfId="47659" hidden="1"/>
    <cellStyle name="Comma [0] 708" xfId="3125" hidden="1"/>
    <cellStyle name="Comma [0] 708" xfId="32519" hidden="1"/>
    <cellStyle name="Comma [0] 7080" xfId="18300" hidden="1"/>
    <cellStyle name="Comma [0] 7080" xfId="47693" hidden="1"/>
    <cellStyle name="Comma [0] 7081" xfId="18313" hidden="1"/>
    <cellStyle name="Comma [0] 7081" xfId="47706" hidden="1"/>
    <cellStyle name="Comma [0] 7082" xfId="18315" hidden="1"/>
    <cellStyle name="Comma [0] 7082" xfId="47708" hidden="1"/>
    <cellStyle name="Comma [0] 7083" xfId="18183" hidden="1"/>
    <cellStyle name="Comma [0] 7083" xfId="47576" hidden="1"/>
    <cellStyle name="Comma [0] 7084" xfId="18303" hidden="1"/>
    <cellStyle name="Comma [0] 7084" xfId="47696" hidden="1"/>
    <cellStyle name="Comma [0] 7085" xfId="18243" hidden="1"/>
    <cellStyle name="Comma [0] 7085" xfId="47636" hidden="1"/>
    <cellStyle name="Comma [0] 7086" xfId="18277" hidden="1"/>
    <cellStyle name="Comma [0] 7086" xfId="47670" hidden="1"/>
    <cellStyle name="Comma [0] 7087" xfId="18290" hidden="1"/>
    <cellStyle name="Comma [0] 7087" xfId="47683" hidden="1"/>
    <cellStyle name="Comma [0] 7088" xfId="18318" hidden="1"/>
    <cellStyle name="Comma [0] 7088" xfId="47711" hidden="1"/>
    <cellStyle name="Comma [0] 7089" xfId="18281" hidden="1"/>
    <cellStyle name="Comma [0] 7089" xfId="47674" hidden="1"/>
    <cellStyle name="Comma [0] 709" xfId="3545" hidden="1"/>
    <cellStyle name="Comma [0] 709" xfId="32939" hidden="1"/>
    <cellStyle name="Comma [0] 7090" xfId="18241" hidden="1"/>
    <cellStyle name="Comma [0] 7090" xfId="47634" hidden="1"/>
    <cellStyle name="Comma [0] 7091" xfId="18320" hidden="1"/>
    <cellStyle name="Comma [0] 7091" xfId="47713" hidden="1"/>
    <cellStyle name="Comma [0] 7092" xfId="18322" hidden="1"/>
    <cellStyle name="Comma [0] 7092" xfId="47715" hidden="1"/>
    <cellStyle name="Comma [0] 7093" xfId="17834" hidden="1"/>
    <cellStyle name="Comma [0] 7093" xfId="47227" hidden="1"/>
    <cellStyle name="Comma [0] 7094" xfId="17831" hidden="1"/>
    <cellStyle name="Comma [0] 7094" xfId="47224" hidden="1"/>
    <cellStyle name="Comma [0] 7095" xfId="18328" hidden="1"/>
    <cellStyle name="Comma [0] 7095" xfId="47721" hidden="1"/>
    <cellStyle name="Comma [0] 7096" xfId="18334" hidden="1"/>
    <cellStyle name="Comma [0] 7096" xfId="47727" hidden="1"/>
    <cellStyle name="Comma [0] 7097" xfId="18336" hidden="1"/>
    <cellStyle name="Comma [0] 7097" xfId="47729" hidden="1"/>
    <cellStyle name="Comma [0] 7098" xfId="18327" hidden="1"/>
    <cellStyle name="Comma [0] 7098" xfId="47720" hidden="1"/>
    <cellStyle name="Comma [0] 7099" xfId="18332" hidden="1"/>
    <cellStyle name="Comma [0] 7099" xfId="47725" hidden="1"/>
    <cellStyle name="Comma [0] 71" xfId="2330" hidden="1"/>
    <cellStyle name="Comma [0] 71" xfId="31724" hidden="1"/>
    <cellStyle name="Comma [0] 710" xfId="3450" hidden="1"/>
    <cellStyle name="Comma [0] 710" xfId="32844" hidden="1"/>
    <cellStyle name="Comma [0] 7100" xfId="18338" hidden="1"/>
    <cellStyle name="Comma [0] 7100" xfId="47731" hidden="1"/>
    <cellStyle name="Comma [0] 7101" xfId="18340" hidden="1"/>
    <cellStyle name="Comma [0] 7101" xfId="47733" hidden="1"/>
    <cellStyle name="Comma [0] 7102" xfId="17857" hidden="1"/>
    <cellStyle name="Comma [0] 7102" xfId="47250" hidden="1"/>
    <cellStyle name="Comma [0] 7103" xfId="17859" hidden="1"/>
    <cellStyle name="Comma [0] 7103" xfId="47252" hidden="1"/>
    <cellStyle name="Comma [0] 7104" xfId="18351" hidden="1"/>
    <cellStyle name="Comma [0] 7104" xfId="47744" hidden="1"/>
    <cellStyle name="Comma [0] 7105" xfId="18360" hidden="1"/>
    <cellStyle name="Comma [0] 7105" xfId="47753" hidden="1"/>
    <cellStyle name="Comma [0] 7106" xfId="18371" hidden="1"/>
    <cellStyle name="Comma [0] 7106" xfId="47764" hidden="1"/>
    <cellStyle name="Comma [0] 7107" xfId="18377" hidden="1"/>
    <cellStyle name="Comma [0] 7107" xfId="47770" hidden="1"/>
    <cellStyle name="Comma [0] 7108" xfId="18359" hidden="1"/>
    <cellStyle name="Comma [0] 7108" xfId="47752" hidden="1"/>
    <cellStyle name="Comma [0] 7109" xfId="18369" hidden="1"/>
    <cellStyle name="Comma [0] 7109" xfId="47762" hidden="1"/>
    <cellStyle name="Comma [0] 711" xfId="3596" hidden="1"/>
    <cellStyle name="Comma [0] 711" xfId="32990" hidden="1"/>
    <cellStyle name="Comma [0] 7110" xfId="18389" hidden="1"/>
    <cellStyle name="Comma [0] 7110" xfId="47782" hidden="1"/>
    <cellStyle name="Comma [0] 7111" xfId="18391" hidden="1"/>
    <cellStyle name="Comma [0] 7111" xfId="47784" hidden="1"/>
    <cellStyle name="Comma [0] 7112" xfId="18342" hidden="1"/>
    <cellStyle name="Comma [0] 7112" xfId="47735" hidden="1"/>
    <cellStyle name="Comma [0] 7113" xfId="17839" hidden="1"/>
    <cellStyle name="Comma [0] 7113" xfId="47232" hidden="1"/>
    <cellStyle name="Comma [0] 7114" xfId="18345" hidden="1"/>
    <cellStyle name="Comma [0] 7114" xfId="47738" hidden="1"/>
    <cellStyle name="Comma [0] 7115" xfId="17844" hidden="1"/>
    <cellStyle name="Comma [0] 7115" xfId="47237" hidden="1"/>
    <cellStyle name="Comma [0] 7116" xfId="17828" hidden="1"/>
    <cellStyle name="Comma [0] 7116" xfId="47221" hidden="1"/>
    <cellStyle name="Comma [0] 7117" xfId="18396" hidden="1"/>
    <cellStyle name="Comma [0] 7117" xfId="47789" hidden="1"/>
    <cellStyle name="Comma [0] 7118" xfId="17837" hidden="1"/>
    <cellStyle name="Comma [0] 7118" xfId="47230" hidden="1"/>
    <cellStyle name="Comma [0] 7119" xfId="17858" hidden="1"/>
    <cellStyle name="Comma [0] 7119" xfId="47251" hidden="1"/>
    <cellStyle name="Comma [0] 712" xfId="3543" hidden="1"/>
    <cellStyle name="Comma [0] 712" xfId="32937" hidden="1"/>
    <cellStyle name="Comma [0] 7120" xfId="18408" hidden="1"/>
    <cellStyle name="Comma [0] 7120" xfId="47801" hidden="1"/>
    <cellStyle name="Comma [0] 7121" xfId="18410" hidden="1"/>
    <cellStyle name="Comma [0] 7121" xfId="47803" hidden="1"/>
    <cellStyle name="Comma [0] 7122" xfId="18399" hidden="1"/>
    <cellStyle name="Comma [0] 7122" xfId="47792" hidden="1"/>
    <cellStyle name="Comma [0] 7123" xfId="18407" hidden="1"/>
    <cellStyle name="Comma [0] 7123" xfId="47800" hidden="1"/>
    <cellStyle name="Comma [0] 7124" xfId="17841" hidden="1"/>
    <cellStyle name="Comma [0] 7124" xfId="47234" hidden="1"/>
    <cellStyle name="Comma [0] 7125" xfId="18393" hidden="1"/>
    <cellStyle name="Comma [0] 7125" xfId="47786" hidden="1"/>
    <cellStyle name="Comma [0] 7126" xfId="18426" hidden="1"/>
    <cellStyle name="Comma [0] 7126" xfId="47819" hidden="1"/>
    <cellStyle name="Comma [0] 7127" xfId="18434" hidden="1"/>
    <cellStyle name="Comma [0] 7127" xfId="47827" hidden="1"/>
    <cellStyle name="Comma [0] 7128" xfId="18343" hidden="1"/>
    <cellStyle name="Comma [0] 7128" xfId="47736" hidden="1"/>
    <cellStyle name="Comma [0] 7129" xfId="18422" hidden="1"/>
    <cellStyle name="Comma [0] 7129" xfId="47815" hidden="1"/>
    <cellStyle name="Comma [0] 713" xfId="3482" hidden="1"/>
    <cellStyle name="Comma [0] 713" xfId="32876" hidden="1"/>
    <cellStyle name="Comma [0] 7130" xfId="18443" hidden="1"/>
    <cellStyle name="Comma [0] 7130" xfId="47836" hidden="1"/>
    <cellStyle name="Comma [0] 7131" xfId="18445" hidden="1"/>
    <cellStyle name="Comma [0] 7131" xfId="47838" hidden="1"/>
    <cellStyle name="Comma [0] 7132" xfId="18404" hidden="1"/>
    <cellStyle name="Comma [0] 7132" xfId="47797" hidden="1"/>
    <cellStyle name="Comma [0] 7133" xfId="18349" hidden="1"/>
    <cellStyle name="Comma [0] 7133" xfId="47742" hidden="1"/>
    <cellStyle name="Comma [0] 7134" xfId="18402" hidden="1"/>
    <cellStyle name="Comma [0] 7134" xfId="47795" hidden="1"/>
    <cellStyle name="Comma [0] 7135" xfId="18386" hidden="1"/>
    <cellStyle name="Comma [0] 7135" xfId="47779" hidden="1"/>
    <cellStyle name="Comma [0] 7136" xfId="18382" hidden="1"/>
    <cellStyle name="Comma [0] 7136" xfId="47775" hidden="1"/>
    <cellStyle name="Comma [0] 7137" xfId="18453" hidden="1"/>
    <cellStyle name="Comma [0] 7137" xfId="47846" hidden="1"/>
    <cellStyle name="Comma [0] 7138" xfId="18325" hidden="1"/>
    <cellStyle name="Comma [0] 7138" xfId="47718" hidden="1"/>
    <cellStyle name="Comma [0] 7139" xfId="17807" hidden="1"/>
    <cellStyle name="Comma [0] 7139" xfId="47200" hidden="1"/>
    <cellStyle name="Comma [0] 714" xfId="3600" hidden="1"/>
    <cellStyle name="Comma [0] 714" xfId="32994" hidden="1"/>
    <cellStyle name="Comma [0] 7140" xfId="18461" hidden="1"/>
    <cellStyle name="Comma [0] 7140" xfId="47854" hidden="1"/>
    <cellStyle name="Comma [0] 7141" xfId="18463" hidden="1"/>
    <cellStyle name="Comma [0] 7141" xfId="47856" hidden="1"/>
    <cellStyle name="Comma [0] 7142" xfId="18412" hidden="1"/>
    <cellStyle name="Comma [0] 7142" xfId="47805" hidden="1"/>
    <cellStyle name="Comma [0] 7143" xfId="18388" hidden="1"/>
    <cellStyle name="Comma [0] 7143" xfId="47781" hidden="1"/>
    <cellStyle name="Comma [0] 7144" xfId="18423" hidden="1"/>
    <cellStyle name="Comma [0] 7144" xfId="47816" hidden="1"/>
    <cellStyle name="Comma [0] 7145" xfId="18355" hidden="1"/>
    <cellStyle name="Comma [0] 7145" xfId="47748" hidden="1"/>
    <cellStyle name="Comma [0] 7146" xfId="18425" hidden="1"/>
    <cellStyle name="Comma [0] 7146" xfId="47818" hidden="1"/>
    <cellStyle name="Comma [0] 7147" xfId="18470" hidden="1"/>
    <cellStyle name="Comma [0] 7147" xfId="47863" hidden="1"/>
    <cellStyle name="Comma [0] 7148" xfId="18413" hidden="1"/>
    <cellStyle name="Comma [0] 7148" xfId="47806" hidden="1"/>
    <cellStyle name="Comma [0] 7149" xfId="18370" hidden="1"/>
    <cellStyle name="Comma [0] 7149" xfId="47763" hidden="1"/>
    <cellStyle name="Comma [0] 715" xfId="3602" hidden="1"/>
    <cellStyle name="Comma [0] 715" xfId="32996" hidden="1"/>
    <cellStyle name="Comma [0] 7150" xfId="18476" hidden="1"/>
    <cellStyle name="Comma [0] 7150" xfId="47869" hidden="1"/>
    <cellStyle name="Comma [0] 7151" xfId="18478" hidden="1"/>
    <cellStyle name="Comma [0] 7151" xfId="47871" hidden="1"/>
    <cellStyle name="Comma [0] 7152" xfId="18431" hidden="1"/>
    <cellStyle name="Comma [0] 7152" xfId="47824" hidden="1"/>
    <cellStyle name="Comma [0] 7153" xfId="18437" hidden="1"/>
    <cellStyle name="Comma [0] 7153" xfId="47830" hidden="1"/>
    <cellStyle name="Comma [0] 7154" xfId="18324" hidden="1"/>
    <cellStyle name="Comma [0] 7154" xfId="47717" hidden="1"/>
    <cellStyle name="Comma [0] 7155" xfId="18387" hidden="1"/>
    <cellStyle name="Comma [0] 7155" xfId="47780" hidden="1"/>
    <cellStyle name="Comma [0] 7156" xfId="18395" hidden="1"/>
    <cellStyle name="Comma [0] 7156" xfId="47788" hidden="1"/>
    <cellStyle name="Comma [0] 7157" xfId="18484" hidden="1"/>
    <cellStyle name="Comma [0] 7157" xfId="47877" hidden="1"/>
    <cellStyle name="Comma [0] 7158" xfId="18398" hidden="1"/>
    <cellStyle name="Comma [0] 7158" xfId="47791" hidden="1"/>
    <cellStyle name="Comma [0] 7159" xfId="18358" hidden="1"/>
    <cellStyle name="Comma [0] 7159" xfId="47751" hidden="1"/>
    <cellStyle name="Comma [0] 716" xfId="3570" hidden="1"/>
    <cellStyle name="Comma [0] 716" xfId="32964" hidden="1"/>
    <cellStyle name="Comma [0] 7160" xfId="18489" hidden="1"/>
    <cellStyle name="Comma [0] 7160" xfId="47882" hidden="1"/>
    <cellStyle name="Comma [0] 7161" xfId="18491" hidden="1"/>
    <cellStyle name="Comma [0] 7161" xfId="47884" hidden="1"/>
    <cellStyle name="Comma [0] 7162" xfId="18450" hidden="1"/>
    <cellStyle name="Comma [0] 7162" xfId="47843" hidden="1"/>
    <cellStyle name="Comma [0] 7163" xfId="18456" hidden="1"/>
    <cellStyle name="Comma [0] 7163" xfId="47849" hidden="1"/>
    <cellStyle name="Comma [0] 7164" xfId="18357" hidden="1"/>
    <cellStyle name="Comma [0] 7164" xfId="47750" hidden="1"/>
    <cellStyle name="Comma [0] 7165" xfId="18438" hidden="1"/>
    <cellStyle name="Comma [0] 7165" xfId="47831" hidden="1"/>
    <cellStyle name="Comma [0] 7166" xfId="18417" hidden="1"/>
    <cellStyle name="Comma [0] 7166" xfId="47810" hidden="1"/>
    <cellStyle name="Comma [0] 7167" xfId="18495" hidden="1"/>
    <cellStyle name="Comma [0] 7167" xfId="47888" hidden="1"/>
    <cellStyle name="Comma [0] 7168" xfId="18436" hidden="1"/>
    <cellStyle name="Comma [0] 7168" xfId="47829" hidden="1"/>
    <cellStyle name="Comma [0] 7169" xfId="18374" hidden="1"/>
    <cellStyle name="Comma [0] 7169" xfId="47767" hidden="1"/>
    <cellStyle name="Comma [0] 717" xfId="3574" hidden="1"/>
    <cellStyle name="Comma [0] 717" xfId="32968" hidden="1"/>
    <cellStyle name="Comma [0] 7170" xfId="18502" hidden="1"/>
    <cellStyle name="Comma [0] 7170" xfId="47895" hidden="1"/>
    <cellStyle name="Comma [0] 7171" xfId="18504" hidden="1"/>
    <cellStyle name="Comma [0] 7171" xfId="47897" hidden="1"/>
    <cellStyle name="Comma [0] 7172" xfId="18468" hidden="1"/>
    <cellStyle name="Comma [0] 7172" xfId="47861" hidden="1"/>
    <cellStyle name="Comma [0] 7173" xfId="18473" hidden="1"/>
    <cellStyle name="Comma [0] 7173" xfId="47866" hidden="1"/>
    <cellStyle name="Comma [0] 7174" xfId="17838" hidden="1"/>
    <cellStyle name="Comma [0] 7174" xfId="47231" hidden="1"/>
    <cellStyle name="Comma [0] 7175" xfId="18457" hidden="1"/>
    <cellStyle name="Comma [0] 7175" xfId="47850" hidden="1"/>
    <cellStyle name="Comma [0] 7176" xfId="18362" hidden="1"/>
    <cellStyle name="Comma [0] 7176" xfId="47755" hidden="1"/>
    <cellStyle name="Comma [0] 7177" xfId="18508" hidden="1"/>
    <cellStyle name="Comma [0] 7177" xfId="47901" hidden="1"/>
    <cellStyle name="Comma [0] 7178" xfId="18455" hidden="1"/>
    <cellStyle name="Comma [0] 7178" xfId="47848" hidden="1"/>
    <cellStyle name="Comma [0] 7179" xfId="18394" hidden="1"/>
    <cellStyle name="Comma [0] 7179" xfId="47787" hidden="1"/>
    <cellStyle name="Comma [0] 718" xfId="3464" hidden="1"/>
    <cellStyle name="Comma [0] 718" xfId="32858" hidden="1"/>
    <cellStyle name="Comma [0] 7180" xfId="18512" hidden="1"/>
    <cellStyle name="Comma [0] 7180" xfId="47905" hidden="1"/>
    <cellStyle name="Comma [0] 7181" xfId="18514" hidden="1"/>
    <cellStyle name="Comma [0] 7181" xfId="47907" hidden="1"/>
    <cellStyle name="Comma [0] 7182" xfId="18482" hidden="1"/>
    <cellStyle name="Comma [0] 7182" xfId="47875" hidden="1"/>
    <cellStyle name="Comma [0] 7183" xfId="18486" hidden="1"/>
    <cellStyle name="Comma [0] 7183" xfId="47879" hidden="1"/>
    <cellStyle name="Comma [0] 7184" xfId="18376" hidden="1"/>
    <cellStyle name="Comma [0] 7184" xfId="47769" hidden="1"/>
    <cellStyle name="Comma [0] 7185" xfId="18474" hidden="1"/>
    <cellStyle name="Comma [0] 7185" xfId="47867" hidden="1"/>
    <cellStyle name="Comma [0] 7186" xfId="18366" hidden="1"/>
    <cellStyle name="Comma [0] 7186" xfId="47759" hidden="1"/>
    <cellStyle name="Comma [0] 7187" xfId="18518" hidden="1"/>
    <cellStyle name="Comma [0] 7187" xfId="47911" hidden="1"/>
    <cellStyle name="Comma [0] 7188" xfId="18472" hidden="1"/>
    <cellStyle name="Comma [0] 7188" xfId="47865" hidden="1"/>
    <cellStyle name="Comma [0] 7189" xfId="18441" hidden="1"/>
    <cellStyle name="Comma [0] 7189" xfId="47834" hidden="1"/>
    <cellStyle name="Comma [0] 719" xfId="3562" hidden="1"/>
    <cellStyle name="Comma [0] 719" xfId="32956" hidden="1"/>
    <cellStyle name="Comma [0] 7190" xfId="18522" hidden="1"/>
    <cellStyle name="Comma [0] 7190" xfId="47915" hidden="1"/>
    <cellStyle name="Comma [0] 7191" xfId="18524" hidden="1"/>
    <cellStyle name="Comma [0] 7191" xfId="47917" hidden="1"/>
    <cellStyle name="Comma [0] 7192" xfId="18510" hidden="1"/>
    <cellStyle name="Comma [0] 7192" xfId="47903" hidden="1"/>
    <cellStyle name="Comma [0] 7193" xfId="18497" hidden="1"/>
    <cellStyle name="Comma [0] 7193" xfId="47890" hidden="1"/>
    <cellStyle name="Comma [0] 7194" xfId="18521" hidden="1"/>
    <cellStyle name="Comma [0] 7194" xfId="47914" hidden="1"/>
    <cellStyle name="Comma [0] 7195" xfId="18487" hidden="1"/>
    <cellStyle name="Comma [0] 7195" xfId="47880" hidden="1"/>
    <cellStyle name="Comma [0] 7196" xfId="18459" hidden="1"/>
    <cellStyle name="Comma [0] 7196" xfId="47852" hidden="1"/>
    <cellStyle name="Comma [0] 7197" xfId="18526" hidden="1"/>
    <cellStyle name="Comma [0] 7197" xfId="47919" hidden="1"/>
    <cellStyle name="Comma [0] 7198" xfId="18483" hidden="1"/>
    <cellStyle name="Comma [0] 7198" xfId="47876" hidden="1"/>
    <cellStyle name="Comma [0] 7199" xfId="18517" hidden="1"/>
    <cellStyle name="Comma [0] 7199" xfId="47910" hidden="1"/>
    <cellStyle name="Comma [0] 72" xfId="2275" hidden="1"/>
    <cellStyle name="Comma [0] 72" xfId="31669" hidden="1"/>
    <cellStyle name="Comma [0] 720" xfId="3454" hidden="1"/>
    <cellStyle name="Comma [0] 720" xfId="32848" hidden="1"/>
    <cellStyle name="Comma [0] 7200" xfId="18530" hidden="1"/>
    <cellStyle name="Comma [0] 7200" xfId="47923" hidden="1"/>
    <cellStyle name="Comma [0] 7201" xfId="18532" hidden="1"/>
    <cellStyle name="Comma [0] 7201" xfId="47925" hidden="1"/>
    <cellStyle name="Comma [0] 7202" xfId="18400" hidden="1"/>
    <cellStyle name="Comma [0] 7202" xfId="47793" hidden="1"/>
    <cellStyle name="Comma [0] 7203" xfId="18520" hidden="1"/>
    <cellStyle name="Comma [0] 7203" xfId="47913" hidden="1"/>
    <cellStyle name="Comma [0] 7204" xfId="18460" hidden="1"/>
    <cellStyle name="Comma [0] 7204" xfId="47853" hidden="1"/>
    <cellStyle name="Comma [0] 7205" xfId="18494" hidden="1"/>
    <cellStyle name="Comma [0] 7205" xfId="47887" hidden="1"/>
    <cellStyle name="Comma [0] 7206" xfId="18507" hidden="1"/>
    <cellStyle name="Comma [0] 7206" xfId="47900" hidden="1"/>
    <cellStyle name="Comma [0] 7207" xfId="18535" hidden="1"/>
    <cellStyle name="Comma [0] 7207" xfId="47928" hidden="1"/>
    <cellStyle name="Comma [0] 7208" xfId="18498" hidden="1"/>
    <cellStyle name="Comma [0] 7208" xfId="47891" hidden="1"/>
    <cellStyle name="Comma [0] 7209" xfId="18458" hidden="1"/>
    <cellStyle name="Comma [0] 7209" xfId="47851" hidden="1"/>
    <cellStyle name="Comma [0] 721" xfId="3606" hidden="1"/>
    <cellStyle name="Comma [0] 721" xfId="33000" hidden="1"/>
    <cellStyle name="Comma [0] 7210" xfId="18537" hidden="1"/>
    <cellStyle name="Comma [0] 7210" xfId="47930" hidden="1"/>
    <cellStyle name="Comma [0] 7211" xfId="18539" hidden="1"/>
    <cellStyle name="Comma [0] 7211" xfId="47932" hidden="1"/>
    <cellStyle name="Comma [0] 7212" xfId="17892" hidden="1"/>
    <cellStyle name="Comma [0] 7212" xfId="47285" hidden="1"/>
    <cellStyle name="Comma [0] 7213" xfId="17848" hidden="1"/>
    <cellStyle name="Comma [0] 7213" xfId="47241" hidden="1"/>
    <cellStyle name="Comma [0] 7214" xfId="18545" hidden="1"/>
    <cellStyle name="Comma [0] 7214" xfId="47938" hidden="1"/>
    <cellStyle name="Comma [0] 7215" xfId="18551" hidden="1"/>
    <cellStyle name="Comma [0] 7215" xfId="47944" hidden="1"/>
    <cellStyle name="Comma [0] 7216" xfId="18553" hidden="1"/>
    <cellStyle name="Comma [0] 7216" xfId="47946" hidden="1"/>
    <cellStyle name="Comma [0] 7217" xfId="18544" hidden="1"/>
    <cellStyle name="Comma [0] 7217" xfId="47937" hidden="1"/>
    <cellStyle name="Comma [0] 7218" xfId="18549" hidden="1"/>
    <cellStyle name="Comma [0] 7218" xfId="47942" hidden="1"/>
    <cellStyle name="Comma [0] 7219" xfId="18555" hidden="1"/>
    <cellStyle name="Comma [0] 7219" xfId="47948" hidden="1"/>
    <cellStyle name="Comma [0] 722" xfId="3560" hidden="1"/>
    <cellStyle name="Comma [0] 722" xfId="32954" hidden="1"/>
    <cellStyle name="Comma [0] 7220" xfId="18557" hidden="1"/>
    <cellStyle name="Comma [0] 7220" xfId="47950" hidden="1"/>
    <cellStyle name="Comma [0] 7221" xfId="17849" hidden="1"/>
    <cellStyle name="Comma [0] 7221" xfId="47242" hidden="1"/>
    <cellStyle name="Comma [0] 7222" xfId="17827" hidden="1"/>
    <cellStyle name="Comma [0] 7222" xfId="47220" hidden="1"/>
    <cellStyle name="Comma [0] 7223" xfId="18568" hidden="1"/>
    <cellStyle name="Comma [0] 7223" xfId="47961" hidden="1"/>
    <cellStyle name="Comma [0] 7224" xfId="18577" hidden="1"/>
    <cellStyle name="Comma [0] 7224" xfId="47970" hidden="1"/>
    <cellStyle name="Comma [0] 7225" xfId="18588" hidden="1"/>
    <cellStyle name="Comma [0] 7225" xfId="47981" hidden="1"/>
    <cellStyle name="Comma [0] 7226" xfId="18594" hidden="1"/>
    <cellStyle name="Comma [0] 7226" xfId="47987" hidden="1"/>
    <cellStyle name="Comma [0] 7227" xfId="18576" hidden="1"/>
    <cellStyle name="Comma [0] 7227" xfId="47969" hidden="1"/>
    <cellStyle name="Comma [0] 7228" xfId="18586" hidden="1"/>
    <cellStyle name="Comma [0] 7228" xfId="47979" hidden="1"/>
    <cellStyle name="Comma [0] 7229" xfId="18606" hidden="1"/>
    <cellStyle name="Comma [0] 7229" xfId="47999" hidden="1"/>
    <cellStyle name="Comma [0] 723" xfId="3529" hidden="1"/>
    <cellStyle name="Comma [0] 723" xfId="32923" hidden="1"/>
    <cellStyle name="Comma [0] 7230" xfId="18608" hidden="1"/>
    <cellStyle name="Comma [0] 7230" xfId="48001" hidden="1"/>
    <cellStyle name="Comma [0] 7231" xfId="18559" hidden="1"/>
    <cellStyle name="Comma [0] 7231" xfId="47952" hidden="1"/>
    <cellStyle name="Comma [0] 7232" xfId="17815" hidden="1"/>
    <cellStyle name="Comma [0] 7232" xfId="47208" hidden="1"/>
    <cellStyle name="Comma [0] 7233" xfId="18562" hidden="1"/>
    <cellStyle name="Comma [0] 7233" xfId="47955" hidden="1"/>
    <cellStyle name="Comma [0] 7234" xfId="17826" hidden="1"/>
    <cellStyle name="Comma [0] 7234" xfId="47219" hidden="1"/>
    <cellStyle name="Comma [0] 7235" xfId="17825" hidden="1"/>
    <cellStyle name="Comma [0] 7235" xfId="47218" hidden="1"/>
    <cellStyle name="Comma [0] 7236" xfId="18613" hidden="1"/>
    <cellStyle name="Comma [0] 7236" xfId="48006" hidden="1"/>
    <cellStyle name="Comma [0] 7237" xfId="17901" hidden="1"/>
    <cellStyle name="Comma [0] 7237" xfId="47294" hidden="1"/>
    <cellStyle name="Comma [0] 7238" xfId="18102" hidden="1"/>
    <cellStyle name="Comma [0] 7238" xfId="47495" hidden="1"/>
    <cellStyle name="Comma [0] 7239" xfId="18625" hidden="1"/>
    <cellStyle name="Comma [0] 7239" xfId="48018" hidden="1"/>
    <cellStyle name="Comma [0] 724" xfId="3610" hidden="1"/>
    <cellStyle name="Comma [0] 724" xfId="33004" hidden="1"/>
    <cellStyle name="Comma [0] 7240" xfId="18627" hidden="1"/>
    <cellStyle name="Comma [0] 7240" xfId="48020" hidden="1"/>
    <cellStyle name="Comma [0] 7241" xfId="18616" hidden="1"/>
    <cellStyle name="Comma [0] 7241" xfId="48009" hidden="1"/>
    <cellStyle name="Comma [0] 7242" xfId="18624" hidden="1"/>
    <cellStyle name="Comma [0] 7242" xfId="48017" hidden="1"/>
    <cellStyle name="Comma [0] 7243" xfId="18111" hidden="1"/>
    <cellStyle name="Comma [0] 7243" xfId="47504" hidden="1"/>
    <cellStyle name="Comma [0] 7244" xfId="18610" hidden="1"/>
    <cellStyle name="Comma [0] 7244" xfId="48003" hidden="1"/>
    <cellStyle name="Comma [0] 7245" xfId="18643" hidden="1"/>
    <cellStyle name="Comma [0] 7245" xfId="48036" hidden="1"/>
    <cellStyle name="Comma [0] 7246" xfId="18651" hidden="1"/>
    <cellStyle name="Comma [0] 7246" xfId="48044" hidden="1"/>
    <cellStyle name="Comma [0] 7247" xfId="18560" hidden="1"/>
    <cellStyle name="Comma [0] 7247" xfId="47953" hidden="1"/>
    <cellStyle name="Comma [0] 7248" xfId="18639" hidden="1"/>
    <cellStyle name="Comma [0] 7248" xfId="48032" hidden="1"/>
    <cellStyle name="Comma [0] 7249" xfId="18660" hidden="1"/>
    <cellStyle name="Comma [0] 7249" xfId="48053" hidden="1"/>
    <cellStyle name="Comma [0] 725" xfId="3612" hidden="1"/>
    <cellStyle name="Comma [0] 725" xfId="33006" hidden="1"/>
    <cellStyle name="Comma [0] 7250" xfId="18662" hidden="1"/>
    <cellStyle name="Comma [0] 7250" xfId="48055" hidden="1"/>
    <cellStyle name="Comma [0] 7251" xfId="18621" hidden="1"/>
    <cellStyle name="Comma [0] 7251" xfId="48014" hidden="1"/>
    <cellStyle name="Comma [0] 7252" xfId="18566" hidden="1"/>
    <cellStyle name="Comma [0] 7252" xfId="47959" hidden="1"/>
    <cellStyle name="Comma [0] 7253" xfId="18619" hidden="1"/>
    <cellStyle name="Comma [0] 7253" xfId="48012" hidden="1"/>
    <cellStyle name="Comma [0] 7254" xfId="18603" hidden="1"/>
    <cellStyle name="Comma [0] 7254" xfId="47996" hidden="1"/>
    <cellStyle name="Comma [0] 7255" xfId="18599" hidden="1"/>
    <cellStyle name="Comma [0] 7255" xfId="47992" hidden="1"/>
    <cellStyle name="Comma [0] 7256" xfId="18670" hidden="1"/>
    <cellStyle name="Comma [0] 7256" xfId="48063" hidden="1"/>
    <cellStyle name="Comma [0] 7257" xfId="18542" hidden="1"/>
    <cellStyle name="Comma [0] 7257" xfId="47935" hidden="1"/>
    <cellStyle name="Comma [0] 7258" xfId="17850" hidden="1"/>
    <cellStyle name="Comma [0] 7258" xfId="47243" hidden="1"/>
    <cellStyle name="Comma [0] 7259" xfId="18678" hidden="1"/>
    <cellStyle name="Comma [0] 7259" xfId="48071" hidden="1"/>
    <cellStyle name="Comma [0] 726" xfId="3598" hidden="1"/>
    <cellStyle name="Comma [0] 726" xfId="32992" hidden="1"/>
    <cellStyle name="Comma [0] 7260" xfId="18680" hidden="1"/>
    <cellStyle name="Comma [0] 7260" xfId="48073" hidden="1"/>
    <cellStyle name="Comma [0] 7261" xfId="18629" hidden="1"/>
    <cellStyle name="Comma [0] 7261" xfId="48022" hidden="1"/>
    <cellStyle name="Comma [0] 7262" xfId="18605" hidden="1"/>
    <cellStyle name="Comma [0] 7262" xfId="47998" hidden="1"/>
    <cellStyle name="Comma [0] 7263" xfId="18640" hidden="1"/>
    <cellStyle name="Comma [0] 7263" xfId="48033" hidden="1"/>
    <cellStyle name="Comma [0] 7264" xfId="18572" hidden="1"/>
    <cellStyle name="Comma [0] 7264" xfId="47965" hidden="1"/>
    <cellStyle name="Comma [0] 7265" xfId="18642" hidden="1"/>
    <cellStyle name="Comma [0] 7265" xfId="48035" hidden="1"/>
    <cellStyle name="Comma [0] 7266" xfId="18687" hidden="1"/>
    <cellStyle name="Comma [0] 7266" xfId="48080" hidden="1"/>
    <cellStyle name="Comma [0] 7267" xfId="18630" hidden="1"/>
    <cellStyle name="Comma [0] 7267" xfId="48023" hidden="1"/>
    <cellStyle name="Comma [0] 7268" xfId="18587" hidden="1"/>
    <cellStyle name="Comma [0] 7268" xfId="47980" hidden="1"/>
    <cellStyle name="Comma [0] 7269" xfId="18693" hidden="1"/>
    <cellStyle name="Comma [0] 7269" xfId="48086" hidden="1"/>
    <cellStyle name="Comma [0] 727" xfId="3585" hidden="1"/>
    <cellStyle name="Comma [0] 727" xfId="32979" hidden="1"/>
    <cellStyle name="Comma [0] 7270" xfId="18695" hidden="1"/>
    <cellStyle name="Comma [0] 7270" xfId="48088" hidden="1"/>
    <cellStyle name="Comma [0] 7271" xfId="18648" hidden="1"/>
    <cellStyle name="Comma [0] 7271" xfId="48041" hidden="1"/>
    <cellStyle name="Comma [0] 7272" xfId="18654" hidden="1"/>
    <cellStyle name="Comma [0] 7272" xfId="48047" hidden="1"/>
    <cellStyle name="Comma [0] 7273" xfId="18541" hidden="1"/>
    <cellStyle name="Comma [0] 7273" xfId="47934" hidden="1"/>
    <cellStyle name="Comma [0] 7274" xfId="18604" hidden="1"/>
    <cellStyle name="Comma [0] 7274" xfId="47997" hidden="1"/>
    <cellStyle name="Comma [0] 7275" xfId="18612" hidden="1"/>
    <cellStyle name="Comma [0] 7275" xfId="48005" hidden="1"/>
    <cellStyle name="Comma [0] 7276" xfId="18701" hidden="1"/>
    <cellStyle name="Comma [0] 7276" xfId="48094" hidden="1"/>
    <cellStyle name="Comma [0] 7277" xfId="18615" hidden="1"/>
    <cellStyle name="Comma [0] 7277" xfId="48008" hidden="1"/>
    <cellStyle name="Comma [0] 7278" xfId="18575" hidden="1"/>
    <cellStyle name="Comma [0] 7278" xfId="47968" hidden="1"/>
    <cellStyle name="Comma [0] 7279" xfId="18706" hidden="1"/>
    <cellStyle name="Comma [0] 7279" xfId="48099" hidden="1"/>
    <cellStyle name="Comma [0] 728" xfId="3609" hidden="1"/>
    <cellStyle name="Comma [0] 728" xfId="33003" hidden="1"/>
    <cellStyle name="Comma [0] 7280" xfId="18708" hidden="1"/>
    <cellStyle name="Comma [0] 7280" xfId="48101" hidden="1"/>
    <cellStyle name="Comma [0] 7281" xfId="18667" hidden="1"/>
    <cellStyle name="Comma [0] 7281" xfId="48060" hidden="1"/>
    <cellStyle name="Comma [0] 7282" xfId="18673" hidden="1"/>
    <cellStyle name="Comma [0] 7282" xfId="48066" hidden="1"/>
    <cellStyle name="Comma [0] 7283" xfId="18574" hidden="1"/>
    <cellStyle name="Comma [0] 7283" xfId="47967" hidden="1"/>
    <cellStyle name="Comma [0] 7284" xfId="18655" hidden="1"/>
    <cellStyle name="Comma [0] 7284" xfId="48048" hidden="1"/>
    <cellStyle name="Comma [0] 7285" xfId="18634" hidden="1"/>
    <cellStyle name="Comma [0] 7285" xfId="48027" hidden="1"/>
    <cellStyle name="Comma [0] 7286" xfId="18712" hidden="1"/>
    <cellStyle name="Comma [0] 7286" xfId="48105" hidden="1"/>
    <cellStyle name="Comma [0] 7287" xfId="18653" hidden="1"/>
    <cellStyle name="Comma [0] 7287" xfId="48046" hidden="1"/>
    <cellStyle name="Comma [0] 7288" xfId="18591" hidden="1"/>
    <cellStyle name="Comma [0] 7288" xfId="47984" hidden="1"/>
    <cellStyle name="Comma [0] 7289" xfId="18719" hidden="1"/>
    <cellStyle name="Comma [0] 7289" xfId="48112" hidden="1"/>
    <cellStyle name="Comma [0] 729" xfId="3575" hidden="1"/>
    <cellStyle name="Comma [0] 729" xfId="32969" hidden="1"/>
    <cellStyle name="Comma [0] 7290" xfId="18721" hidden="1"/>
    <cellStyle name="Comma [0] 7290" xfId="48114" hidden="1"/>
    <cellStyle name="Comma [0] 7291" xfId="18685" hidden="1"/>
    <cellStyle name="Comma [0] 7291" xfId="48078" hidden="1"/>
    <cellStyle name="Comma [0] 7292" xfId="18690" hidden="1"/>
    <cellStyle name="Comma [0] 7292" xfId="48083" hidden="1"/>
    <cellStyle name="Comma [0] 7293" xfId="18120" hidden="1"/>
    <cellStyle name="Comma [0] 7293" xfId="47513" hidden="1"/>
    <cellStyle name="Comma [0] 7294" xfId="18674" hidden="1"/>
    <cellStyle name="Comma [0] 7294" xfId="48067" hidden="1"/>
    <cellStyle name="Comma [0] 7295" xfId="18579" hidden="1"/>
    <cellStyle name="Comma [0] 7295" xfId="47972" hidden="1"/>
    <cellStyle name="Comma [0] 7296" xfId="18725" hidden="1"/>
    <cellStyle name="Comma [0] 7296" xfId="48118" hidden="1"/>
    <cellStyle name="Comma [0] 7297" xfId="18672" hidden="1"/>
    <cellStyle name="Comma [0] 7297" xfId="48065" hidden="1"/>
    <cellStyle name="Comma [0] 7298" xfId="18611" hidden="1"/>
    <cellStyle name="Comma [0] 7298" xfId="48004" hidden="1"/>
    <cellStyle name="Comma [0] 7299" xfId="18729" hidden="1"/>
    <cellStyle name="Comma [0] 7299" xfId="48122" hidden="1"/>
    <cellStyle name="Comma [0] 73" xfId="2328" hidden="1"/>
    <cellStyle name="Comma [0] 73" xfId="31722" hidden="1"/>
    <cellStyle name="Comma [0] 730" xfId="3547" hidden="1"/>
    <cellStyle name="Comma [0] 730" xfId="32941" hidden="1"/>
    <cellStyle name="Comma [0] 7300" xfId="18731" hidden="1"/>
    <cellStyle name="Comma [0] 7300" xfId="48124" hidden="1"/>
    <cellStyle name="Comma [0] 7301" xfId="18699" hidden="1"/>
    <cellStyle name="Comma [0] 7301" xfId="48092" hidden="1"/>
    <cellStyle name="Comma [0] 7302" xfId="18703" hidden="1"/>
    <cellStyle name="Comma [0] 7302" xfId="48096" hidden="1"/>
    <cellStyle name="Comma [0] 7303" xfId="18593" hidden="1"/>
    <cellStyle name="Comma [0] 7303" xfId="47986" hidden="1"/>
    <cellStyle name="Comma [0] 7304" xfId="18691" hidden="1"/>
    <cellStyle name="Comma [0] 7304" xfId="48084" hidden="1"/>
    <cellStyle name="Comma [0] 7305" xfId="18583" hidden="1"/>
    <cellStyle name="Comma [0] 7305" xfId="47976" hidden="1"/>
    <cellStyle name="Comma [0] 7306" xfId="18735" hidden="1"/>
    <cellStyle name="Comma [0] 7306" xfId="48128" hidden="1"/>
    <cellStyle name="Comma [0] 7307" xfId="18689" hidden="1"/>
    <cellStyle name="Comma [0] 7307" xfId="48082" hidden="1"/>
    <cellStyle name="Comma [0] 7308" xfId="18658" hidden="1"/>
    <cellStyle name="Comma [0] 7308" xfId="48051" hidden="1"/>
    <cellStyle name="Comma [0] 7309" xfId="18739" hidden="1"/>
    <cellStyle name="Comma [0] 7309" xfId="48132" hidden="1"/>
    <cellStyle name="Comma [0] 731" xfId="3614" hidden="1"/>
    <cellStyle name="Comma [0] 731" xfId="33008" hidden="1"/>
    <cellStyle name="Comma [0] 7310" xfId="18741" hidden="1"/>
    <cellStyle name="Comma [0] 7310" xfId="48134" hidden="1"/>
    <cellStyle name="Comma [0] 7311" xfId="18727" hidden="1"/>
    <cellStyle name="Comma [0] 7311" xfId="48120" hidden="1"/>
    <cellStyle name="Comma [0] 7312" xfId="18714" hidden="1"/>
    <cellStyle name="Comma [0] 7312" xfId="48107" hidden="1"/>
    <cellStyle name="Comma [0] 7313" xfId="18738" hidden="1"/>
    <cellStyle name="Comma [0] 7313" xfId="48131" hidden="1"/>
    <cellStyle name="Comma [0] 7314" xfId="18704" hidden="1"/>
    <cellStyle name="Comma [0] 7314" xfId="48097" hidden="1"/>
    <cellStyle name="Comma [0] 7315" xfId="18676" hidden="1"/>
    <cellStyle name="Comma [0] 7315" xfId="48069" hidden="1"/>
    <cellStyle name="Comma [0] 7316" xfId="18743" hidden="1"/>
    <cellStyle name="Comma [0] 7316" xfId="48136" hidden="1"/>
    <cellStyle name="Comma [0] 7317" xfId="18700" hidden="1"/>
    <cellStyle name="Comma [0] 7317" xfId="48093" hidden="1"/>
    <cellStyle name="Comma [0] 7318" xfId="18734" hidden="1"/>
    <cellStyle name="Comma [0] 7318" xfId="48127" hidden="1"/>
    <cellStyle name="Comma [0] 7319" xfId="18747" hidden="1"/>
    <cellStyle name="Comma [0] 7319" xfId="48140" hidden="1"/>
    <cellStyle name="Comma [0] 732" xfId="3571" hidden="1"/>
    <cellStyle name="Comma [0] 732" xfId="32965" hidden="1"/>
    <cellStyle name="Comma [0] 7320" xfId="18749" hidden="1"/>
    <cellStyle name="Comma [0] 7320" xfId="48142" hidden="1"/>
    <cellStyle name="Comma [0] 7321" xfId="18617" hidden="1"/>
    <cellStyle name="Comma [0] 7321" xfId="48010" hidden="1"/>
    <cellStyle name="Comma [0] 7322" xfId="18737" hidden="1"/>
    <cellStyle name="Comma [0] 7322" xfId="48130" hidden="1"/>
    <cellStyle name="Comma [0] 7323" xfId="18677" hidden="1"/>
    <cellStyle name="Comma [0] 7323" xfId="48070" hidden="1"/>
    <cellStyle name="Comma [0] 7324" xfId="18711" hidden="1"/>
    <cellStyle name="Comma [0] 7324" xfId="48104" hidden="1"/>
    <cellStyle name="Comma [0] 7325" xfId="18724" hidden="1"/>
    <cellStyle name="Comma [0] 7325" xfId="48117" hidden="1"/>
    <cellStyle name="Comma [0] 7326" xfId="18752" hidden="1"/>
    <cellStyle name="Comma [0] 7326" xfId="48145" hidden="1"/>
    <cellStyle name="Comma [0] 7327" xfId="18715" hidden="1"/>
    <cellStyle name="Comma [0] 7327" xfId="48108" hidden="1"/>
    <cellStyle name="Comma [0] 7328" xfId="18675" hidden="1"/>
    <cellStyle name="Comma [0] 7328" xfId="48068" hidden="1"/>
    <cellStyle name="Comma [0] 7329" xfId="18754" hidden="1"/>
    <cellStyle name="Comma [0] 7329" xfId="48147" hidden="1"/>
    <cellStyle name="Comma [0] 733" xfId="3605" hidden="1"/>
    <cellStyle name="Comma [0] 733" xfId="32999" hidden="1"/>
    <cellStyle name="Comma [0] 7330" xfId="18756" hidden="1"/>
    <cellStyle name="Comma [0] 7330" xfId="48149" hidden="1"/>
    <cellStyle name="Comma [0] 7331" xfId="15387" hidden="1"/>
    <cellStyle name="Comma [0] 7331" xfId="44780" hidden="1"/>
    <cellStyle name="Comma [0] 7332" xfId="15392" hidden="1"/>
    <cellStyle name="Comma [0] 7332" xfId="44785" hidden="1"/>
    <cellStyle name="Comma [0] 7333" xfId="15385" hidden="1"/>
    <cellStyle name="Comma [0] 7333" xfId="44778" hidden="1"/>
    <cellStyle name="Comma [0] 7334" xfId="15366" hidden="1"/>
    <cellStyle name="Comma [0] 7334" xfId="44759" hidden="1"/>
    <cellStyle name="Comma [0] 7335" xfId="18759" hidden="1"/>
    <cellStyle name="Comma [0] 7335" xfId="48152" hidden="1"/>
    <cellStyle name="Comma [0] 7336" xfId="18765" hidden="1"/>
    <cellStyle name="Comma [0] 7336" xfId="48158" hidden="1"/>
    <cellStyle name="Comma [0] 7337" xfId="18767" hidden="1"/>
    <cellStyle name="Comma [0] 7337" xfId="48160" hidden="1"/>
    <cellStyle name="Comma [0] 7338" xfId="18758" hidden="1"/>
    <cellStyle name="Comma [0] 7338" xfId="48151" hidden="1"/>
    <cellStyle name="Comma [0] 7339" xfId="18763" hidden="1"/>
    <cellStyle name="Comma [0] 7339" xfId="48156" hidden="1"/>
    <cellStyle name="Comma [0] 734" xfId="3618" hidden="1"/>
    <cellStyle name="Comma [0] 734" xfId="33012" hidden="1"/>
    <cellStyle name="Comma [0] 7340" xfId="18769" hidden="1"/>
    <cellStyle name="Comma [0] 7340" xfId="48162" hidden="1"/>
    <cellStyle name="Comma [0] 7341" xfId="18771" hidden="1"/>
    <cellStyle name="Comma [0] 7341" xfId="48164" hidden="1"/>
    <cellStyle name="Comma [0] 7342" xfId="15373" hidden="1"/>
    <cellStyle name="Comma [0] 7342" xfId="44766" hidden="1"/>
    <cellStyle name="Comma [0] 7343" xfId="15381" hidden="1"/>
    <cellStyle name="Comma [0] 7343" xfId="44774" hidden="1"/>
    <cellStyle name="Comma [0] 7344" xfId="18782" hidden="1"/>
    <cellStyle name="Comma [0] 7344" xfId="48175" hidden="1"/>
    <cellStyle name="Comma [0] 7345" xfId="18791" hidden="1"/>
    <cellStyle name="Comma [0] 7345" xfId="48184" hidden="1"/>
    <cellStyle name="Comma [0] 7346" xfId="18802" hidden="1"/>
    <cellStyle name="Comma [0] 7346" xfId="48195" hidden="1"/>
    <cellStyle name="Comma [0] 7347" xfId="18808" hidden="1"/>
    <cellStyle name="Comma [0] 7347" xfId="48201" hidden="1"/>
    <cellStyle name="Comma [0] 7348" xfId="18790" hidden="1"/>
    <cellStyle name="Comma [0] 7348" xfId="48183" hidden="1"/>
    <cellStyle name="Comma [0] 7349" xfId="18800" hidden="1"/>
    <cellStyle name="Comma [0] 7349" xfId="48193" hidden="1"/>
    <cellStyle name="Comma [0] 735" xfId="3620" hidden="1"/>
    <cellStyle name="Comma [0] 735" xfId="33014" hidden="1"/>
    <cellStyle name="Comma [0] 7350" xfId="18820" hidden="1"/>
    <cellStyle name="Comma [0] 7350" xfId="48213" hidden="1"/>
    <cellStyle name="Comma [0] 7351" xfId="18822" hidden="1"/>
    <cellStyle name="Comma [0] 7351" xfId="48215" hidden="1"/>
    <cellStyle name="Comma [0] 7352" xfId="18773" hidden="1"/>
    <cellStyle name="Comma [0] 7352" xfId="48166" hidden="1"/>
    <cellStyle name="Comma [0] 7353" xfId="15379" hidden="1"/>
    <cellStyle name="Comma [0] 7353" xfId="44772" hidden="1"/>
    <cellStyle name="Comma [0] 7354" xfId="18776" hidden="1"/>
    <cellStyle name="Comma [0] 7354" xfId="48169" hidden="1"/>
    <cellStyle name="Comma [0] 7355" xfId="15375" hidden="1"/>
    <cellStyle name="Comma [0] 7355" xfId="44768" hidden="1"/>
    <cellStyle name="Comma [0] 7356" xfId="15374" hidden="1"/>
    <cellStyle name="Comma [0] 7356" xfId="44767" hidden="1"/>
    <cellStyle name="Comma [0] 7357" xfId="18827" hidden="1"/>
    <cellStyle name="Comma [0] 7357" xfId="48220" hidden="1"/>
    <cellStyle name="Comma [0] 7358" xfId="15382" hidden="1"/>
    <cellStyle name="Comma [0] 7358" xfId="44775" hidden="1"/>
    <cellStyle name="Comma [0] 7359" xfId="15376" hidden="1"/>
    <cellStyle name="Comma [0] 7359" xfId="44769" hidden="1"/>
    <cellStyle name="Comma [0] 736" xfId="3488" hidden="1"/>
    <cellStyle name="Comma [0] 736" xfId="32882" hidden="1"/>
    <cellStyle name="Comma [0] 7360" xfId="18839" hidden="1"/>
    <cellStyle name="Comma [0] 7360" xfId="48232" hidden="1"/>
    <cellStyle name="Comma [0] 7361" xfId="18841" hidden="1"/>
    <cellStyle name="Comma [0] 7361" xfId="48234" hidden="1"/>
    <cellStyle name="Comma [0] 7362" xfId="18830" hidden="1"/>
    <cellStyle name="Comma [0] 7362" xfId="48223" hidden="1"/>
    <cellStyle name="Comma [0] 7363" xfId="18838" hidden="1"/>
    <cellStyle name="Comma [0] 7363" xfId="48231" hidden="1"/>
    <cellStyle name="Comma [0] 7364" xfId="15378" hidden="1"/>
    <cellStyle name="Comma [0] 7364" xfId="44771" hidden="1"/>
    <cellStyle name="Comma [0] 7365" xfId="18824" hidden="1"/>
    <cellStyle name="Comma [0] 7365" xfId="48217" hidden="1"/>
    <cellStyle name="Comma [0] 7366" xfId="18857" hidden="1"/>
    <cellStyle name="Comma [0] 7366" xfId="48250" hidden="1"/>
    <cellStyle name="Comma [0] 7367" xfId="18865" hidden="1"/>
    <cellStyle name="Comma [0] 7367" xfId="48258" hidden="1"/>
    <cellStyle name="Comma [0] 7368" xfId="18774" hidden="1"/>
    <cellStyle name="Comma [0] 7368" xfId="48167" hidden="1"/>
    <cellStyle name="Comma [0] 7369" xfId="18853" hidden="1"/>
    <cellStyle name="Comma [0] 7369" xfId="48246" hidden="1"/>
    <cellStyle name="Comma [0] 737" xfId="3608" hidden="1"/>
    <cellStyle name="Comma [0] 737" xfId="33002" hidden="1"/>
    <cellStyle name="Comma [0] 7370" xfId="18874" hidden="1"/>
    <cellStyle name="Comma [0] 7370" xfId="48267" hidden="1"/>
    <cellStyle name="Comma [0] 7371" xfId="18876" hidden="1"/>
    <cellStyle name="Comma [0] 7371" xfId="48269" hidden="1"/>
    <cellStyle name="Comma [0] 7372" xfId="18835" hidden="1"/>
    <cellStyle name="Comma [0] 7372" xfId="48228" hidden="1"/>
    <cellStyle name="Comma [0] 7373" xfId="18780" hidden="1"/>
    <cellStyle name="Comma [0] 7373" xfId="48173" hidden="1"/>
    <cellStyle name="Comma [0] 7374" xfId="18833" hidden="1"/>
    <cellStyle name="Comma [0] 7374" xfId="48226" hidden="1"/>
    <cellStyle name="Comma [0] 7375" xfId="18817" hidden="1"/>
    <cellStyle name="Comma [0] 7375" xfId="48210" hidden="1"/>
    <cellStyle name="Comma [0] 7376" xfId="18813" hidden="1"/>
    <cellStyle name="Comma [0] 7376" xfId="48206" hidden="1"/>
    <cellStyle name="Comma [0] 7377" xfId="18884" hidden="1"/>
    <cellStyle name="Comma [0] 7377" xfId="48277" hidden="1"/>
    <cellStyle name="Comma [0] 7378" xfId="15370" hidden="1"/>
    <cellStyle name="Comma [0] 7378" xfId="44763" hidden="1"/>
    <cellStyle name="Comma [0] 7379" xfId="15410" hidden="1"/>
    <cellStyle name="Comma [0] 7379" xfId="44803" hidden="1"/>
    <cellStyle name="Comma [0] 738" xfId="3548" hidden="1"/>
    <cellStyle name="Comma [0] 738" xfId="32942" hidden="1"/>
    <cellStyle name="Comma [0] 7380" xfId="18892" hidden="1"/>
    <cellStyle name="Comma [0] 7380" xfId="48285" hidden="1"/>
    <cellStyle name="Comma [0] 7381" xfId="18894" hidden="1"/>
    <cellStyle name="Comma [0] 7381" xfId="48287" hidden="1"/>
    <cellStyle name="Comma [0] 7382" xfId="18843" hidden="1"/>
    <cellStyle name="Comma [0] 7382" xfId="48236" hidden="1"/>
    <cellStyle name="Comma [0] 7383" xfId="18819" hidden="1"/>
    <cellStyle name="Comma [0] 7383" xfId="48212" hidden="1"/>
    <cellStyle name="Comma [0] 7384" xfId="18854" hidden="1"/>
    <cellStyle name="Comma [0] 7384" xfId="48247" hidden="1"/>
    <cellStyle name="Comma [0] 7385" xfId="18786" hidden="1"/>
    <cellStyle name="Comma [0] 7385" xfId="48179" hidden="1"/>
    <cellStyle name="Comma [0] 7386" xfId="18856" hidden="1"/>
    <cellStyle name="Comma [0] 7386" xfId="48249" hidden="1"/>
    <cellStyle name="Comma [0] 7387" xfId="18901" hidden="1"/>
    <cellStyle name="Comma [0] 7387" xfId="48294" hidden="1"/>
    <cellStyle name="Comma [0] 7388" xfId="18844" hidden="1"/>
    <cellStyle name="Comma [0] 7388" xfId="48237" hidden="1"/>
    <cellStyle name="Comma [0] 7389" xfId="18801" hidden="1"/>
    <cellStyle name="Comma [0] 7389" xfId="48194" hidden="1"/>
    <cellStyle name="Comma [0] 739" xfId="3582" hidden="1"/>
    <cellStyle name="Comma [0] 739" xfId="32976" hidden="1"/>
    <cellStyle name="Comma [0] 7390" xfId="18907" hidden="1"/>
    <cellStyle name="Comma [0] 7390" xfId="48300" hidden="1"/>
    <cellStyle name="Comma [0] 7391" xfId="18909" hidden="1"/>
    <cellStyle name="Comma [0] 7391" xfId="48302" hidden="1"/>
    <cellStyle name="Comma [0] 7392" xfId="18862" hidden="1"/>
    <cellStyle name="Comma [0] 7392" xfId="48255" hidden="1"/>
    <cellStyle name="Comma [0] 7393" xfId="18868" hidden="1"/>
    <cellStyle name="Comma [0] 7393" xfId="48261" hidden="1"/>
    <cellStyle name="Comma [0] 7394" xfId="15400" hidden="1"/>
    <cellStyle name="Comma [0] 7394" xfId="44793" hidden="1"/>
    <cellStyle name="Comma [0] 7395" xfId="18818" hidden="1"/>
    <cellStyle name="Comma [0] 7395" xfId="48211" hidden="1"/>
    <cellStyle name="Comma [0] 7396" xfId="18826" hidden="1"/>
    <cellStyle name="Comma [0] 7396" xfId="48219" hidden="1"/>
    <cellStyle name="Comma [0] 7397" xfId="18915" hidden="1"/>
    <cellStyle name="Comma [0] 7397" xfId="48308" hidden="1"/>
    <cellStyle name="Comma [0] 7398" xfId="18829" hidden="1"/>
    <cellStyle name="Comma [0] 7398" xfId="48222" hidden="1"/>
    <cellStyle name="Comma [0] 7399" xfId="18789" hidden="1"/>
    <cellStyle name="Comma [0] 7399" xfId="48182" hidden="1"/>
    <cellStyle name="Comma [0] 74" xfId="2312" hidden="1"/>
    <cellStyle name="Comma [0] 74" xfId="31706" hidden="1"/>
    <cellStyle name="Comma [0] 740" xfId="3595" hidden="1"/>
    <cellStyle name="Comma [0] 740" xfId="32989" hidden="1"/>
    <cellStyle name="Comma [0] 7400" xfId="18920" hidden="1"/>
    <cellStyle name="Comma [0] 7400" xfId="48313" hidden="1"/>
    <cellStyle name="Comma [0] 7401" xfId="18922" hidden="1"/>
    <cellStyle name="Comma [0] 7401" xfId="48315" hidden="1"/>
    <cellStyle name="Comma [0] 7402" xfId="18881" hidden="1"/>
    <cellStyle name="Comma [0] 7402" xfId="48274" hidden="1"/>
    <cellStyle name="Comma [0] 7403" xfId="18887" hidden="1"/>
    <cellStyle name="Comma [0] 7403" xfId="48280" hidden="1"/>
    <cellStyle name="Comma [0] 7404" xfId="18788" hidden="1"/>
    <cellStyle name="Comma [0] 7404" xfId="48181" hidden="1"/>
    <cellStyle name="Comma [0] 7405" xfId="18869" hidden="1"/>
    <cellStyle name="Comma [0] 7405" xfId="48262" hidden="1"/>
    <cellStyle name="Comma [0] 7406" xfId="18848" hidden="1"/>
    <cellStyle name="Comma [0] 7406" xfId="48241" hidden="1"/>
    <cellStyle name="Comma [0] 7407" xfId="18926" hidden="1"/>
    <cellStyle name="Comma [0] 7407" xfId="48319" hidden="1"/>
    <cellStyle name="Comma [0] 7408" xfId="18867" hidden="1"/>
    <cellStyle name="Comma [0] 7408" xfId="48260" hidden="1"/>
    <cellStyle name="Comma [0] 7409" xfId="18805" hidden="1"/>
    <cellStyle name="Comma [0] 7409" xfId="48198" hidden="1"/>
    <cellStyle name="Comma [0] 741" xfId="3623" hidden="1"/>
    <cellStyle name="Comma [0] 741" xfId="33017" hidden="1"/>
    <cellStyle name="Comma [0] 7410" xfId="18933" hidden="1"/>
    <cellStyle name="Comma [0] 7410" xfId="48326" hidden="1"/>
    <cellStyle name="Comma [0] 7411" xfId="18935" hidden="1"/>
    <cellStyle name="Comma [0] 7411" xfId="48328" hidden="1"/>
    <cellStyle name="Comma [0] 7412" xfId="18899" hidden="1"/>
    <cellStyle name="Comma [0] 7412" xfId="48292" hidden="1"/>
    <cellStyle name="Comma [0] 7413" xfId="18904" hidden="1"/>
    <cellStyle name="Comma [0] 7413" xfId="48297" hidden="1"/>
    <cellStyle name="Comma [0] 7414" xfId="15365" hidden="1"/>
    <cellStyle name="Comma [0] 7414" xfId="44758" hidden="1"/>
    <cellStyle name="Comma [0] 7415" xfId="18888" hidden="1"/>
    <cellStyle name="Comma [0] 7415" xfId="48281" hidden="1"/>
    <cellStyle name="Comma [0] 7416" xfId="18793" hidden="1"/>
    <cellStyle name="Comma [0] 7416" xfId="48186" hidden="1"/>
    <cellStyle name="Comma [0] 7417" xfId="18939" hidden="1"/>
    <cellStyle name="Comma [0] 7417" xfId="48332" hidden="1"/>
    <cellStyle name="Comma [0] 7418" xfId="18886" hidden="1"/>
    <cellStyle name="Comma [0] 7418" xfId="48279" hidden="1"/>
    <cellStyle name="Comma [0] 7419" xfId="18825" hidden="1"/>
    <cellStyle name="Comma [0] 7419" xfId="48218" hidden="1"/>
    <cellStyle name="Comma [0] 742" xfId="3586" hidden="1"/>
    <cellStyle name="Comma [0] 742" xfId="32980" hidden="1"/>
    <cellStyle name="Comma [0] 7420" xfId="18943" hidden="1"/>
    <cellStyle name="Comma [0] 7420" xfId="48336" hidden="1"/>
    <cellStyle name="Comma [0] 7421" xfId="18945" hidden="1"/>
    <cellStyle name="Comma [0] 7421" xfId="48338" hidden="1"/>
    <cellStyle name="Comma [0] 7422" xfId="18913" hidden="1"/>
    <cellStyle name="Comma [0] 7422" xfId="48306" hidden="1"/>
    <cellStyle name="Comma [0] 7423" xfId="18917" hidden="1"/>
    <cellStyle name="Comma [0] 7423" xfId="48310" hidden="1"/>
    <cellStyle name="Comma [0] 7424" xfId="18807" hidden="1"/>
    <cellStyle name="Comma [0] 7424" xfId="48200" hidden="1"/>
    <cellStyle name="Comma [0] 7425" xfId="18905" hidden="1"/>
    <cellStyle name="Comma [0] 7425" xfId="48298" hidden="1"/>
    <cellStyle name="Comma [0] 7426" xfId="18797" hidden="1"/>
    <cellStyle name="Comma [0] 7426" xfId="48190" hidden="1"/>
    <cellStyle name="Comma [0] 7427" xfId="18949" hidden="1"/>
    <cellStyle name="Comma [0] 7427" xfId="48342" hidden="1"/>
    <cellStyle name="Comma [0] 7428" xfId="18903" hidden="1"/>
    <cellStyle name="Comma [0] 7428" xfId="48296" hidden="1"/>
    <cellStyle name="Comma [0] 7429" xfId="18872" hidden="1"/>
    <cellStyle name="Comma [0] 7429" xfId="48265" hidden="1"/>
    <cellStyle name="Comma [0] 743" xfId="3546" hidden="1"/>
    <cellStyle name="Comma [0] 743" xfId="32940" hidden="1"/>
    <cellStyle name="Comma [0] 7430" xfId="18953" hidden="1"/>
    <cellStyle name="Comma [0] 7430" xfId="48346" hidden="1"/>
    <cellStyle name="Comma [0] 7431" xfId="18955" hidden="1"/>
    <cellStyle name="Comma [0] 7431" xfId="48348" hidden="1"/>
    <cellStyle name="Comma [0] 7432" xfId="18941" hidden="1"/>
    <cellStyle name="Comma [0] 7432" xfId="48334" hidden="1"/>
    <cellStyle name="Comma [0] 7433" xfId="18928" hidden="1"/>
    <cellStyle name="Comma [0] 7433" xfId="48321" hidden="1"/>
    <cellStyle name="Comma [0] 7434" xfId="18952" hidden="1"/>
    <cellStyle name="Comma [0] 7434" xfId="48345" hidden="1"/>
    <cellStyle name="Comma [0] 7435" xfId="18918" hidden="1"/>
    <cellStyle name="Comma [0] 7435" xfId="48311" hidden="1"/>
    <cellStyle name="Comma [0] 7436" xfId="18890" hidden="1"/>
    <cellStyle name="Comma [0] 7436" xfId="48283" hidden="1"/>
    <cellStyle name="Comma [0] 7437" xfId="18957" hidden="1"/>
    <cellStyle name="Comma [0] 7437" xfId="48350" hidden="1"/>
    <cellStyle name="Comma [0] 7438" xfId="18914" hidden="1"/>
    <cellStyle name="Comma [0] 7438" xfId="48307" hidden="1"/>
    <cellStyle name="Comma [0] 7439" xfId="18948" hidden="1"/>
    <cellStyle name="Comma [0] 7439" xfId="48341" hidden="1"/>
    <cellStyle name="Comma [0] 744" xfId="3625" hidden="1"/>
    <cellStyle name="Comma [0] 744" xfId="33019" hidden="1"/>
    <cellStyle name="Comma [0] 7440" xfId="18961" hidden="1"/>
    <cellStyle name="Comma [0] 7440" xfId="48354" hidden="1"/>
    <cellStyle name="Comma [0] 7441" xfId="18963" hidden="1"/>
    <cellStyle name="Comma [0] 7441" xfId="48356" hidden="1"/>
    <cellStyle name="Comma [0] 7442" xfId="18831" hidden="1"/>
    <cellStyle name="Comma [0] 7442" xfId="48224" hidden="1"/>
    <cellStyle name="Comma [0] 7443" xfId="18951" hidden="1"/>
    <cellStyle name="Comma [0] 7443" xfId="48344" hidden="1"/>
    <cellStyle name="Comma [0] 7444" xfId="18891" hidden="1"/>
    <cellStyle name="Comma [0] 7444" xfId="48284" hidden="1"/>
    <cellStyle name="Comma [0] 7445" xfId="18925" hidden="1"/>
    <cellStyle name="Comma [0] 7445" xfId="48318" hidden="1"/>
    <cellStyle name="Comma [0] 7446" xfId="18938" hidden="1"/>
    <cellStyle name="Comma [0] 7446" xfId="48331" hidden="1"/>
    <cellStyle name="Comma [0] 7447" xfId="18966" hidden="1"/>
    <cellStyle name="Comma [0] 7447" xfId="48359" hidden="1"/>
    <cellStyle name="Comma [0] 7448" xfId="18929" hidden="1"/>
    <cellStyle name="Comma [0] 7448" xfId="48322" hidden="1"/>
    <cellStyle name="Comma [0] 7449" xfId="18889" hidden="1"/>
    <cellStyle name="Comma [0] 7449" xfId="48282" hidden="1"/>
    <cellStyle name="Comma [0] 745" xfId="3627" hidden="1"/>
    <cellStyle name="Comma [0] 745" xfId="33021" hidden="1"/>
    <cellStyle name="Comma [0] 7450" xfId="18968" hidden="1"/>
    <cellStyle name="Comma [0] 7450" xfId="48361" hidden="1"/>
    <cellStyle name="Comma [0] 7451" xfId="18970" hidden="1"/>
    <cellStyle name="Comma [0] 7451" xfId="48363" hidden="1"/>
    <cellStyle name="Comma [0] 7452" xfId="19027" hidden="1"/>
    <cellStyle name="Comma [0] 7452" xfId="48420" hidden="1"/>
    <cellStyle name="Comma [0] 7453" xfId="19046" hidden="1"/>
    <cellStyle name="Comma [0] 7453" xfId="48439" hidden="1"/>
    <cellStyle name="Comma [0] 7454" xfId="19053" hidden="1"/>
    <cellStyle name="Comma [0] 7454" xfId="48446" hidden="1"/>
    <cellStyle name="Comma [0] 7455" xfId="19060" hidden="1"/>
    <cellStyle name="Comma [0] 7455" xfId="48453" hidden="1"/>
    <cellStyle name="Comma [0] 7456" xfId="19065" hidden="1"/>
    <cellStyle name="Comma [0] 7456" xfId="48458" hidden="1"/>
    <cellStyle name="Comma [0] 7457" xfId="19052" hidden="1"/>
    <cellStyle name="Comma [0] 7457" xfId="48445" hidden="1"/>
    <cellStyle name="Comma [0] 7458" xfId="19057" hidden="1"/>
    <cellStyle name="Comma [0] 7458" xfId="48450" hidden="1"/>
    <cellStyle name="Comma [0] 7459" xfId="19069" hidden="1"/>
    <cellStyle name="Comma [0] 7459" xfId="48462" hidden="1"/>
    <cellStyle name="Comma [0] 746" xfId="3139" hidden="1"/>
    <cellStyle name="Comma [0] 746" xfId="32533" hidden="1"/>
    <cellStyle name="Comma [0] 7460" xfId="19071" hidden="1"/>
    <cellStyle name="Comma [0] 7460" xfId="48464" hidden="1"/>
    <cellStyle name="Comma [0] 7461" xfId="19042" hidden="1"/>
    <cellStyle name="Comma [0] 7461" xfId="48435" hidden="1"/>
    <cellStyle name="Comma [0] 7462" xfId="19031" hidden="1"/>
    <cellStyle name="Comma [0] 7462" xfId="48424" hidden="1"/>
    <cellStyle name="Comma [0] 7463" xfId="19082" hidden="1"/>
    <cellStyle name="Comma [0] 7463" xfId="48475" hidden="1"/>
    <cellStyle name="Comma [0] 7464" xfId="19091" hidden="1"/>
    <cellStyle name="Comma [0] 7464" xfId="48484" hidden="1"/>
    <cellStyle name="Comma [0] 7465" xfId="19102" hidden="1"/>
    <cellStyle name="Comma [0] 7465" xfId="48495" hidden="1"/>
    <cellStyle name="Comma [0] 7466" xfId="19108" hidden="1"/>
    <cellStyle name="Comma [0] 7466" xfId="48501" hidden="1"/>
    <cellStyle name="Comma [0] 7467" xfId="19090" hidden="1"/>
    <cellStyle name="Comma [0] 7467" xfId="48483" hidden="1"/>
    <cellStyle name="Comma [0] 7468" xfId="19100" hidden="1"/>
    <cellStyle name="Comma [0] 7468" xfId="48493" hidden="1"/>
    <cellStyle name="Comma [0] 7469" xfId="19120" hidden="1"/>
    <cellStyle name="Comma [0] 7469" xfId="48513" hidden="1"/>
    <cellStyle name="Comma [0] 747" xfId="3136" hidden="1"/>
    <cellStyle name="Comma [0] 747" xfId="32530" hidden="1"/>
    <cellStyle name="Comma [0] 7470" xfId="19122" hidden="1"/>
    <cellStyle name="Comma [0] 7470" xfId="48515" hidden="1"/>
    <cellStyle name="Comma [0] 7471" xfId="19073" hidden="1"/>
    <cellStyle name="Comma [0] 7471" xfId="48466" hidden="1"/>
    <cellStyle name="Comma [0] 7472" xfId="19034" hidden="1"/>
    <cellStyle name="Comma [0] 7472" xfId="48427" hidden="1"/>
    <cellStyle name="Comma [0] 7473" xfId="19076" hidden="1"/>
    <cellStyle name="Comma [0] 7473" xfId="48469" hidden="1"/>
    <cellStyle name="Comma [0] 7474" xfId="19039" hidden="1"/>
    <cellStyle name="Comma [0] 7474" xfId="48432" hidden="1"/>
    <cellStyle name="Comma [0] 7475" xfId="19041" hidden="1"/>
    <cellStyle name="Comma [0] 7475" xfId="48434" hidden="1"/>
    <cellStyle name="Comma [0] 7476" xfId="19127" hidden="1"/>
    <cellStyle name="Comma [0] 7476" xfId="48520" hidden="1"/>
    <cellStyle name="Comma [0] 7477" xfId="19030" hidden="1"/>
    <cellStyle name="Comma [0] 7477" xfId="48423" hidden="1"/>
    <cellStyle name="Comma [0] 7478" xfId="19038" hidden="1"/>
    <cellStyle name="Comma [0] 7478" xfId="48431" hidden="1"/>
    <cellStyle name="Comma [0] 7479" xfId="19139" hidden="1"/>
    <cellStyle name="Comma [0] 7479" xfId="48532" hidden="1"/>
    <cellStyle name="Comma [0] 748" xfId="3633" hidden="1"/>
    <cellStyle name="Comma [0] 748" xfId="33027" hidden="1"/>
    <cellStyle name="Comma [0] 7480" xfId="19141" hidden="1"/>
    <cellStyle name="Comma [0] 7480" xfId="48534" hidden="1"/>
    <cellStyle name="Comma [0] 7481" xfId="19130" hidden="1"/>
    <cellStyle name="Comma [0] 7481" xfId="48523" hidden="1"/>
    <cellStyle name="Comma [0] 7482" xfId="19138" hidden="1"/>
    <cellStyle name="Comma [0] 7482" xfId="48531" hidden="1"/>
    <cellStyle name="Comma [0] 7483" xfId="19036" hidden="1"/>
    <cellStyle name="Comma [0] 7483" xfId="48429" hidden="1"/>
    <cellStyle name="Comma [0] 7484" xfId="19124" hidden="1"/>
    <cellStyle name="Comma [0] 7484" xfId="48517" hidden="1"/>
    <cellStyle name="Comma [0] 7485" xfId="19157" hidden="1"/>
    <cellStyle name="Comma [0] 7485" xfId="48550" hidden="1"/>
    <cellStyle name="Comma [0] 7486" xfId="19165" hidden="1"/>
    <cellStyle name="Comma [0] 7486" xfId="48558" hidden="1"/>
    <cellStyle name="Comma [0] 7487" xfId="19074" hidden="1"/>
    <cellStyle name="Comma [0] 7487" xfId="48467" hidden="1"/>
    <cellStyle name="Comma [0] 7488" xfId="19153" hidden="1"/>
    <cellStyle name="Comma [0] 7488" xfId="48546" hidden="1"/>
    <cellStyle name="Comma [0] 7489" xfId="19174" hidden="1"/>
    <cellStyle name="Comma [0] 7489" xfId="48567" hidden="1"/>
    <cellStyle name="Comma [0] 749" xfId="3639" hidden="1"/>
    <cellStyle name="Comma [0] 749" xfId="33033" hidden="1"/>
    <cellStyle name="Comma [0] 7490" xfId="19176" hidden="1"/>
    <cellStyle name="Comma [0] 7490" xfId="48569" hidden="1"/>
    <cellStyle name="Comma [0] 7491" xfId="19135" hidden="1"/>
    <cellStyle name="Comma [0] 7491" xfId="48528" hidden="1"/>
    <cellStyle name="Comma [0] 7492" xfId="19080" hidden="1"/>
    <cellStyle name="Comma [0] 7492" xfId="48473" hidden="1"/>
    <cellStyle name="Comma [0] 7493" xfId="19133" hidden="1"/>
    <cellStyle name="Comma [0] 7493" xfId="48526" hidden="1"/>
    <cellStyle name="Comma [0] 7494" xfId="19117" hidden="1"/>
    <cellStyle name="Comma [0] 7494" xfId="48510" hidden="1"/>
    <cellStyle name="Comma [0] 7495" xfId="19113" hidden="1"/>
    <cellStyle name="Comma [0] 7495" xfId="48506" hidden="1"/>
    <cellStyle name="Comma [0] 7496" xfId="19184" hidden="1"/>
    <cellStyle name="Comma [0] 7496" xfId="48577" hidden="1"/>
    <cellStyle name="Comma [0] 7497" xfId="19050" hidden="1"/>
    <cellStyle name="Comma [0] 7497" xfId="48443" hidden="1"/>
    <cellStyle name="Comma [0] 7498" xfId="19043" hidden="1"/>
    <cellStyle name="Comma [0] 7498" xfId="48436" hidden="1"/>
    <cellStyle name="Comma [0] 7499" xfId="19192" hidden="1"/>
    <cellStyle name="Comma [0] 7499" xfId="48585" hidden="1"/>
    <cellStyle name="Comma [0] 75" xfId="2308" hidden="1"/>
    <cellStyle name="Comma [0] 75" xfId="31702" hidden="1"/>
    <cellStyle name="Comma [0] 750" xfId="3641" hidden="1"/>
    <cellStyle name="Comma [0] 750" xfId="33035" hidden="1"/>
    <cellStyle name="Comma [0] 7500" xfId="19194" hidden="1"/>
    <cellStyle name="Comma [0] 7500" xfId="48587" hidden="1"/>
    <cellStyle name="Comma [0] 7501" xfId="19143" hidden="1"/>
    <cellStyle name="Comma [0] 7501" xfId="48536" hidden="1"/>
    <cellStyle name="Comma [0] 7502" xfId="19119" hidden="1"/>
    <cellStyle name="Comma [0] 7502" xfId="48512" hidden="1"/>
    <cellStyle name="Comma [0] 7503" xfId="19154" hidden="1"/>
    <cellStyle name="Comma [0] 7503" xfId="48547" hidden="1"/>
    <cellStyle name="Comma [0] 7504" xfId="19086" hidden="1"/>
    <cellStyle name="Comma [0] 7504" xfId="48479" hidden="1"/>
    <cellStyle name="Comma [0] 7505" xfId="19156" hidden="1"/>
    <cellStyle name="Comma [0] 7505" xfId="48549" hidden="1"/>
    <cellStyle name="Comma [0] 7506" xfId="19201" hidden="1"/>
    <cellStyle name="Comma [0] 7506" xfId="48594" hidden="1"/>
    <cellStyle name="Comma [0] 7507" xfId="19144" hidden="1"/>
    <cellStyle name="Comma [0] 7507" xfId="48537" hidden="1"/>
    <cellStyle name="Comma [0] 7508" xfId="19101" hidden="1"/>
    <cellStyle name="Comma [0] 7508" xfId="48494" hidden="1"/>
    <cellStyle name="Comma [0] 7509" xfId="19207" hidden="1"/>
    <cellStyle name="Comma [0] 7509" xfId="48600" hidden="1"/>
    <cellStyle name="Comma [0] 751" xfId="3632" hidden="1"/>
    <cellStyle name="Comma [0] 751" xfId="33026" hidden="1"/>
    <cellStyle name="Comma [0] 7510" xfId="19209" hidden="1"/>
    <cellStyle name="Comma [0] 7510" xfId="48602" hidden="1"/>
    <cellStyle name="Comma [0] 7511" xfId="19162" hidden="1"/>
    <cellStyle name="Comma [0] 7511" xfId="48555" hidden="1"/>
    <cellStyle name="Comma [0] 7512" xfId="19168" hidden="1"/>
    <cellStyle name="Comma [0] 7512" xfId="48561" hidden="1"/>
    <cellStyle name="Comma [0] 7513" xfId="19049" hidden="1"/>
    <cellStyle name="Comma [0] 7513" xfId="48442" hidden="1"/>
    <cellStyle name="Comma [0] 7514" xfId="19118" hidden="1"/>
    <cellStyle name="Comma [0] 7514" xfId="48511" hidden="1"/>
    <cellStyle name="Comma [0] 7515" xfId="19126" hidden="1"/>
    <cellStyle name="Comma [0] 7515" xfId="48519" hidden="1"/>
    <cellStyle name="Comma [0] 7516" xfId="19215" hidden="1"/>
    <cellStyle name="Comma [0] 7516" xfId="48608" hidden="1"/>
    <cellStyle name="Comma [0] 7517" xfId="19129" hidden="1"/>
    <cellStyle name="Comma [0] 7517" xfId="48522" hidden="1"/>
    <cellStyle name="Comma [0] 7518" xfId="19089" hidden="1"/>
    <cellStyle name="Comma [0] 7518" xfId="48482" hidden="1"/>
    <cellStyle name="Comma [0] 7519" xfId="19220" hidden="1"/>
    <cellStyle name="Comma [0] 7519" xfId="48613" hidden="1"/>
    <cellStyle name="Comma [0] 752" xfId="3637" hidden="1"/>
    <cellStyle name="Comma [0] 752" xfId="33031" hidden="1"/>
    <cellStyle name="Comma [0] 7520" xfId="19222" hidden="1"/>
    <cellStyle name="Comma [0] 7520" xfId="48615" hidden="1"/>
    <cellStyle name="Comma [0] 7521" xfId="19181" hidden="1"/>
    <cellStyle name="Comma [0] 7521" xfId="48574" hidden="1"/>
    <cellStyle name="Comma [0] 7522" xfId="19187" hidden="1"/>
    <cellStyle name="Comma [0] 7522" xfId="48580" hidden="1"/>
    <cellStyle name="Comma [0] 7523" xfId="19088" hidden="1"/>
    <cellStyle name="Comma [0] 7523" xfId="48481" hidden="1"/>
    <cellStyle name="Comma [0] 7524" xfId="19169" hidden="1"/>
    <cellStyle name="Comma [0] 7524" xfId="48562" hidden="1"/>
    <cellStyle name="Comma [0] 7525" xfId="19148" hidden="1"/>
    <cellStyle name="Comma [0] 7525" xfId="48541" hidden="1"/>
    <cellStyle name="Comma [0] 7526" xfId="19226" hidden="1"/>
    <cellStyle name="Comma [0] 7526" xfId="48619" hidden="1"/>
    <cellStyle name="Comma [0] 7527" xfId="19167" hidden="1"/>
    <cellStyle name="Comma [0] 7527" xfId="48560" hidden="1"/>
    <cellStyle name="Comma [0] 7528" xfId="19105" hidden="1"/>
    <cellStyle name="Comma [0] 7528" xfId="48498" hidden="1"/>
    <cellStyle name="Comma [0] 7529" xfId="19233" hidden="1"/>
    <cellStyle name="Comma [0] 7529" xfId="48626" hidden="1"/>
    <cellStyle name="Comma [0] 753" xfId="3643" hidden="1"/>
    <cellStyle name="Comma [0] 753" xfId="33037" hidden="1"/>
    <cellStyle name="Comma [0] 7530" xfId="19235" hidden="1"/>
    <cellStyle name="Comma [0] 7530" xfId="48628" hidden="1"/>
    <cellStyle name="Comma [0] 7531" xfId="19199" hidden="1"/>
    <cellStyle name="Comma [0] 7531" xfId="48592" hidden="1"/>
    <cellStyle name="Comma [0] 7532" xfId="19204" hidden="1"/>
    <cellStyle name="Comma [0] 7532" xfId="48597" hidden="1"/>
    <cellStyle name="Comma [0] 7533" xfId="19033" hidden="1"/>
    <cellStyle name="Comma [0] 7533" xfId="48426" hidden="1"/>
    <cellStyle name="Comma [0] 7534" xfId="19188" hidden="1"/>
    <cellStyle name="Comma [0] 7534" xfId="48581" hidden="1"/>
    <cellStyle name="Comma [0] 7535" xfId="19093" hidden="1"/>
    <cellStyle name="Comma [0] 7535" xfId="48486" hidden="1"/>
    <cellStyle name="Comma [0] 7536" xfId="19239" hidden="1"/>
    <cellStyle name="Comma [0] 7536" xfId="48632" hidden="1"/>
    <cellStyle name="Comma [0] 7537" xfId="19186" hidden="1"/>
    <cellStyle name="Comma [0] 7537" xfId="48579" hidden="1"/>
    <cellStyle name="Comma [0] 7538" xfId="19125" hidden="1"/>
    <cellStyle name="Comma [0] 7538" xfId="48518" hidden="1"/>
    <cellStyle name="Comma [0] 7539" xfId="19243" hidden="1"/>
    <cellStyle name="Comma [0] 7539" xfId="48636" hidden="1"/>
    <cellStyle name="Comma [0] 754" xfId="3645" hidden="1"/>
    <cellStyle name="Comma [0] 754" xfId="33039" hidden="1"/>
    <cellStyle name="Comma [0] 7540" xfId="19245" hidden="1"/>
    <cellStyle name="Comma [0] 7540" xfId="48638" hidden="1"/>
    <cellStyle name="Comma [0] 7541" xfId="19213" hidden="1"/>
    <cellStyle name="Comma [0] 7541" xfId="48606" hidden="1"/>
    <cellStyle name="Comma [0] 7542" xfId="19217" hidden="1"/>
    <cellStyle name="Comma [0] 7542" xfId="48610" hidden="1"/>
    <cellStyle name="Comma [0] 7543" xfId="19107" hidden="1"/>
    <cellStyle name="Comma [0] 7543" xfId="48500" hidden="1"/>
    <cellStyle name="Comma [0] 7544" xfId="19205" hidden="1"/>
    <cellStyle name="Comma [0] 7544" xfId="48598" hidden="1"/>
    <cellStyle name="Comma [0] 7545" xfId="19097" hidden="1"/>
    <cellStyle name="Comma [0] 7545" xfId="48490" hidden="1"/>
    <cellStyle name="Comma [0] 7546" xfId="19249" hidden="1"/>
    <cellStyle name="Comma [0] 7546" xfId="48642" hidden="1"/>
    <cellStyle name="Comma [0] 7547" xfId="19203" hidden="1"/>
    <cellStyle name="Comma [0] 7547" xfId="48596" hidden="1"/>
    <cellStyle name="Comma [0] 7548" xfId="19172" hidden="1"/>
    <cellStyle name="Comma [0] 7548" xfId="48565" hidden="1"/>
    <cellStyle name="Comma [0] 7549" xfId="19253" hidden="1"/>
    <cellStyle name="Comma [0] 7549" xfId="48646" hidden="1"/>
    <cellStyle name="Comma [0] 755" xfId="3162" hidden="1"/>
    <cellStyle name="Comma [0] 755" xfId="32556" hidden="1"/>
    <cellStyle name="Comma [0] 7550" xfId="19255" hidden="1"/>
    <cellStyle name="Comma [0] 7550" xfId="48648" hidden="1"/>
    <cellStyle name="Comma [0] 7551" xfId="19241" hidden="1"/>
    <cellStyle name="Comma [0] 7551" xfId="48634" hidden="1"/>
    <cellStyle name="Comma [0] 7552" xfId="19228" hidden="1"/>
    <cellStyle name="Comma [0] 7552" xfId="48621" hidden="1"/>
    <cellStyle name="Comma [0] 7553" xfId="19252" hidden="1"/>
    <cellStyle name="Comma [0] 7553" xfId="48645" hidden="1"/>
    <cellStyle name="Comma [0] 7554" xfId="19218" hidden="1"/>
    <cellStyle name="Comma [0] 7554" xfId="48611" hidden="1"/>
    <cellStyle name="Comma [0] 7555" xfId="19190" hidden="1"/>
    <cellStyle name="Comma [0] 7555" xfId="48583" hidden="1"/>
    <cellStyle name="Comma [0] 7556" xfId="19257" hidden="1"/>
    <cellStyle name="Comma [0] 7556" xfId="48650" hidden="1"/>
    <cellStyle name="Comma [0] 7557" xfId="19214" hidden="1"/>
    <cellStyle name="Comma [0] 7557" xfId="48607" hidden="1"/>
    <cellStyle name="Comma [0] 7558" xfId="19248" hidden="1"/>
    <cellStyle name="Comma [0] 7558" xfId="48641" hidden="1"/>
    <cellStyle name="Comma [0] 7559" xfId="19261" hidden="1"/>
    <cellStyle name="Comma [0] 7559" xfId="48654" hidden="1"/>
    <cellStyle name="Comma [0] 756" xfId="3164" hidden="1"/>
    <cellStyle name="Comma [0] 756" xfId="32558" hidden="1"/>
    <cellStyle name="Comma [0] 7560" xfId="19263" hidden="1"/>
    <cellStyle name="Comma [0] 7560" xfId="48656" hidden="1"/>
    <cellStyle name="Comma [0] 7561" xfId="19131" hidden="1"/>
    <cellStyle name="Comma [0] 7561" xfId="48524" hidden="1"/>
    <cellStyle name="Comma [0] 7562" xfId="19251" hidden="1"/>
    <cellStyle name="Comma [0] 7562" xfId="48644" hidden="1"/>
    <cellStyle name="Comma [0] 7563" xfId="19191" hidden="1"/>
    <cellStyle name="Comma [0] 7563" xfId="48584" hidden="1"/>
    <cellStyle name="Comma [0] 7564" xfId="19225" hidden="1"/>
    <cellStyle name="Comma [0] 7564" xfId="48618" hidden="1"/>
    <cellStyle name="Comma [0] 7565" xfId="19238" hidden="1"/>
    <cellStyle name="Comma [0] 7565" xfId="48631" hidden="1"/>
    <cellStyle name="Comma [0] 7566" xfId="19266" hidden="1"/>
    <cellStyle name="Comma [0] 7566" xfId="48659" hidden="1"/>
    <cellStyle name="Comma [0] 7567" xfId="19229" hidden="1"/>
    <cellStyle name="Comma [0] 7567" xfId="48622" hidden="1"/>
    <cellStyle name="Comma [0] 7568" xfId="19189" hidden="1"/>
    <cellStyle name="Comma [0] 7568" xfId="48582" hidden="1"/>
    <cellStyle name="Comma [0] 7569" xfId="19269" hidden="1"/>
    <cellStyle name="Comma [0] 7569" xfId="48662" hidden="1"/>
    <cellStyle name="Comma [0] 757" xfId="3656" hidden="1"/>
    <cellStyle name="Comma [0] 757" xfId="33050" hidden="1"/>
    <cellStyle name="Comma [0] 7570" xfId="19271" hidden="1"/>
    <cellStyle name="Comma [0] 7570" xfId="48664" hidden="1"/>
    <cellStyle name="Comma [0] 7571" xfId="18990" hidden="1"/>
    <cellStyle name="Comma [0] 7571" xfId="48383" hidden="1"/>
    <cellStyle name="Comma [0] 7572" xfId="18972" hidden="1"/>
    <cellStyle name="Comma [0] 7572" xfId="48365" hidden="1"/>
    <cellStyle name="Comma [0] 7573" xfId="19275" hidden="1"/>
    <cellStyle name="Comma [0] 7573" xfId="48668" hidden="1"/>
    <cellStyle name="Comma [0] 7574" xfId="19282" hidden="1"/>
    <cellStyle name="Comma [0] 7574" xfId="48675" hidden="1"/>
    <cellStyle name="Comma [0] 7575" xfId="19284" hidden="1"/>
    <cellStyle name="Comma [0] 7575" xfId="48677" hidden="1"/>
    <cellStyle name="Comma [0] 7576" xfId="19274" hidden="1"/>
    <cellStyle name="Comma [0] 7576" xfId="48667" hidden="1"/>
    <cellStyle name="Comma [0] 7577" xfId="19280" hidden="1"/>
    <cellStyle name="Comma [0] 7577" xfId="48673" hidden="1"/>
    <cellStyle name="Comma [0] 7578" xfId="19287" hidden="1"/>
    <cellStyle name="Comma [0] 7578" xfId="48680" hidden="1"/>
    <cellStyle name="Comma [0] 7579" xfId="19289" hidden="1"/>
    <cellStyle name="Comma [0] 7579" xfId="48682" hidden="1"/>
    <cellStyle name="Comma [0] 758" xfId="3665" hidden="1"/>
    <cellStyle name="Comma [0] 758" xfId="33059" hidden="1"/>
    <cellStyle name="Comma [0] 7580" xfId="19064" hidden="1"/>
    <cellStyle name="Comma [0] 7580" xfId="48457" hidden="1"/>
    <cellStyle name="Comma [0] 7581" xfId="19020" hidden="1"/>
    <cellStyle name="Comma [0] 7581" xfId="48413" hidden="1"/>
    <cellStyle name="Comma [0] 7582" xfId="19300" hidden="1"/>
    <cellStyle name="Comma [0] 7582" xfId="48693" hidden="1"/>
    <cellStyle name="Comma [0] 7583" xfId="19309" hidden="1"/>
    <cellStyle name="Comma [0] 7583" xfId="48702" hidden="1"/>
    <cellStyle name="Comma [0] 7584" xfId="19320" hidden="1"/>
    <cellStyle name="Comma [0] 7584" xfId="48713" hidden="1"/>
    <cellStyle name="Comma [0] 7585" xfId="19326" hidden="1"/>
    <cellStyle name="Comma [0] 7585" xfId="48719" hidden="1"/>
    <cellStyle name="Comma [0] 7586" xfId="19308" hidden="1"/>
    <cellStyle name="Comma [0] 7586" xfId="48701" hidden="1"/>
    <cellStyle name="Comma [0] 7587" xfId="19318" hidden="1"/>
    <cellStyle name="Comma [0] 7587" xfId="48711" hidden="1"/>
    <cellStyle name="Comma [0] 7588" xfId="19338" hidden="1"/>
    <cellStyle name="Comma [0] 7588" xfId="48731" hidden="1"/>
    <cellStyle name="Comma [0] 7589" xfId="19340" hidden="1"/>
    <cellStyle name="Comma [0] 7589" xfId="48733" hidden="1"/>
    <cellStyle name="Comma [0] 759" xfId="3676" hidden="1"/>
    <cellStyle name="Comma [0] 759" xfId="33070" hidden="1"/>
    <cellStyle name="Comma [0] 7590" xfId="19291" hidden="1"/>
    <cellStyle name="Comma [0] 7590" xfId="48684" hidden="1"/>
    <cellStyle name="Comma [0] 7591" xfId="18985" hidden="1"/>
    <cellStyle name="Comma [0] 7591" xfId="48378" hidden="1"/>
    <cellStyle name="Comma [0] 7592" xfId="19294" hidden="1"/>
    <cellStyle name="Comma [0] 7592" xfId="48687" hidden="1"/>
    <cellStyle name="Comma [0] 7593" xfId="19019" hidden="1"/>
    <cellStyle name="Comma [0] 7593" xfId="48412" hidden="1"/>
    <cellStyle name="Comma [0] 7594" xfId="19018" hidden="1"/>
    <cellStyle name="Comma [0] 7594" xfId="48411" hidden="1"/>
    <cellStyle name="Comma [0] 7595" xfId="19345" hidden="1"/>
    <cellStyle name="Comma [0] 7595" xfId="48738" hidden="1"/>
    <cellStyle name="Comma [0] 7596" xfId="18987" hidden="1"/>
    <cellStyle name="Comma [0] 7596" xfId="48380" hidden="1"/>
    <cellStyle name="Comma [0] 7597" xfId="19021" hidden="1"/>
    <cellStyle name="Comma [0] 7597" xfId="48414" hidden="1"/>
    <cellStyle name="Comma [0] 7598" xfId="19357" hidden="1"/>
    <cellStyle name="Comma [0] 7598" xfId="48750" hidden="1"/>
    <cellStyle name="Comma [0] 7599" xfId="19359" hidden="1"/>
    <cellStyle name="Comma [0] 7599" xfId="48752" hidden="1"/>
    <cellStyle name="Comma [0] 76" xfId="2379" hidden="1"/>
    <cellStyle name="Comma [0] 76" xfId="31773" hidden="1"/>
    <cellStyle name="Comma [0] 760" xfId="3682" hidden="1"/>
    <cellStyle name="Comma [0] 760" xfId="33076" hidden="1"/>
    <cellStyle name="Comma [0] 7600" xfId="19348" hidden="1"/>
    <cellStyle name="Comma [0] 7600" xfId="48741" hidden="1"/>
    <cellStyle name="Comma [0] 7601" xfId="19356" hidden="1"/>
    <cellStyle name="Comma [0] 7601" xfId="48749" hidden="1"/>
    <cellStyle name="Comma [0] 7602" xfId="18983" hidden="1"/>
    <cellStyle name="Comma [0] 7602" xfId="48376" hidden="1"/>
    <cellStyle name="Comma [0] 7603" xfId="19342" hidden="1"/>
    <cellStyle name="Comma [0] 7603" xfId="48735" hidden="1"/>
    <cellStyle name="Comma [0] 7604" xfId="19375" hidden="1"/>
    <cellStyle name="Comma [0] 7604" xfId="48768" hidden="1"/>
    <cellStyle name="Comma [0] 7605" xfId="19383" hidden="1"/>
    <cellStyle name="Comma [0] 7605" xfId="48776" hidden="1"/>
    <cellStyle name="Comma [0] 7606" xfId="19292" hidden="1"/>
    <cellStyle name="Comma [0] 7606" xfId="48685" hidden="1"/>
    <cellStyle name="Comma [0] 7607" xfId="19371" hidden="1"/>
    <cellStyle name="Comma [0] 7607" xfId="48764" hidden="1"/>
    <cellStyle name="Comma [0] 7608" xfId="19392" hidden="1"/>
    <cellStyle name="Comma [0] 7608" xfId="48785" hidden="1"/>
    <cellStyle name="Comma [0] 7609" xfId="19394" hidden="1"/>
    <cellStyle name="Comma [0] 7609" xfId="48787" hidden="1"/>
    <cellStyle name="Comma [0] 761" xfId="3664" hidden="1"/>
    <cellStyle name="Comma [0] 761" xfId="33058" hidden="1"/>
    <cellStyle name="Comma [0] 7610" xfId="19353" hidden="1"/>
    <cellStyle name="Comma [0] 7610" xfId="48746" hidden="1"/>
    <cellStyle name="Comma [0] 7611" xfId="19298" hidden="1"/>
    <cellStyle name="Comma [0] 7611" xfId="48691" hidden="1"/>
    <cellStyle name="Comma [0] 7612" xfId="19351" hidden="1"/>
    <cellStyle name="Comma [0] 7612" xfId="48744" hidden="1"/>
    <cellStyle name="Comma [0] 7613" xfId="19335" hidden="1"/>
    <cellStyle name="Comma [0] 7613" xfId="48728" hidden="1"/>
    <cellStyle name="Comma [0] 7614" xfId="19331" hidden="1"/>
    <cellStyle name="Comma [0] 7614" xfId="48724" hidden="1"/>
    <cellStyle name="Comma [0] 7615" xfId="19402" hidden="1"/>
    <cellStyle name="Comma [0] 7615" xfId="48795" hidden="1"/>
    <cellStyle name="Comma [0] 7616" xfId="18975" hidden="1"/>
    <cellStyle name="Comma [0] 7616" xfId="48368" hidden="1"/>
    <cellStyle name="Comma [0] 7617" xfId="19063" hidden="1"/>
    <cellStyle name="Comma [0] 7617" xfId="48456" hidden="1"/>
    <cellStyle name="Comma [0] 7618" xfId="19410" hidden="1"/>
    <cellStyle name="Comma [0] 7618" xfId="48803" hidden="1"/>
    <cellStyle name="Comma [0] 7619" xfId="19412" hidden="1"/>
    <cellStyle name="Comma [0] 7619" xfId="48805" hidden="1"/>
    <cellStyle name="Comma [0] 762" xfId="3674" hidden="1"/>
    <cellStyle name="Comma [0] 762" xfId="33068" hidden="1"/>
    <cellStyle name="Comma [0] 7620" xfId="19361" hidden="1"/>
    <cellStyle name="Comma [0] 7620" xfId="48754" hidden="1"/>
    <cellStyle name="Comma [0] 7621" xfId="19337" hidden="1"/>
    <cellStyle name="Comma [0] 7621" xfId="48730" hidden="1"/>
    <cellStyle name="Comma [0] 7622" xfId="19372" hidden="1"/>
    <cellStyle name="Comma [0] 7622" xfId="48765" hidden="1"/>
    <cellStyle name="Comma [0] 7623" xfId="19304" hidden="1"/>
    <cellStyle name="Comma [0] 7623" xfId="48697" hidden="1"/>
    <cellStyle name="Comma [0] 7624" xfId="19374" hidden="1"/>
    <cellStyle name="Comma [0] 7624" xfId="48767" hidden="1"/>
    <cellStyle name="Comma [0] 7625" xfId="19419" hidden="1"/>
    <cellStyle name="Comma [0] 7625" xfId="48812" hidden="1"/>
    <cellStyle name="Comma [0] 7626" xfId="19362" hidden="1"/>
    <cellStyle name="Comma [0] 7626" xfId="48755" hidden="1"/>
    <cellStyle name="Comma [0] 7627" xfId="19319" hidden="1"/>
    <cellStyle name="Comma [0] 7627" xfId="48712" hidden="1"/>
    <cellStyle name="Comma [0] 7628" xfId="19425" hidden="1"/>
    <cellStyle name="Comma [0] 7628" xfId="48818" hidden="1"/>
    <cellStyle name="Comma [0] 7629" xfId="19427" hidden="1"/>
    <cellStyle name="Comma [0] 7629" xfId="48820" hidden="1"/>
    <cellStyle name="Comma [0] 763" xfId="3694" hidden="1"/>
    <cellStyle name="Comma [0] 763" xfId="33088" hidden="1"/>
    <cellStyle name="Comma [0] 7630" xfId="19380" hidden="1"/>
    <cellStyle name="Comma [0] 7630" xfId="48773" hidden="1"/>
    <cellStyle name="Comma [0] 7631" xfId="19386" hidden="1"/>
    <cellStyle name="Comma [0] 7631" xfId="48779" hidden="1"/>
    <cellStyle name="Comma [0] 7632" xfId="19012" hidden="1"/>
    <cellStyle name="Comma [0] 7632" xfId="48405" hidden="1"/>
    <cellStyle name="Comma [0] 7633" xfId="19336" hidden="1"/>
    <cellStyle name="Comma [0] 7633" xfId="48729" hidden="1"/>
    <cellStyle name="Comma [0] 7634" xfId="19344" hidden="1"/>
    <cellStyle name="Comma [0] 7634" xfId="48737" hidden="1"/>
    <cellStyle name="Comma [0] 7635" xfId="19433" hidden="1"/>
    <cellStyle name="Comma [0] 7635" xfId="48826" hidden="1"/>
    <cellStyle name="Comma [0] 7636" xfId="19347" hidden="1"/>
    <cellStyle name="Comma [0] 7636" xfId="48740" hidden="1"/>
    <cellStyle name="Comma [0] 7637" xfId="19307" hidden="1"/>
    <cellStyle name="Comma [0] 7637" xfId="48700" hidden="1"/>
    <cellStyle name="Comma [0] 7638" xfId="19438" hidden="1"/>
    <cellStyle name="Comma [0] 7638" xfId="48831" hidden="1"/>
    <cellStyle name="Comma [0] 7639" xfId="19440" hidden="1"/>
    <cellStyle name="Comma [0] 7639" xfId="48833" hidden="1"/>
    <cellStyle name="Comma [0] 764" xfId="3696" hidden="1"/>
    <cellStyle name="Comma [0] 764" xfId="33090" hidden="1"/>
    <cellStyle name="Comma [0] 7640" xfId="19399" hidden="1"/>
    <cellStyle name="Comma [0] 7640" xfId="48792" hidden="1"/>
    <cellStyle name="Comma [0] 7641" xfId="19405" hidden="1"/>
    <cellStyle name="Comma [0] 7641" xfId="48798" hidden="1"/>
    <cellStyle name="Comma [0] 7642" xfId="19306" hidden="1"/>
    <cellStyle name="Comma [0] 7642" xfId="48699" hidden="1"/>
    <cellStyle name="Comma [0] 7643" xfId="19387" hidden="1"/>
    <cellStyle name="Comma [0] 7643" xfId="48780" hidden="1"/>
    <cellStyle name="Comma [0] 7644" xfId="19366" hidden="1"/>
    <cellStyle name="Comma [0] 7644" xfId="48759" hidden="1"/>
    <cellStyle name="Comma [0] 7645" xfId="19444" hidden="1"/>
    <cellStyle name="Comma [0] 7645" xfId="48837" hidden="1"/>
    <cellStyle name="Comma [0] 7646" xfId="19385" hidden="1"/>
    <cellStyle name="Comma [0] 7646" xfId="48778" hidden="1"/>
    <cellStyle name="Comma [0] 7647" xfId="19323" hidden="1"/>
    <cellStyle name="Comma [0] 7647" xfId="48716" hidden="1"/>
    <cellStyle name="Comma [0] 7648" xfId="19451" hidden="1"/>
    <cellStyle name="Comma [0] 7648" xfId="48844" hidden="1"/>
    <cellStyle name="Comma [0] 7649" xfId="19453" hidden="1"/>
    <cellStyle name="Comma [0] 7649" xfId="48846" hidden="1"/>
    <cellStyle name="Comma [0] 765" xfId="3647" hidden="1"/>
    <cellStyle name="Comma [0] 765" xfId="33041" hidden="1"/>
    <cellStyle name="Comma [0] 7650" xfId="19417" hidden="1"/>
    <cellStyle name="Comma [0] 7650" xfId="48810" hidden="1"/>
    <cellStyle name="Comma [0] 7651" xfId="19422" hidden="1"/>
    <cellStyle name="Comma [0] 7651" xfId="48815" hidden="1"/>
    <cellStyle name="Comma [0] 7652" xfId="18986" hidden="1"/>
    <cellStyle name="Comma [0] 7652" xfId="48379" hidden="1"/>
    <cellStyle name="Comma [0] 7653" xfId="19406" hidden="1"/>
    <cellStyle name="Comma [0] 7653" xfId="48799" hidden="1"/>
    <cellStyle name="Comma [0] 7654" xfId="19311" hidden="1"/>
    <cellStyle name="Comma [0] 7654" xfId="48704" hidden="1"/>
    <cellStyle name="Comma [0] 7655" xfId="19457" hidden="1"/>
    <cellStyle name="Comma [0] 7655" xfId="48850" hidden="1"/>
    <cellStyle name="Comma [0] 7656" xfId="19404" hidden="1"/>
    <cellStyle name="Comma [0] 7656" xfId="48797" hidden="1"/>
    <cellStyle name="Comma [0] 7657" xfId="19343" hidden="1"/>
    <cellStyle name="Comma [0] 7657" xfId="48736" hidden="1"/>
    <cellStyle name="Comma [0] 7658" xfId="19461" hidden="1"/>
    <cellStyle name="Comma [0] 7658" xfId="48854" hidden="1"/>
    <cellStyle name="Comma [0] 7659" xfId="19463" hidden="1"/>
    <cellStyle name="Comma [0] 7659" xfId="48856" hidden="1"/>
    <cellStyle name="Comma [0] 766" xfId="3144" hidden="1"/>
    <cellStyle name="Comma [0] 766" xfId="32538" hidden="1"/>
    <cellStyle name="Comma [0] 7660" xfId="19431" hidden="1"/>
    <cellStyle name="Comma [0] 7660" xfId="48824" hidden="1"/>
    <cellStyle name="Comma [0] 7661" xfId="19435" hidden="1"/>
    <cellStyle name="Comma [0] 7661" xfId="48828" hidden="1"/>
    <cellStyle name="Comma [0] 7662" xfId="19325" hidden="1"/>
    <cellStyle name="Comma [0] 7662" xfId="48718" hidden="1"/>
    <cellStyle name="Comma [0] 7663" xfId="19423" hidden="1"/>
    <cellStyle name="Comma [0] 7663" xfId="48816" hidden="1"/>
    <cellStyle name="Comma [0] 7664" xfId="19315" hidden="1"/>
    <cellStyle name="Comma [0] 7664" xfId="48708" hidden="1"/>
    <cellStyle name="Comma [0] 7665" xfId="19467" hidden="1"/>
    <cellStyle name="Comma [0] 7665" xfId="48860" hidden="1"/>
    <cellStyle name="Comma [0] 7666" xfId="19421" hidden="1"/>
    <cellStyle name="Comma [0] 7666" xfId="48814" hidden="1"/>
    <cellStyle name="Comma [0] 7667" xfId="19390" hidden="1"/>
    <cellStyle name="Comma [0] 7667" xfId="48783" hidden="1"/>
    <cellStyle name="Comma [0] 7668" xfId="19471" hidden="1"/>
    <cellStyle name="Comma [0] 7668" xfId="48864" hidden="1"/>
    <cellStyle name="Comma [0] 7669" xfId="19473" hidden="1"/>
    <cellStyle name="Comma [0] 7669" xfId="48866" hidden="1"/>
    <cellStyle name="Comma [0] 767" xfId="3650" hidden="1"/>
    <cellStyle name="Comma [0] 767" xfId="33044" hidden="1"/>
    <cellStyle name="Comma [0] 7670" xfId="19459" hidden="1"/>
    <cellStyle name="Comma [0] 7670" xfId="48852" hidden="1"/>
    <cellStyle name="Comma [0] 7671" xfId="19446" hidden="1"/>
    <cellStyle name="Comma [0] 7671" xfId="48839" hidden="1"/>
    <cellStyle name="Comma [0] 7672" xfId="19470" hidden="1"/>
    <cellStyle name="Comma [0] 7672" xfId="48863" hidden="1"/>
    <cellStyle name="Comma [0] 7673" xfId="19436" hidden="1"/>
    <cellStyle name="Comma [0] 7673" xfId="48829" hidden="1"/>
    <cellStyle name="Comma [0] 7674" xfId="19408" hidden="1"/>
    <cellStyle name="Comma [0] 7674" xfId="48801" hidden="1"/>
    <cellStyle name="Comma [0] 7675" xfId="19475" hidden="1"/>
    <cellStyle name="Comma [0] 7675" xfId="48868" hidden="1"/>
    <cellStyle name="Comma [0] 7676" xfId="19432" hidden="1"/>
    <cellStyle name="Comma [0] 7676" xfId="48825" hidden="1"/>
    <cellStyle name="Comma [0] 7677" xfId="19466" hidden="1"/>
    <cellStyle name="Comma [0] 7677" xfId="48859" hidden="1"/>
    <cellStyle name="Comma [0] 7678" xfId="19479" hidden="1"/>
    <cellStyle name="Comma [0] 7678" xfId="48872" hidden="1"/>
    <cellStyle name="Comma [0] 7679" xfId="19481" hidden="1"/>
    <cellStyle name="Comma [0] 7679" xfId="48874" hidden="1"/>
    <cellStyle name="Comma [0] 768" xfId="3149" hidden="1"/>
    <cellStyle name="Comma [0] 768" xfId="32543" hidden="1"/>
    <cellStyle name="Comma [0] 7680" xfId="19349" hidden="1"/>
    <cellStyle name="Comma [0] 7680" xfId="48742" hidden="1"/>
    <cellStyle name="Comma [0] 7681" xfId="19469" hidden="1"/>
    <cellStyle name="Comma [0] 7681" xfId="48862" hidden="1"/>
    <cellStyle name="Comma [0] 7682" xfId="19409" hidden="1"/>
    <cellStyle name="Comma [0] 7682" xfId="48802" hidden="1"/>
    <cellStyle name="Comma [0] 7683" xfId="19443" hidden="1"/>
    <cellStyle name="Comma [0] 7683" xfId="48836" hidden="1"/>
    <cellStyle name="Comma [0] 7684" xfId="19456" hidden="1"/>
    <cellStyle name="Comma [0] 7684" xfId="48849" hidden="1"/>
    <cellStyle name="Comma [0] 7685" xfId="19484" hidden="1"/>
    <cellStyle name="Comma [0] 7685" xfId="48877" hidden="1"/>
    <cellStyle name="Comma [0] 7686" xfId="19447" hidden="1"/>
    <cellStyle name="Comma [0] 7686" xfId="48840" hidden="1"/>
    <cellStyle name="Comma [0] 7687" xfId="19407" hidden="1"/>
    <cellStyle name="Comma [0] 7687" xfId="48800" hidden="1"/>
    <cellStyle name="Comma [0] 7688" xfId="19486" hidden="1"/>
    <cellStyle name="Comma [0] 7688" xfId="48879" hidden="1"/>
    <cellStyle name="Comma [0] 7689" xfId="19488" hidden="1"/>
    <cellStyle name="Comma [0] 7689" xfId="48881" hidden="1"/>
    <cellStyle name="Comma [0] 769" xfId="3133" hidden="1"/>
    <cellStyle name="Comma [0] 769" xfId="32527" hidden="1"/>
    <cellStyle name="Comma [0] 7690" xfId="19000" hidden="1"/>
    <cellStyle name="Comma [0] 7690" xfId="48393" hidden="1"/>
    <cellStyle name="Comma [0] 7691" xfId="18997" hidden="1"/>
    <cellStyle name="Comma [0] 7691" xfId="48390" hidden="1"/>
    <cellStyle name="Comma [0] 7692" xfId="19494" hidden="1"/>
    <cellStyle name="Comma [0] 7692" xfId="48887" hidden="1"/>
    <cellStyle name="Comma [0] 7693" xfId="19500" hidden="1"/>
    <cellStyle name="Comma [0] 7693" xfId="48893" hidden="1"/>
    <cellStyle name="Comma [0] 7694" xfId="19502" hidden="1"/>
    <cellStyle name="Comma [0] 7694" xfId="48895" hidden="1"/>
    <cellStyle name="Comma [0] 7695" xfId="19493" hidden="1"/>
    <cellStyle name="Comma [0] 7695" xfId="48886" hidden="1"/>
    <cellStyle name="Comma [0] 7696" xfId="19498" hidden="1"/>
    <cellStyle name="Comma [0] 7696" xfId="48891" hidden="1"/>
    <cellStyle name="Comma [0] 7697" xfId="19504" hidden="1"/>
    <cellStyle name="Comma [0] 7697" xfId="48897" hidden="1"/>
    <cellStyle name="Comma [0] 7698" xfId="19506" hidden="1"/>
    <cellStyle name="Comma [0] 7698" xfId="48899" hidden="1"/>
    <cellStyle name="Comma [0] 7699" xfId="19023" hidden="1"/>
    <cellStyle name="Comma [0] 7699" xfId="48416" hidden="1"/>
    <cellStyle name="Comma [0] 77" xfId="2041" hidden="1"/>
    <cellStyle name="Comma [0] 77" xfId="31436" hidden="1"/>
    <cellStyle name="Comma [0] 770" xfId="3701" hidden="1"/>
    <cellStyle name="Comma [0] 770" xfId="33095" hidden="1"/>
    <cellStyle name="Comma [0] 7700" xfId="19025" hidden="1"/>
    <cellStyle name="Comma [0] 7700" xfId="48418" hidden="1"/>
    <cellStyle name="Comma [0] 7701" xfId="19517" hidden="1"/>
    <cellStyle name="Comma [0] 7701" xfId="48910" hidden="1"/>
    <cellStyle name="Comma [0] 7702" xfId="19526" hidden="1"/>
    <cellStyle name="Comma [0] 7702" xfId="48919" hidden="1"/>
    <cellStyle name="Comma [0] 7703" xfId="19537" hidden="1"/>
    <cellStyle name="Comma [0] 7703" xfId="48930" hidden="1"/>
    <cellStyle name="Comma [0] 7704" xfId="19543" hidden="1"/>
    <cellStyle name="Comma [0] 7704" xfId="48936" hidden="1"/>
    <cellStyle name="Comma [0] 7705" xfId="19525" hidden="1"/>
    <cellStyle name="Comma [0] 7705" xfId="48918" hidden="1"/>
    <cellStyle name="Comma [0] 7706" xfId="19535" hidden="1"/>
    <cellStyle name="Comma [0] 7706" xfId="48928" hidden="1"/>
    <cellStyle name="Comma [0] 7707" xfId="19555" hidden="1"/>
    <cellStyle name="Comma [0] 7707" xfId="48948" hidden="1"/>
    <cellStyle name="Comma [0] 7708" xfId="19557" hidden="1"/>
    <cellStyle name="Comma [0] 7708" xfId="48950" hidden="1"/>
    <cellStyle name="Comma [0] 7709" xfId="19508" hidden="1"/>
    <cellStyle name="Comma [0] 7709" xfId="48901" hidden="1"/>
    <cellStyle name="Comma [0] 771" xfId="3142" hidden="1"/>
    <cellStyle name="Comma [0] 771" xfId="32536" hidden="1"/>
    <cellStyle name="Comma [0] 7710" xfId="19005" hidden="1"/>
    <cellStyle name="Comma [0] 7710" xfId="48398" hidden="1"/>
    <cellStyle name="Comma [0] 7711" xfId="19511" hidden="1"/>
    <cellStyle name="Comma [0] 7711" xfId="48904" hidden="1"/>
    <cellStyle name="Comma [0] 7712" xfId="19010" hidden="1"/>
    <cellStyle name="Comma [0] 7712" xfId="48403" hidden="1"/>
    <cellStyle name="Comma [0] 7713" xfId="18994" hidden="1"/>
    <cellStyle name="Comma [0] 7713" xfId="48387" hidden="1"/>
    <cellStyle name="Comma [0] 7714" xfId="19562" hidden="1"/>
    <cellStyle name="Comma [0] 7714" xfId="48955" hidden="1"/>
    <cellStyle name="Comma [0] 7715" xfId="19003" hidden="1"/>
    <cellStyle name="Comma [0] 7715" xfId="48396" hidden="1"/>
    <cellStyle name="Comma [0] 7716" xfId="19024" hidden="1"/>
    <cellStyle name="Comma [0] 7716" xfId="48417" hidden="1"/>
    <cellStyle name="Comma [0] 7717" xfId="19574" hidden="1"/>
    <cellStyle name="Comma [0] 7717" xfId="48967" hidden="1"/>
    <cellStyle name="Comma [0] 7718" xfId="19576" hidden="1"/>
    <cellStyle name="Comma [0] 7718" xfId="48969" hidden="1"/>
    <cellStyle name="Comma [0] 7719" xfId="19565" hidden="1"/>
    <cellStyle name="Comma [0] 7719" xfId="48958" hidden="1"/>
    <cellStyle name="Comma [0] 772" xfId="3163" hidden="1"/>
    <cellStyle name="Comma [0] 772" xfId="32557" hidden="1"/>
    <cellStyle name="Comma [0] 7720" xfId="19573" hidden="1"/>
    <cellStyle name="Comma [0] 7720" xfId="48966" hidden="1"/>
    <cellStyle name="Comma [0] 7721" xfId="19007" hidden="1"/>
    <cellStyle name="Comma [0] 7721" xfId="48400" hidden="1"/>
    <cellStyle name="Comma [0] 7722" xfId="19559" hidden="1"/>
    <cellStyle name="Comma [0] 7722" xfId="48952" hidden="1"/>
    <cellStyle name="Comma [0] 7723" xfId="19592" hidden="1"/>
    <cellStyle name="Comma [0] 7723" xfId="48985" hidden="1"/>
    <cellStyle name="Comma [0] 7724" xfId="19600" hidden="1"/>
    <cellStyle name="Comma [0] 7724" xfId="48993" hidden="1"/>
    <cellStyle name="Comma [0] 7725" xfId="19509" hidden="1"/>
    <cellStyle name="Comma [0] 7725" xfId="48902" hidden="1"/>
    <cellStyle name="Comma [0] 7726" xfId="19588" hidden="1"/>
    <cellStyle name="Comma [0] 7726" xfId="48981" hidden="1"/>
    <cellStyle name="Comma [0] 7727" xfId="19609" hidden="1"/>
    <cellStyle name="Comma [0] 7727" xfId="49002" hidden="1"/>
    <cellStyle name="Comma [0] 7728" xfId="19611" hidden="1"/>
    <cellStyle name="Comma [0] 7728" xfId="49004" hidden="1"/>
    <cellStyle name="Comma [0] 7729" xfId="19570" hidden="1"/>
    <cellStyle name="Comma [0] 7729" xfId="48963" hidden="1"/>
    <cellStyle name="Comma [0] 773" xfId="3713" hidden="1"/>
    <cellStyle name="Comma [0] 773" xfId="33107" hidden="1"/>
    <cellStyle name="Comma [0] 7730" xfId="19515" hidden="1"/>
    <cellStyle name="Comma [0] 7730" xfId="48908" hidden="1"/>
    <cellStyle name="Comma [0] 7731" xfId="19568" hidden="1"/>
    <cellStyle name="Comma [0] 7731" xfId="48961" hidden="1"/>
    <cellStyle name="Comma [0] 7732" xfId="19552" hidden="1"/>
    <cellStyle name="Comma [0] 7732" xfId="48945" hidden="1"/>
    <cellStyle name="Comma [0] 7733" xfId="19548" hidden="1"/>
    <cellStyle name="Comma [0] 7733" xfId="48941" hidden="1"/>
    <cellStyle name="Comma [0] 7734" xfId="19619" hidden="1"/>
    <cellStyle name="Comma [0] 7734" xfId="49012" hidden="1"/>
    <cellStyle name="Comma [0] 7735" xfId="19491" hidden="1"/>
    <cellStyle name="Comma [0] 7735" xfId="48884" hidden="1"/>
    <cellStyle name="Comma [0] 7736" xfId="18973" hidden="1"/>
    <cellStyle name="Comma [0] 7736" xfId="48366" hidden="1"/>
    <cellStyle name="Comma [0] 7737" xfId="19627" hidden="1"/>
    <cellStyle name="Comma [0] 7737" xfId="49020" hidden="1"/>
    <cellStyle name="Comma [0] 7738" xfId="19629" hidden="1"/>
    <cellStyle name="Comma [0] 7738" xfId="49022" hidden="1"/>
    <cellStyle name="Comma [0] 7739" xfId="19578" hidden="1"/>
    <cellStyle name="Comma [0] 7739" xfId="48971" hidden="1"/>
    <cellStyle name="Comma [0] 774" xfId="3715" hidden="1"/>
    <cellStyle name="Comma [0] 774" xfId="33109" hidden="1"/>
    <cellStyle name="Comma [0] 7740" xfId="19554" hidden="1"/>
    <cellStyle name="Comma [0] 7740" xfId="48947" hidden="1"/>
    <cellStyle name="Comma [0] 7741" xfId="19589" hidden="1"/>
    <cellStyle name="Comma [0] 7741" xfId="48982" hidden="1"/>
    <cellStyle name="Comma [0] 7742" xfId="19521" hidden="1"/>
    <cellStyle name="Comma [0] 7742" xfId="48914" hidden="1"/>
    <cellStyle name="Comma [0] 7743" xfId="19591" hidden="1"/>
    <cellStyle name="Comma [0] 7743" xfId="48984" hidden="1"/>
    <cellStyle name="Comma [0] 7744" xfId="19636" hidden="1"/>
    <cellStyle name="Comma [0] 7744" xfId="49029" hidden="1"/>
    <cellStyle name="Comma [0] 7745" xfId="19579" hidden="1"/>
    <cellStyle name="Comma [0] 7745" xfId="48972" hidden="1"/>
    <cellStyle name="Comma [0] 7746" xfId="19536" hidden="1"/>
    <cellStyle name="Comma [0] 7746" xfId="48929" hidden="1"/>
    <cellStyle name="Comma [0] 7747" xfId="19642" hidden="1"/>
    <cellStyle name="Comma [0] 7747" xfId="49035" hidden="1"/>
    <cellStyle name="Comma [0] 7748" xfId="19644" hidden="1"/>
    <cellStyle name="Comma [0] 7748" xfId="49037" hidden="1"/>
    <cellStyle name="Comma [0] 7749" xfId="19597" hidden="1"/>
    <cellStyle name="Comma [0] 7749" xfId="48990" hidden="1"/>
    <cellStyle name="Comma [0] 775" xfId="3704" hidden="1"/>
    <cellStyle name="Comma [0] 775" xfId="33098" hidden="1"/>
    <cellStyle name="Comma [0] 7750" xfId="19603" hidden="1"/>
    <cellStyle name="Comma [0] 7750" xfId="48996" hidden="1"/>
    <cellStyle name="Comma [0] 7751" xfId="19490" hidden="1"/>
    <cellStyle name="Comma [0] 7751" xfId="48883" hidden="1"/>
    <cellStyle name="Comma [0] 7752" xfId="19553" hidden="1"/>
    <cellStyle name="Comma [0] 7752" xfId="48946" hidden="1"/>
    <cellStyle name="Comma [0] 7753" xfId="19561" hidden="1"/>
    <cellStyle name="Comma [0] 7753" xfId="48954" hidden="1"/>
    <cellStyle name="Comma [0] 7754" xfId="19650" hidden="1"/>
    <cellStyle name="Comma [0] 7754" xfId="49043" hidden="1"/>
    <cellStyle name="Comma [0] 7755" xfId="19564" hidden="1"/>
    <cellStyle name="Comma [0] 7755" xfId="48957" hidden="1"/>
    <cellStyle name="Comma [0] 7756" xfId="19524" hidden="1"/>
    <cellStyle name="Comma [0] 7756" xfId="48917" hidden="1"/>
    <cellStyle name="Comma [0] 7757" xfId="19655" hidden="1"/>
    <cellStyle name="Comma [0] 7757" xfId="49048" hidden="1"/>
    <cellStyle name="Comma [0] 7758" xfId="19657" hidden="1"/>
    <cellStyle name="Comma [0] 7758" xfId="49050" hidden="1"/>
    <cellStyle name="Comma [0] 7759" xfId="19616" hidden="1"/>
    <cellStyle name="Comma [0] 7759" xfId="49009" hidden="1"/>
    <cellStyle name="Comma [0] 776" xfId="3712" hidden="1"/>
    <cellStyle name="Comma [0] 776" xfId="33106" hidden="1"/>
    <cellStyle name="Comma [0] 7760" xfId="19622" hidden="1"/>
    <cellStyle name="Comma [0] 7760" xfId="49015" hidden="1"/>
    <cellStyle name="Comma [0] 7761" xfId="19523" hidden="1"/>
    <cellStyle name="Comma [0] 7761" xfId="48916" hidden="1"/>
    <cellStyle name="Comma [0] 7762" xfId="19604" hidden="1"/>
    <cellStyle name="Comma [0] 7762" xfId="48997" hidden="1"/>
    <cellStyle name="Comma [0] 7763" xfId="19583" hidden="1"/>
    <cellStyle name="Comma [0] 7763" xfId="48976" hidden="1"/>
    <cellStyle name="Comma [0] 7764" xfId="19661" hidden="1"/>
    <cellStyle name="Comma [0] 7764" xfId="49054" hidden="1"/>
    <cellStyle name="Comma [0] 7765" xfId="19602" hidden="1"/>
    <cellStyle name="Comma [0] 7765" xfId="48995" hidden="1"/>
    <cellStyle name="Comma [0] 7766" xfId="19540" hidden="1"/>
    <cellStyle name="Comma [0] 7766" xfId="48933" hidden="1"/>
    <cellStyle name="Comma [0] 7767" xfId="19668" hidden="1"/>
    <cellStyle name="Comma [0] 7767" xfId="49061" hidden="1"/>
    <cellStyle name="Comma [0] 7768" xfId="19670" hidden="1"/>
    <cellStyle name="Comma [0] 7768" xfId="49063" hidden="1"/>
    <cellStyle name="Comma [0] 7769" xfId="19634" hidden="1"/>
    <cellStyle name="Comma [0] 7769" xfId="49027" hidden="1"/>
    <cellStyle name="Comma [0] 777" xfId="3146" hidden="1"/>
    <cellStyle name="Comma [0] 777" xfId="32540" hidden="1"/>
    <cellStyle name="Comma [0] 7770" xfId="19639" hidden="1"/>
    <cellStyle name="Comma [0] 7770" xfId="49032" hidden="1"/>
    <cellStyle name="Comma [0] 7771" xfId="19004" hidden="1"/>
    <cellStyle name="Comma [0] 7771" xfId="48397" hidden="1"/>
    <cellStyle name="Comma [0] 7772" xfId="19623" hidden="1"/>
    <cellStyle name="Comma [0] 7772" xfId="49016" hidden="1"/>
    <cellStyle name="Comma [0] 7773" xfId="19528" hidden="1"/>
    <cellStyle name="Comma [0] 7773" xfId="48921" hidden="1"/>
    <cellStyle name="Comma [0] 7774" xfId="19674" hidden="1"/>
    <cellStyle name="Comma [0] 7774" xfId="49067" hidden="1"/>
    <cellStyle name="Comma [0] 7775" xfId="19621" hidden="1"/>
    <cellStyle name="Comma [0] 7775" xfId="49014" hidden="1"/>
    <cellStyle name="Comma [0] 7776" xfId="19560" hidden="1"/>
    <cellStyle name="Comma [0] 7776" xfId="48953" hidden="1"/>
    <cellStyle name="Comma [0] 7777" xfId="19678" hidden="1"/>
    <cellStyle name="Comma [0] 7777" xfId="49071" hidden="1"/>
    <cellStyle name="Comma [0] 7778" xfId="19680" hidden="1"/>
    <cellStyle name="Comma [0] 7778" xfId="49073" hidden="1"/>
    <cellStyle name="Comma [0] 7779" xfId="19648" hidden="1"/>
    <cellStyle name="Comma [0] 7779" xfId="49041" hidden="1"/>
    <cellStyle name="Comma [0] 778" xfId="3698" hidden="1"/>
    <cellStyle name="Comma [0] 778" xfId="33092" hidden="1"/>
    <cellStyle name="Comma [0] 7780" xfId="19652" hidden="1"/>
    <cellStyle name="Comma [0] 7780" xfId="49045" hidden="1"/>
    <cellStyle name="Comma [0] 7781" xfId="19542" hidden="1"/>
    <cellStyle name="Comma [0] 7781" xfId="48935" hidden="1"/>
    <cellStyle name="Comma [0] 7782" xfId="19640" hidden="1"/>
    <cellStyle name="Comma [0] 7782" xfId="49033" hidden="1"/>
    <cellStyle name="Comma [0] 7783" xfId="19532" hidden="1"/>
    <cellStyle name="Comma [0] 7783" xfId="48925" hidden="1"/>
    <cellStyle name="Comma [0] 7784" xfId="19684" hidden="1"/>
    <cellStyle name="Comma [0] 7784" xfId="49077" hidden="1"/>
    <cellStyle name="Comma [0] 7785" xfId="19638" hidden="1"/>
    <cellStyle name="Comma [0] 7785" xfId="49031" hidden="1"/>
    <cellStyle name="Comma [0] 7786" xfId="19607" hidden="1"/>
    <cellStyle name="Comma [0] 7786" xfId="49000" hidden="1"/>
    <cellStyle name="Comma [0] 7787" xfId="19688" hidden="1"/>
    <cellStyle name="Comma [0] 7787" xfId="49081" hidden="1"/>
    <cellStyle name="Comma [0] 7788" xfId="19690" hidden="1"/>
    <cellStyle name="Comma [0] 7788" xfId="49083" hidden="1"/>
    <cellStyle name="Comma [0] 7789" xfId="19676" hidden="1"/>
    <cellStyle name="Comma [0] 7789" xfId="49069" hidden="1"/>
    <cellStyle name="Comma [0] 779" xfId="3731" hidden="1"/>
    <cellStyle name="Comma [0] 779" xfId="33125" hidden="1"/>
    <cellStyle name="Comma [0] 7790" xfId="19663" hidden="1"/>
    <cellStyle name="Comma [0] 7790" xfId="49056" hidden="1"/>
    <cellStyle name="Comma [0] 7791" xfId="19687" hidden="1"/>
    <cellStyle name="Comma [0] 7791" xfId="49080" hidden="1"/>
    <cellStyle name="Comma [0] 7792" xfId="19653" hidden="1"/>
    <cellStyle name="Comma [0] 7792" xfId="49046" hidden="1"/>
    <cellStyle name="Comma [0] 7793" xfId="19625" hidden="1"/>
    <cellStyle name="Comma [0] 7793" xfId="49018" hidden="1"/>
    <cellStyle name="Comma [0] 7794" xfId="19692" hidden="1"/>
    <cellStyle name="Comma [0] 7794" xfId="49085" hidden="1"/>
    <cellStyle name="Comma [0] 7795" xfId="19649" hidden="1"/>
    <cellStyle name="Comma [0] 7795" xfId="49042" hidden="1"/>
    <cellStyle name="Comma [0] 7796" xfId="19683" hidden="1"/>
    <cellStyle name="Comma [0] 7796" xfId="49076" hidden="1"/>
    <cellStyle name="Comma [0] 7797" xfId="19696" hidden="1"/>
    <cellStyle name="Comma [0] 7797" xfId="49089" hidden="1"/>
    <cellStyle name="Comma [0] 7798" xfId="19698" hidden="1"/>
    <cellStyle name="Comma [0] 7798" xfId="49091" hidden="1"/>
    <cellStyle name="Comma [0] 7799" xfId="19566" hidden="1"/>
    <cellStyle name="Comma [0] 7799" xfId="48959" hidden="1"/>
    <cellStyle name="Comma [0] 78" xfId="2111" hidden="1"/>
    <cellStyle name="Comma [0] 78" xfId="31506" hidden="1"/>
    <cellStyle name="Comma [0] 780" xfId="3739" hidden="1"/>
    <cellStyle name="Comma [0] 780" xfId="33133" hidden="1"/>
    <cellStyle name="Comma [0] 7800" xfId="19686" hidden="1"/>
    <cellStyle name="Comma [0] 7800" xfId="49079" hidden="1"/>
    <cellStyle name="Comma [0] 7801" xfId="19626" hidden="1"/>
    <cellStyle name="Comma [0] 7801" xfId="49019" hidden="1"/>
    <cellStyle name="Comma [0] 7802" xfId="19660" hidden="1"/>
    <cellStyle name="Comma [0] 7802" xfId="49053" hidden="1"/>
    <cellStyle name="Comma [0] 7803" xfId="19673" hidden="1"/>
    <cellStyle name="Comma [0] 7803" xfId="49066" hidden="1"/>
    <cellStyle name="Comma [0] 7804" xfId="19701" hidden="1"/>
    <cellStyle name="Comma [0] 7804" xfId="49094" hidden="1"/>
    <cellStyle name="Comma [0] 7805" xfId="19664" hidden="1"/>
    <cellStyle name="Comma [0] 7805" xfId="49057" hidden="1"/>
    <cellStyle name="Comma [0] 7806" xfId="19624" hidden="1"/>
    <cellStyle name="Comma [0] 7806" xfId="49017" hidden="1"/>
    <cellStyle name="Comma [0] 7807" xfId="19703" hidden="1"/>
    <cellStyle name="Comma [0] 7807" xfId="49096" hidden="1"/>
    <cellStyle name="Comma [0] 7808" xfId="19705" hidden="1"/>
    <cellStyle name="Comma [0] 7808" xfId="49098" hidden="1"/>
    <cellStyle name="Comma [0] 7809" xfId="19058" hidden="1"/>
    <cellStyle name="Comma [0] 7809" xfId="48451" hidden="1"/>
    <cellStyle name="Comma [0] 781" xfId="3648" hidden="1"/>
    <cellStyle name="Comma [0] 781" xfId="33042" hidden="1"/>
    <cellStyle name="Comma [0] 7810" xfId="19014" hidden="1"/>
    <cellStyle name="Comma [0] 7810" xfId="48407" hidden="1"/>
    <cellStyle name="Comma [0] 7811" xfId="19711" hidden="1"/>
    <cellStyle name="Comma [0] 7811" xfId="49104" hidden="1"/>
    <cellStyle name="Comma [0] 7812" xfId="19717" hidden="1"/>
    <cellStyle name="Comma [0] 7812" xfId="49110" hidden="1"/>
    <cellStyle name="Comma [0] 7813" xfId="19719" hidden="1"/>
    <cellStyle name="Comma [0] 7813" xfId="49112" hidden="1"/>
    <cellStyle name="Comma [0] 7814" xfId="19710" hidden="1"/>
    <cellStyle name="Comma [0] 7814" xfId="49103" hidden="1"/>
    <cellStyle name="Comma [0] 7815" xfId="19715" hidden="1"/>
    <cellStyle name="Comma [0] 7815" xfId="49108" hidden="1"/>
    <cellStyle name="Comma [0] 7816" xfId="19721" hidden="1"/>
    <cellStyle name="Comma [0] 7816" xfId="49114" hidden="1"/>
    <cellStyle name="Comma [0] 7817" xfId="19723" hidden="1"/>
    <cellStyle name="Comma [0] 7817" xfId="49116" hidden="1"/>
    <cellStyle name="Comma [0] 7818" xfId="19015" hidden="1"/>
    <cellStyle name="Comma [0] 7818" xfId="48408" hidden="1"/>
    <cellStyle name="Comma [0] 7819" xfId="18993" hidden="1"/>
    <cellStyle name="Comma [0] 7819" xfId="48386" hidden="1"/>
    <cellStyle name="Comma [0] 782" xfId="3727" hidden="1"/>
    <cellStyle name="Comma [0] 782" xfId="33121" hidden="1"/>
    <cellStyle name="Comma [0] 7820" xfId="19734" hidden="1"/>
    <cellStyle name="Comma [0] 7820" xfId="49127" hidden="1"/>
    <cellStyle name="Comma [0] 7821" xfId="19743" hidden="1"/>
    <cellStyle name="Comma [0] 7821" xfId="49136" hidden="1"/>
    <cellStyle name="Comma [0] 7822" xfId="19754" hidden="1"/>
    <cellStyle name="Comma [0] 7822" xfId="49147" hidden="1"/>
    <cellStyle name="Comma [0] 7823" xfId="19760" hidden="1"/>
    <cellStyle name="Comma [0] 7823" xfId="49153" hidden="1"/>
    <cellStyle name="Comma [0] 7824" xfId="19742" hidden="1"/>
    <cellStyle name="Comma [0] 7824" xfId="49135" hidden="1"/>
    <cellStyle name="Comma [0] 7825" xfId="19752" hidden="1"/>
    <cellStyle name="Comma [0] 7825" xfId="49145" hidden="1"/>
    <cellStyle name="Comma [0] 7826" xfId="19772" hidden="1"/>
    <cellStyle name="Comma [0] 7826" xfId="49165" hidden="1"/>
    <cellStyle name="Comma [0] 7827" xfId="19774" hidden="1"/>
    <cellStyle name="Comma [0] 7827" xfId="49167" hidden="1"/>
    <cellStyle name="Comma [0] 7828" xfId="19725" hidden="1"/>
    <cellStyle name="Comma [0] 7828" xfId="49118" hidden="1"/>
    <cellStyle name="Comma [0] 7829" xfId="18981" hidden="1"/>
    <cellStyle name="Comma [0] 7829" xfId="48374" hidden="1"/>
    <cellStyle name="Comma [0] 783" xfId="3748" hidden="1"/>
    <cellStyle name="Comma [0] 783" xfId="33142" hidden="1"/>
    <cellStyle name="Comma [0] 7830" xfId="19728" hidden="1"/>
    <cellStyle name="Comma [0] 7830" xfId="49121" hidden="1"/>
    <cellStyle name="Comma [0] 7831" xfId="18992" hidden="1"/>
    <cellStyle name="Comma [0] 7831" xfId="48385" hidden="1"/>
    <cellStyle name="Comma [0] 7832" xfId="18991" hidden="1"/>
    <cellStyle name="Comma [0] 7832" xfId="48384" hidden="1"/>
    <cellStyle name="Comma [0] 7833" xfId="19779" hidden="1"/>
    <cellStyle name="Comma [0] 7833" xfId="49172" hidden="1"/>
    <cellStyle name="Comma [0] 7834" xfId="19067" hidden="1"/>
    <cellStyle name="Comma [0] 7834" xfId="48460" hidden="1"/>
    <cellStyle name="Comma [0] 7835" xfId="19268" hidden="1"/>
    <cellStyle name="Comma [0] 7835" xfId="48661" hidden="1"/>
    <cellStyle name="Comma [0] 7836" xfId="19791" hidden="1"/>
    <cellStyle name="Comma [0] 7836" xfId="49184" hidden="1"/>
    <cellStyle name="Comma [0] 7837" xfId="19793" hidden="1"/>
    <cellStyle name="Comma [0] 7837" xfId="49186" hidden="1"/>
    <cellStyle name="Comma [0] 7838" xfId="19782" hidden="1"/>
    <cellStyle name="Comma [0] 7838" xfId="49175" hidden="1"/>
    <cellStyle name="Comma [0] 7839" xfId="19790" hidden="1"/>
    <cellStyle name="Comma [0] 7839" xfId="49183" hidden="1"/>
    <cellStyle name="Comma [0] 784" xfId="3750" hidden="1"/>
    <cellStyle name="Comma [0] 784" xfId="33144" hidden="1"/>
    <cellStyle name="Comma [0] 7840" xfId="19277" hidden="1"/>
    <cellStyle name="Comma [0] 7840" xfId="48670" hidden="1"/>
    <cellStyle name="Comma [0] 7841" xfId="19776" hidden="1"/>
    <cellStyle name="Comma [0] 7841" xfId="49169" hidden="1"/>
    <cellStyle name="Comma [0] 7842" xfId="19809" hidden="1"/>
    <cellStyle name="Comma [0] 7842" xfId="49202" hidden="1"/>
    <cellStyle name="Comma [0] 7843" xfId="19817" hidden="1"/>
    <cellStyle name="Comma [0] 7843" xfId="49210" hidden="1"/>
    <cellStyle name="Comma [0] 7844" xfId="19726" hidden="1"/>
    <cellStyle name="Comma [0] 7844" xfId="49119" hidden="1"/>
    <cellStyle name="Comma [0] 7845" xfId="19805" hidden="1"/>
    <cellStyle name="Comma [0] 7845" xfId="49198" hidden="1"/>
    <cellStyle name="Comma [0] 7846" xfId="19826" hidden="1"/>
    <cellStyle name="Comma [0] 7846" xfId="49219" hidden="1"/>
    <cellStyle name="Comma [0] 7847" xfId="19828" hidden="1"/>
    <cellStyle name="Comma [0] 7847" xfId="49221" hidden="1"/>
    <cellStyle name="Comma [0] 7848" xfId="19787" hidden="1"/>
    <cellStyle name="Comma [0] 7848" xfId="49180" hidden="1"/>
    <cellStyle name="Comma [0] 7849" xfId="19732" hidden="1"/>
    <cellStyle name="Comma [0] 7849" xfId="49125" hidden="1"/>
    <cellStyle name="Comma [0] 785" xfId="3709" hidden="1"/>
    <cellStyle name="Comma [0] 785" xfId="33103" hidden="1"/>
    <cellStyle name="Comma [0] 7850" xfId="19785" hidden="1"/>
    <cellStyle name="Comma [0] 7850" xfId="49178" hidden="1"/>
    <cellStyle name="Comma [0] 7851" xfId="19769" hidden="1"/>
    <cellStyle name="Comma [0] 7851" xfId="49162" hidden="1"/>
    <cellStyle name="Comma [0] 7852" xfId="19765" hidden="1"/>
    <cellStyle name="Comma [0] 7852" xfId="49158" hidden="1"/>
    <cellStyle name="Comma [0] 7853" xfId="19836" hidden="1"/>
    <cellStyle name="Comma [0] 7853" xfId="49229" hidden="1"/>
    <cellStyle name="Comma [0] 7854" xfId="19708" hidden="1"/>
    <cellStyle name="Comma [0] 7854" xfId="49101" hidden="1"/>
    <cellStyle name="Comma [0] 7855" xfId="19016" hidden="1"/>
    <cellStyle name="Comma [0] 7855" xfId="48409" hidden="1"/>
    <cellStyle name="Comma [0] 7856" xfId="19844" hidden="1"/>
    <cellStyle name="Comma [0] 7856" xfId="49237" hidden="1"/>
    <cellStyle name="Comma [0] 7857" xfId="19846" hidden="1"/>
    <cellStyle name="Comma [0] 7857" xfId="49239" hidden="1"/>
    <cellStyle name="Comma [0] 7858" xfId="19795" hidden="1"/>
    <cellStyle name="Comma [0] 7858" xfId="49188" hidden="1"/>
    <cellStyle name="Comma [0] 7859" xfId="19771" hidden="1"/>
    <cellStyle name="Comma [0] 7859" xfId="49164" hidden="1"/>
    <cellStyle name="Comma [0] 786" xfId="3654" hidden="1"/>
    <cellStyle name="Comma [0] 786" xfId="33048" hidden="1"/>
    <cellStyle name="Comma [0] 7860" xfId="19806" hidden="1"/>
    <cellStyle name="Comma [0] 7860" xfId="49199" hidden="1"/>
    <cellStyle name="Comma [0] 7861" xfId="19738" hidden="1"/>
    <cellStyle name="Comma [0] 7861" xfId="49131" hidden="1"/>
    <cellStyle name="Comma [0] 7862" xfId="19808" hidden="1"/>
    <cellStyle name="Comma [0] 7862" xfId="49201" hidden="1"/>
    <cellStyle name="Comma [0] 7863" xfId="19853" hidden="1"/>
    <cellStyle name="Comma [0] 7863" xfId="49246" hidden="1"/>
    <cellStyle name="Comma [0] 7864" xfId="19796" hidden="1"/>
    <cellStyle name="Comma [0] 7864" xfId="49189" hidden="1"/>
    <cellStyle name="Comma [0] 7865" xfId="19753" hidden="1"/>
    <cellStyle name="Comma [0] 7865" xfId="49146" hidden="1"/>
    <cellStyle name="Comma [0] 7866" xfId="19859" hidden="1"/>
    <cellStyle name="Comma [0] 7866" xfId="49252" hidden="1"/>
    <cellStyle name="Comma [0] 7867" xfId="19861" hidden="1"/>
    <cellStyle name="Comma [0] 7867" xfId="49254" hidden="1"/>
    <cellStyle name="Comma [0] 7868" xfId="19814" hidden="1"/>
    <cellStyle name="Comma [0] 7868" xfId="49207" hidden="1"/>
    <cellStyle name="Comma [0] 7869" xfId="19820" hidden="1"/>
    <cellStyle name="Comma [0] 7869" xfId="49213" hidden="1"/>
    <cellStyle name="Comma [0] 787" xfId="3707" hidden="1"/>
    <cellStyle name="Comma [0] 787" xfId="33101" hidden="1"/>
    <cellStyle name="Comma [0] 7870" xfId="19707" hidden="1"/>
    <cellStyle name="Comma [0] 7870" xfId="49100" hidden="1"/>
    <cellStyle name="Comma [0] 7871" xfId="19770" hidden="1"/>
    <cellStyle name="Comma [0] 7871" xfId="49163" hidden="1"/>
    <cellStyle name="Comma [0] 7872" xfId="19778" hidden="1"/>
    <cellStyle name="Comma [0] 7872" xfId="49171" hidden="1"/>
    <cellStyle name="Comma [0] 7873" xfId="19867" hidden="1"/>
    <cellStyle name="Comma [0] 7873" xfId="49260" hidden="1"/>
    <cellStyle name="Comma [0] 7874" xfId="19781" hidden="1"/>
    <cellStyle name="Comma [0] 7874" xfId="49174" hidden="1"/>
    <cellStyle name="Comma [0] 7875" xfId="19741" hidden="1"/>
    <cellStyle name="Comma [0] 7875" xfId="49134" hidden="1"/>
    <cellStyle name="Comma [0] 7876" xfId="19872" hidden="1"/>
    <cellStyle name="Comma [0] 7876" xfId="49265" hidden="1"/>
    <cellStyle name="Comma [0] 7877" xfId="19874" hidden="1"/>
    <cellStyle name="Comma [0] 7877" xfId="49267" hidden="1"/>
    <cellStyle name="Comma [0] 7878" xfId="19833" hidden="1"/>
    <cellStyle name="Comma [0] 7878" xfId="49226" hidden="1"/>
    <cellStyle name="Comma [0] 7879" xfId="19839" hidden="1"/>
    <cellStyle name="Comma [0] 7879" xfId="49232" hidden="1"/>
    <cellStyle name="Comma [0] 788" xfId="3691" hidden="1"/>
    <cellStyle name="Comma [0] 788" xfId="33085" hidden="1"/>
    <cellStyle name="Comma [0] 7880" xfId="19740" hidden="1"/>
    <cellStyle name="Comma [0] 7880" xfId="49133" hidden="1"/>
    <cellStyle name="Comma [0] 7881" xfId="19821" hidden="1"/>
    <cellStyle name="Comma [0] 7881" xfId="49214" hidden="1"/>
    <cellStyle name="Comma [0] 7882" xfId="19800" hidden="1"/>
    <cellStyle name="Comma [0] 7882" xfId="49193" hidden="1"/>
    <cellStyle name="Comma [0] 7883" xfId="19878" hidden="1"/>
    <cellStyle name="Comma [0] 7883" xfId="49271" hidden="1"/>
    <cellStyle name="Comma [0] 7884" xfId="19819" hidden="1"/>
    <cellStyle name="Comma [0] 7884" xfId="49212" hidden="1"/>
    <cellStyle name="Comma [0] 7885" xfId="19757" hidden="1"/>
    <cellStyle name="Comma [0] 7885" xfId="49150" hidden="1"/>
    <cellStyle name="Comma [0] 7886" xfId="19885" hidden="1"/>
    <cellStyle name="Comma [0] 7886" xfId="49278" hidden="1"/>
    <cellStyle name="Comma [0] 7887" xfId="19887" hidden="1"/>
    <cellStyle name="Comma [0] 7887" xfId="49280" hidden="1"/>
    <cellStyle name="Comma [0] 7888" xfId="19851" hidden="1"/>
    <cellStyle name="Comma [0] 7888" xfId="49244" hidden="1"/>
    <cellStyle name="Comma [0] 7889" xfId="19856" hidden="1"/>
    <cellStyle name="Comma [0] 7889" xfId="49249" hidden="1"/>
    <cellStyle name="Comma [0] 789" xfId="3687" hidden="1"/>
    <cellStyle name="Comma [0] 789" xfId="33081" hidden="1"/>
    <cellStyle name="Comma [0] 7890" xfId="19286" hidden="1"/>
    <cellStyle name="Comma [0] 7890" xfId="48679" hidden="1"/>
    <cellStyle name="Comma [0] 7891" xfId="19840" hidden="1"/>
    <cellStyle name="Comma [0] 7891" xfId="49233" hidden="1"/>
    <cellStyle name="Comma [0] 7892" xfId="19745" hidden="1"/>
    <cellStyle name="Comma [0] 7892" xfId="49138" hidden="1"/>
    <cellStyle name="Comma [0] 7893" xfId="19891" hidden="1"/>
    <cellStyle name="Comma [0] 7893" xfId="49284" hidden="1"/>
    <cellStyle name="Comma [0] 7894" xfId="19838" hidden="1"/>
    <cellStyle name="Comma [0] 7894" xfId="49231" hidden="1"/>
    <cellStyle name="Comma [0] 7895" xfId="19777" hidden="1"/>
    <cellStyle name="Comma [0] 7895" xfId="49170" hidden="1"/>
    <cellStyle name="Comma [0] 7896" xfId="19895" hidden="1"/>
    <cellStyle name="Comma [0] 7896" xfId="49288" hidden="1"/>
    <cellStyle name="Comma [0] 7897" xfId="19897" hidden="1"/>
    <cellStyle name="Comma [0] 7897" xfId="49290" hidden="1"/>
    <cellStyle name="Comma [0] 7898" xfId="19865" hidden="1"/>
    <cellStyle name="Comma [0] 7898" xfId="49258" hidden="1"/>
    <cellStyle name="Comma [0] 7899" xfId="19869" hidden="1"/>
    <cellStyle name="Comma [0] 7899" xfId="49262" hidden="1"/>
    <cellStyle name="Comma [0] 79" xfId="2387" hidden="1"/>
    <cellStyle name="Comma [0] 79" xfId="31781" hidden="1"/>
    <cellStyle name="Comma [0] 790" xfId="3758" hidden="1"/>
    <cellStyle name="Comma [0] 790" xfId="33152" hidden="1"/>
    <cellStyle name="Comma [0] 7900" xfId="19759" hidden="1"/>
    <cellStyle name="Comma [0] 7900" xfId="49152" hidden="1"/>
    <cellStyle name="Comma [0] 7901" xfId="19857" hidden="1"/>
    <cellStyle name="Comma [0] 7901" xfId="49250" hidden="1"/>
    <cellStyle name="Comma [0] 7902" xfId="19749" hidden="1"/>
    <cellStyle name="Comma [0] 7902" xfId="49142" hidden="1"/>
    <cellStyle name="Comma [0] 7903" xfId="19901" hidden="1"/>
    <cellStyle name="Comma [0] 7903" xfId="49294" hidden="1"/>
    <cellStyle name="Comma [0] 7904" xfId="19855" hidden="1"/>
    <cellStyle name="Comma [0] 7904" xfId="49248" hidden="1"/>
    <cellStyle name="Comma [0] 7905" xfId="19824" hidden="1"/>
    <cellStyle name="Comma [0] 7905" xfId="49217" hidden="1"/>
    <cellStyle name="Comma [0] 7906" xfId="19905" hidden="1"/>
    <cellStyle name="Comma [0] 7906" xfId="49298" hidden="1"/>
    <cellStyle name="Comma [0] 7907" xfId="19907" hidden="1"/>
    <cellStyle name="Comma [0] 7907" xfId="49300" hidden="1"/>
    <cellStyle name="Comma [0] 7908" xfId="19893" hidden="1"/>
    <cellStyle name="Comma [0] 7908" xfId="49286" hidden="1"/>
    <cellStyle name="Comma [0] 7909" xfId="19880" hidden="1"/>
    <cellStyle name="Comma [0] 7909" xfId="49273" hidden="1"/>
    <cellStyle name="Comma [0] 791" xfId="3630" hidden="1"/>
    <cellStyle name="Comma [0] 791" xfId="33024" hidden="1"/>
    <cellStyle name="Comma [0] 7910" xfId="19904" hidden="1"/>
    <cellStyle name="Comma [0] 7910" xfId="49297" hidden="1"/>
    <cellStyle name="Comma [0] 7911" xfId="19870" hidden="1"/>
    <cellStyle name="Comma [0] 7911" xfId="49263" hidden="1"/>
    <cellStyle name="Comma [0] 7912" xfId="19842" hidden="1"/>
    <cellStyle name="Comma [0] 7912" xfId="49235" hidden="1"/>
    <cellStyle name="Comma [0] 7913" xfId="19909" hidden="1"/>
    <cellStyle name="Comma [0] 7913" xfId="49302" hidden="1"/>
    <cellStyle name="Comma [0] 7914" xfId="19866" hidden="1"/>
    <cellStyle name="Comma [0] 7914" xfId="49259" hidden="1"/>
    <cellStyle name="Comma [0] 7915" xfId="19900" hidden="1"/>
    <cellStyle name="Comma [0] 7915" xfId="49293" hidden="1"/>
    <cellStyle name="Comma [0] 7916" xfId="19913" hidden="1"/>
    <cellStyle name="Comma [0] 7916" xfId="49306" hidden="1"/>
    <cellStyle name="Comma [0] 7917" xfId="19915" hidden="1"/>
    <cellStyle name="Comma [0] 7917" xfId="49308" hidden="1"/>
    <cellStyle name="Comma [0] 7918" xfId="19783" hidden="1"/>
    <cellStyle name="Comma [0] 7918" xfId="49176" hidden="1"/>
    <cellStyle name="Comma [0] 7919" xfId="19903" hidden="1"/>
    <cellStyle name="Comma [0] 7919" xfId="49296" hidden="1"/>
    <cellStyle name="Comma [0] 792" xfId="3112" hidden="1"/>
    <cellStyle name="Comma [0] 792" xfId="32506" hidden="1"/>
    <cellStyle name="Comma [0] 7920" xfId="19843" hidden="1"/>
    <cellStyle name="Comma [0] 7920" xfId="49236" hidden="1"/>
    <cellStyle name="Comma [0] 7921" xfId="19877" hidden="1"/>
    <cellStyle name="Comma [0] 7921" xfId="49270" hidden="1"/>
    <cellStyle name="Comma [0] 7922" xfId="19890" hidden="1"/>
    <cellStyle name="Comma [0] 7922" xfId="49283" hidden="1"/>
    <cellStyle name="Comma [0] 7923" xfId="19918" hidden="1"/>
    <cellStyle name="Comma [0] 7923" xfId="49311" hidden="1"/>
    <cellStyle name="Comma [0] 7924" xfId="19881" hidden="1"/>
    <cellStyle name="Comma [0] 7924" xfId="49274" hidden="1"/>
    <cellStyle name="Comma [0] 7925" xfId="19841" hidden="1"/>
    <cellStyle name="Comma [0] 7925" xfId="49234" hidden="1"/>
    <cellStyle name="Comma [0] 7926" xfId="19920" hidden="1"/>
    <cellStyle name="Comma [0] 7926" xfId="49313" hidden="1"/>
    <cellStyle name="Comma [0] 7927" xfId="19922" hidden="1"/>
    <cellStyle name="Comma [0] 7927" xfId="49315" hidden="1"/>
    <cellStyle name="Comma [0] 7928" xfId="19981" hidden="1"/>
    <cellStyle name="Comma [0] 7928" xfId="49374" hidden="1"/>
    <cellStyle name="Comma [0] 7929" xfId="20005" hidden="1"/>
    <cellStyle name="Comma [0] 7929" xfId="49398" hidden="1"/>
    <cellStyle name="Comma [0] 793" xfId="3766" hidden="1"/>
    <cellStyle name="Comma [0] 793" xfId="33160" hidden="1"/>
    <cellStyle name="Comma [0] 7930" xfId="20012" hidden="1"/>
    <cellStyle name="Comma [0] 7930" xfId="49405" hidden="1"/>
    <cellStyle name="Comma [0] 7931" xfId="20024" hidden="1"/>
    <cellStyle name="Comma [0] 7931" xfId="49417" hidden="1"/>
    <cellStyle name="Comma [0] 7932" xfId="20027" hidden="1"/>
    <cellStyle name="Comma [0] 7932" xfId="49420" hidden="1"/>
    <cellStyle name="Comma [0] 7933" xfId="20011" hidden="1"/>
    <cellStyle name="Comma [0] 7933" xfId="49404" hidden="1"/>
    <cellStyle name="Comma [0] 7934" xfId="20022" hidden="1"/>
    <cellStyle name="Comma [0] 7934" xfId="49415" hidden="1"/>
    <cellStyle name="Comma [0] 7935" xfId="20031" hidden="1"/>
    <cellStyle name="Comma [0] 7935" xfId="49424" hidden="1"/>
    <cellStyle name="Comma [0] 7936" xfId="20033" hidden="1"/>
    <cellStyle name="Comma [0] 7936" xfId="49426" hidden="1"/>
    <cellStyle name="Comma [0] 7937" xfId="19998" hidden="1"/>
    <cellStyle name="Comma [0] 7937" xfId="49391" hidden="1"/>
    <cellStyle name="Comma [0] 7938" xfId="19985" hidden="1"/>
    <cellStyle name="Comma [0] 7938" xfId="49378" hidden="1"/>
    <cellStyle name="Comma [0] 7939" xfId="20044" hidden="1"/>
    <cellStyle name="Comma [0] 7939" xfId="49437" hidden="1"/>
    <cellStyle name="Comma [0] 794" xfId="3768" hidden="1"/>
    <cellStyle name="Comma [0] 794" xfId="33162" hidden="1"/>
    <cellStyle name="Comma [0] 7940" xfId="20053" hidden="1"/>
    <cellStyle name="Comma [0] 7940" xfId="49446" hidden="1"/>
    <cellStyle name="Comma [0] 7941" xfId="20064" hidden="1"/>
    <cellStyle name="Comma [0] 7941" xfId="49457" hidden="1"/>
    <cellStyle name="Comma [0] 7942" xfId="20070" hidden="1"/>
    <cellStyle name="Comma [0] 7942" xfId="49463" hidden="1"/>
    <cellStyle name="Comma [0] 7943" xfId="20052" hidden="1"/>
    <cellStyle name="Comma [0] 7943" xfId="49445" hidden="1"/>
    <cellStyle name="Comma [0] 7944" xfId="20062" hidden="1"/>
    <cellStyle name="Comma [0] 7944" xfId="49455" hidden="1"/>
    <cellStyle name="Comma [0] 7945" xfId="20082" hidden="1"/>
    <cellStyle name="Comma [0] 7945" xfId="49475" hidden="1"/>
    <cellStyle name="Comma [0] 7946" xfId="20084" hidden="1"/>
    <cellStyle name="Comma [0] 7946" xfId="49477" hidden="1"/>
    <cellStyle name="Comma [0] 7947" xfId="20035" hidden="1"/>
    <cellStyle name="Comma [0] 7947" xfId="49428" hidden="1"/>
    <cellStyle name="Comma [0] 7948" xfId="19988" hidden="1"/>
    <cellStyle name="Comma [0] 7948" xfId="49381" hidden="1"/>
    <cellStyle name="Comma [0] 7949" xfId="20038" hidden="1"/>
    <cellStyle name="Comma [0] 7949" xfId="49431" hidden="1"/>
    <cellStyle name="Comma [0] 795" xfId="3717" hidden="1"/>
    <cellStyle name="Comma [0] 795" xfId="33111" hidden="1"/>
    <cellStyle name="Comma [0] 7950" xfId="19994" hidden="1"/>
    <cellStyle name="Comma [0] 7950" xfId="49387" hidden="1"/>
    <cellStyle name="Comma [0] 7951" xfId="19996" hidden="1"/>
    <cellStyle name="Comma [0] 7951" xfId="49389" hidden="1"/>
    <cellStyle name="Comma [0] 7952" xfId="20089" hidden="1"/>
    <cellStyle name="Comma [0] 7952" xfId="49482" hidden="1"/>
    <cellStyle name="Comma [0] 7953" xfId="19984" hidden="1"/>
    <cellStyle name="Comma [0] 7953" xfId="49377" hidden="1"/>
    <cellStyle name="Comma [0] 7954" xfId="19992" hidden="1"/>
    <cellStyle name="Comma [0] 7954" xfId="49385" hidden="1"/>
    <cellStyle name="Comma [0] 7955" xfId="20101" hidden="1"/>
    <cellStyle name="Comma [0] 7955" xfId="49494" hidden="1"/>
    <cellStyle name="Comma [0] 7956" xfId="20103" hidden="1"/>
    <cellStyle name="Comma [0] 7956" xfId="49496" hidden="1"/>
    <cellStyle name="Comma [0] 7957" xfId="20092" hidden="1"/>
    <cellStyle name="Comma [0] 7957" xfId="49485" hidden="1"/>
    <cellStyle name="Comma [0] 7958" xfId="20100" hidden="1"/>
    <cellStyle name="Comma [0] 7958" xfId="49493" hidden="1"/>
    <cellStyle name="Comma [0] 7959" xfId="19990" hidden="1"/>
    <cellStyle name="Comma [0] 7959" xfId="49383" hidden="1"/>
    <cellStyle name="Comma [0] 796" xfId="3693" hidden="1"/>
    <cellStyle name="Comma [0] 796" xfId="33087" hidden="1"/>
    <cellStyle name="Comma [0] 7960" xfId="20086" hidden="1"/>
    <cellStyle name="Comma [0] 7960" xfId="49479" hidden="1"/>
    <cellStyle name="Comma [0] 7961" xfId="20119" hidden="1"/>
    <cellStyle name="Comma [0] 7961" xfId="49512" hidden="1"/>
    <cellStyle name="Comma [0] 7962" xfId="20127" hidden="1"/>
    <cellStyle name="Comma [0] 7962" xfId="49520" hidden="1"/>
    <cellStyle name="Comma [0] 7963" xfId="20036" hidden="1"/>
    <cellStyle name="Comma [0] 7963" xfId="49429" hidden="1"/>
    <cellStyle name="Comma [0] 7964" xfId="20115" hidden="1"/>
    <cellStyle name="Comma [0] 7964" xfId="49508" hidden="1"/>
    <cellStyle name="Comma [0] 7965" xfId="20136" hidden="1"/>
    <cellStyle name="Comma [0] 7965" xfId="49529" hidden="1"/>
    <cellStyle name="Comma [0] 7966" xfId="20138" hidden="1"/>
    <cellStyle name="Comma [0] 7966" xfId="49531" hidden="1"/>
    <cellStyle name="Comma [0] 7967" xfId="20097" hidden="1"/>
    <cellStyle name="Comma [0] 7967" xfId="49490" hidden="1"/>
    <cellStyle name="Comma [0] 7968" xfId="20042" hidden="1"/>
    <cellStyle name="Comma [0] 7968" xfId="49435" hidden="1"/>
    <cellStyle name="Comma [0] 7969" xfId="20095" hidden="1"/>
    <cellStyle name="Comma [0] 7969" xfId="49488" hidden="1"/>
    <cellStyle name="Comma [0] 797" xfId="3728" hidden="1"/>
    <cellStyle name="Comma [0] 797" xfId="33122" hidden="1"/>
    <cellStyle name="Comma [0] 7970" xfId="20079" hidden="1"/>
    <cellStyle name="Comma [0] 7970" xfId="49472" hidden="1"/>
    <cellStyle name="Comma [0] 7971" xfId="20075" hidden="1"/>
    <cellStyle name="Comma [0] 7971" xfId="49468" hidden="1"/>
    <cellStyle name="Comma [0] 7972" xfId="20146" hidden="1"/>
    <cellStyle name="Comma [0] 7972" xfId="49539" hidden="1"/>
    <cellStyle name="Comma [0] 7973" xfId="20009" hidden="1"/>
    <cellStyle name="Comma [0] 7973" xfId="49402" hidden="1"/>
    <cellStyle name="Comma [0] 7974" xfId="20001" hidden="1"/>
    <cellStyle name="Comma [0] 7974" xfId="49394" hidden="1"/>
    <cellStyle name="Comma [0] 7975" xfId="20154" hidden="1"/>
    <cellStyle name="Comma [0] 7975" xfId="49547" hidden="1"/>
    <cellStyle name="Comma [0] 7976" xfId="20156" hidden="1"/>
    <cellStyle name="Comma [0] 7976" xfId="49549" hidden="1"/>
    <cellStyle name="Comma [0] 7977" xfId="20105" hidden="1"/>
    <cellStyle name="Comma [0] 7977" xfId="49498" hidden="1"/>
    <cellStyle name="Comma [0] 7978" xfId="20081" hidden="1"/>
    <cellStyle name="Comma [0] 7978" xfId="49474" hidden="1"/>
    <cellStyle name="Comma [0] 7979" xfId="20116" hidden="1"/>
    <cellStyle name="Comma [0] 7979" xfId="49509" hidden="1"/>
    <cellStyle name="Comma [0] 798" xfId="3660" hidden="1"/>
    <cellStyle name="Comma [0] 798" xfId="33054" hidden="1"/>
    <cellStyle name="Comma [0] 7980" xfId="20048" hidden="1"/>
    <cellStyle name="Comma [0] 7980" xfId="49441" hidden="1"/>
    <cellStyle name="Comma [0] 7981" xfId="20118" hidden="1"/>
    <cellStyle name="Comma [0] 7981" xfId="49511" hidden="1"/>
    <cellStyle name="Comma [0] 7982" xfId="20163" hidden="1"/>
    <cellStyle name="Comma [0] 7982" xfId="49556" hidden="1"/>
    <cellStyle name="Comma [0] 7983" xfId="20106" hidden="1"/>
    <cellStyle name="Comma [0] 7983" xfId="49499" hidden="1"/>
    <cellStyle name="Comma [0] 7984" xfId="20063" hidden="1"/>
    <cellStyle name="Comma [0] 7984" xfId="49456" hidden="1"/>
    <cellStyle name="Comma [0] 7985" xfId="20169" hidden="1"/>
    <cellStyle name="Comma [0] 7985" xfId="49562" hidden="1"/>
    <cellStyle name="Comma [0] 7986" xfId="20171" hidden="1"/>
    <cellStyle name="Comma [0] 7986" xfId="49564" hidden="1"/>
    <cellStyle name="Comma [0] 7987" xfId="20124" hidden="1"/>
    <cellStyle name="Comma [0] 7987" xfId="49517" hidden="1"/>
    <cellStyle name="Comma [0] 7988" xfId="20130" hidden="1"/>
    <cellStyle name="Comma [0] 7988" xfId="49523" hidden="1"/>
    <cellStyle name="Comma [0] 7989" xfId="20008" hidden="1"/>
    <cellStyle name="Comma [0] 7989" xfId="49401" hidden="1"/>
    <cellStyle name="Comma [0] 799" xfId="3730" hidden="1"/>
    <cellStyle name="Comma [0] 799" xfId="33124" hidden="1"/>
    <cellStyle name="Comma [0] 7990" xfId="20080" hidden="1"/>
    <cellStyle name="Comma [0] 7990" xfId="49473" hidden="1"/>
    <cellStyle name="Comma [0] 7991" xfId="20088" hidden="1"/>
    <cellStyle name="Comma [0] 7991" xfId="49481" hidden="1"/>
    <cellStyle name="Comma [0] 7992" xfId="20177" hidden="1"/>
    <cellStyle name="Comma [0] 7992" xfId="49570" hidden="1"/>
    <cellStyle name="Comma [0] 7993" xfId="20091" hidden="1"/>
    <cellStyle name="Comma [0] 7993" xfId="49484" hidden="1"/>
    <cellStyle name="Comma [0] 7994" xfId="20051" hidden="1"/>
    <cellStyle name="Comma [0] 7994" xfId="49444" hidden="1"/>
    <cellStyle name="Comma [0] 7995" xfId="20182" hidden="1"/>
    <cellStyle name="Comma [0] 7995" xfId="49575" hidden="1"/>
    <cellStyle name="Comma [0] 7996" xfId="20184" hidden="1"/>
    <cellStyle name="Comma [0] 7996" xfId="49577" hidden="1"/>
    <cellStyle name="Comma [0] 7997" xfId="20143" hidden="1"/>
    <cellStyle name="Comma [0] 7997" xfId="49536" hidden="1"/>
    <cellStyle name="Comma [0] 7998" xfId="20149" hidden="1"/>
    <cellStyle name="Comma [0] 7998" xfId="49542" hidden="1"/>
    <cellStyle name="Comma [0] 7999" xfId="20050" hidden="1"/>
    <cellStyle name="Comma [0] 7999" xfId="49443" hidden="1"/>
    <cellStyle name="Comma [0] 8" xfId="2192" hidden="1"/>
    <cellStyle name="Comma [0] 8" xfId="31587" hidden="1"/>
    <cellStyle name="Comma [0] 80" xfId="2389" hidden="1"/>
    <cellStyle name="Comma [0] 80" xfId="31783" hidden="1"/>
    <cellStyle name="Comma [0] 800" xfId="3775" hidden="1"/>
    <cellStyle name="Comma [0] 800" xfId="33169" hidden="1"/>
    <cellStyle name="Comma [0] 8000" xfId="20131" hidden="1"/>
    <cellStyle name="Comma [0] 8000" xfId="49524" hidden="1"/>
    <cellStyle name="Comma [0] 8001" xfId="20110" hidden="1"/>
    <cellStyle name="Comma [0] 8001" xfId="49503" hidden="1"/>
    <cellStyle name="Comma [0] 8002" xfId="20188" hidden="1"/>
    <cellStyle name="Comma [0] 8002" xfId="49581" hidden="1"/>
    <cellStyle name="Comma [0] 8003" xfId="20129" hidden="1"/>
    <cellStyle name="Comma [0] 8003" xfId="49522" hidden="1"/>
    <cellStyle name="Comma [0] 8004" xfId="20067" hidden="1"/>
    <cellStyle name="Comma [0] 8004" xfId="49460" hidden="1"/>
    <cellStyle name="Comma [0] 8005" xfId="20195" hidden="1"/>
    <cellStyle name="Comma [0] 8005" xfId="49588" hidden="1"/>
    <cellStyle name="Comma [0] 8006" xfId="20197" hidden="1"/>
    <cellStyle name="Comma [0] 8006" xfId="49590" hidden="1"/>
    <cellStyle name="Comma [0] 8007" xfId="20161" hidden="1"/>
    <cellStyle name="Comma [0] 8007" xfId="49554" hidden="1"/>
    <cellStyle name="Comma [0] 8008" xfId="20166" hidden="1"/>
    <cellStyle name="Comma [0] 8008" xfId="49559" hidden="1"/>
    <cellStyle name="Comma [0] 8009" xfId="19987" hidden="1"/>
    <cellStyle name="Comma [0] 8009" xfId="49380" hidden="1"/>
    <cellStyle name="Comma [0] 801" xfId="3718" hidden="1"/>
    <cellStyle name="Comma [0] 801" xfId="33112" hidden="1"/>
    <cellStyle name="Comma [0] 8010" xfId="20150" hidden="1"/>
    <cellStyle name="Comma [0] 8010" xfId="49543" hidden="1"/>
    <cellStyle name="Comma [0] 8011" xfId="20055" hidden="1"/>
    <cellStyle name="Comma [0] 8011" xfId="49448" hidden="1"/>
    <cellStyle name="Comma [0] 8012" xfId="20201" hidden="1"/>
    <cellStyle name="Comma [0] 8012" xfId="49594" hidden="1"/>
    <cellStyle name="Comma [0] 8013" xfId="20148" hidden="1"/>
    <cellStyle name="Comma [0] 8013" xfId="49541" hidden="1"/>
    <cellStyle name="Comma [0] 8014" xfId="20087" hidden="1"/>
    <cellStyle name="Comma [0] 8014" xfId="49480" hidden="1"/>
    <cellStyle name="Comma [0] 8015" xfId="20205" hidden="1"/>
    <cellStyle name="Comma [0] 8015" xfId="49598" hidden="1"/>
    <cellStyle name="Comma [0] 8016" xfId="20207" hidden="1"/>
    <cellStyle name="Comma [0] 8016" xfId="49600" hidden="1"/>
    <cellStyle name="Comma [0] 8017" xfId="20175" hidden="1"/>
    <cellStyle name="Comma [0] 8017" xfId="49568" hidden="1"/>
    <cellStyle name="Comma [0] 8018" xfId="20179" hidden="1"/>
    <cellStyle name="Comma [0] 8018" xfId="49572" hidden="1"/>
    <cellStyle name="Comma [0] 8019" xfId="20069" hidden="1"/>
    <cellStyle name="Comma [0] 8019" xfId="49462" hidden="1"/>
    <cellStyle name="Comma [0] 802" xfId="3675" hidden="1"/>
    <cellStyle name="Comma [0] 802" xfId="33069" hidden="1"/>
    <cellStyle name="Comma [0] 8020" xfId="20167" hidden="1"/>
    <cellStyle name="Comma [0] 8020" xfId="49560" hidden="1"/>
    <cellStyle name="Comma [0] 8021" xfId="20059" hidden="1"/>
    <cellStyle name="Comma [0] 8021" xfId="49452" hidden="1"/>
    <cellStyle name="Comma [0] 8022" xfId="20211" hidden="1"/>
    <cellStyle name="Comma [0] 8022" xfId="49604" hidden="1"/>
    <cellStyle name="Comma [0] 8023" xfId="20165" hidden="1"/>
    <cellStyle name="Comma [0] 8023" xfId="49558" hidden="1"/>
    <cellStyle name="Comma [0] 8024" xfId="20134" hidden="1"/>
    <cellStyle name="Comma [0] 8024" xfId="49527" hidden="1"/>
    <cellStyle name="Comma [0] 8025" xfId="20215" hidden="1"/>
    <cellStyle name="Comma [0] 8025" xfId="49608" hidden="1"/>
    <cellStyle name="Comma [0] 8026" xfId="20217" hidden="1"/>
    <cellStyle name="Comma [0] 8026" xfId="49610" hidden="1"/>
    <cellStyle name="Comma [0] 8027" xfId="20203" hidden="1"/>
    <cellStyle name="Comma [0] 8027" xfId="49596" hidden="1"/>
    <cellStyle name="Comma [0] 8028" xfId="20190" hidden="1"/>
    <cellStyle name="Comma [0] 8028" xfId="49583" hidden="1"/>
    <cellStyle name="Comma [0] 8029" xfId="20214" hidden="1"/>
    <cellStyle name="Comma [0] 8029" xfId="49607" hidden="1"/>
    <cellStyle name="Comma [0] 803" xfId="3781" hidden="1"/>
    <cellStyle name="Comma [0] 803" xfId="33175" hidden="1"/>
    <cellStyle name="Comma [0] 8030" xfId="20180" hidden="1"/>
    <cellStyle name="Comma [0] 8030" xfId="49573" hidden="1"/>
    <cellStyle name="Comma [0] 8031" xfId="20152" hidden="1"/>
    <cellStyle name="Comma [0] 8031" xfId="49545" hidden="1"/>
    <cellStyle name="Comma [0] 8032" xfId="20219" hidden="1"/>
    <cellStyle name="Comma [0] 8032" xfId="49612" hidden="1"/>
    <cellStyle name="Comma [0] 8033" xfId="20176" hidden="1"/>
    <cellStyle name="Comma [0] 8033" xfId="49569" hidden="1"/>
    <cellStyle name="Comma [0] 8034" xfId="20210" hidden="1"/>
    <cellStyle name="Comma [0] 8034" xfId="49603" hidden="1"/>
    <cellStyle name="Comma [0] 8035" xfId="20223" hidden="1"/>
    <cellStyle name="Comma [0] 8035" xfId="49616" hidden="1"/>
    <cellStyle name="Comma [0] 8036" xfId="20225" hidden="1"/>
    <cellStyle name="Comma [0] 8036" xfId="49618" hidden="1"/>
    <cellStyle name="Comma [0] 8037" xfId="20093" hidden="1"/>
    <cellStyle name="Comma [0] 8037" xfId="49486" hidden="1"/>
    <cellStyle name="Comma [0] 8038" xfId="20213" hidden="1"/>
    <cellStyle name="Comma [0] 8038" xfId="49606" hidden="1"/>
    <cellStyle name="Comma [0] 8039" xfId="20153" hidden="1"/>
    <cellStyle name="Comma [0] 8039" xfId="49546" hidden="1"/>
    <cellStyle name="Comma [0] 804" xfId="3783" hidden="1"/>
    <cellStyle name="Comma [0] 804" xfId="33177" hidden="1"/>
    <cellStyle name="Comma [0] 8040" xfId="20187" hidden="1"/>
    <cellStyle name="Comma [0] 8040" xfId="49580" hidden="1"/>
    <cellStyle name="Comma [0] 8041" xfId="20200" hidden="1"/>
    <cellStyle name="Comma [0] 8041" xfId="49593" hidden="1"/>
    <cellStyle name="Comma [0] 8042" xfId="20228" hidden="1"/>
    <cellStyle name="Comma [0] 8042" xfId="49621" hidden="1"/>
    <cellStyle name="Comma [0] 8043" xfId="20191" hidden="1"/>
    <cellStyle name="Comma [0] 8043" xfId="49584" hidden="1"/>
    <cellStyle name="Comma [0] 8044" xfId="20151" hidden="1"/>
    <cellStyle name="Comma [0] 8044" xfId="49544" hidden="1"/>
    <cellStyle name="Comma [0] 8045" xfId="20230" hidden="1"/>
    <cellStyle name="Comma [0] 8045" xfId="49623" hidden="1"/>
    <cellStyle name="Comma [0] 8046" xfId="20232" hidden="1"/>
    <cellStyle name="Comma [0] 8046" xfId="49625" hidden="1"/>
    <cellStyle name="Comma [0] 8047" xfId="20292" hidden="1"/>
    <cellStyle name="Comma [0] 8047" xfId="49685" hidden="1"/>
    <cellStyle name="Comma [0] 8048" xfId="20311" hidden="1"/>
    <cellStyle name="Comma [0] 8048" xfId="49704" hidden="1"/>
    <cellStyle name="Comma [0] 8049" xfId="20318" hidden="1"/>
    <cellStyle name="Comma [0] 8049" xfId="49711" hidden="1"/>
    <cellStyle name="Comma [0] 805" xfId="3736" hidden="1"/>
    <cellStyle name="Comma [0] 805" xfId="33130" hidden="1"/>
    <cellStyle name="Comma [0] 8050" xfId="20325" hidden="1"/>
    <cellStyle name="Comma [0] 8050" xfId="49718" hidden="1"/>
    <cellStyle name="Comma [0] 8051" xfId="20330" hidden="1"/>
    <cellStyle name="Comma [0] 8051" xfId="49723" hidden="1"/>
    <cellStyle name="Comma [0] 8052" xfId="20317" hidden="1"/>
    <cellStyle name="Comma [0] 8052" xfId="49710" hidden="1"/>
    <cellStyle name="Comma [0] 8053" xfId="20322" hidden="1"/>
    <cellStyle name="Comma [0] 8053" xfId="49715" hidden="1"/>
    <cellStyle name="Comma [0] 8054" xfId="20334" hidden="1"/>
    <cellStyle name="Comma [0] 8054" xfId="49727" hidden="1"/>
    <cellStyle name="Comma [0] 8055" xfId="20336" hidden="1"/>
    <cellStyle name="Comma [0] 8055" xfId="49729" hidden="1"/>
    <cellStyle name="Comma [0] 8056" xfId="20307" hidden="1"/>
    <cellStyle name="Comma [0] 8056" xfId="49700" hidden="1"/>
    <cellStyle name="Comma [0] 8057" xfId="20296" hidden="1"/>
    <cellStyle name="Comma [0] 8057" xfId="49689" hidden="1"/>
    <cellStyle name="Comma [0] 8058" xfId="20347" hidden="1"/>
    <cellStyle name="Comma [0] 8058" xfId="49740" hidden="1"/>
    <cellStyle name="Comma [0] 8059" xfId="20356" hidden="1"/>
    <cellStyle name="Comma [0] 8059" xfId="49749" hidden="1"/>
    <cellStyle name="Comma [0] 806" xfId="3742" hidden="1"/>
    <cellStyle name="Comma [0] 806" xfId="33136" hidden="1"/>
    <cellStyle name="Comma [0] 8060" xfId="20367" hidden="1"/>
    <cellStyle name="Comma [0] 8060" xfId="49760" hidden="1"/>
    <cellStyle name="Comma [0] 8061" xfId="20373" hidden="1"/>
    <cellStyle name="Comma [0] 8061" xfId="49766" hidden="1"/>
    <cellStyle name="Comma [0] 8062" xfId="20355" hidden="1"/>
    <cellStyle name="Comma [0] 8062" xfId="49748" hidden="1"/>
    <cellStyle name="Comma [0] 8063" xfId="20365" hidden="1"/>
    <cellStyle name="Comma [0] 8063" xfId="49758" hidden="1"/>
    <cellStyle name="Comma [0] 8064" xfId="20385" hidden="1"/>
    <cellStyle name="Comma [0] 8064" xfId="49778" hidden="1"/>
    <cellStyle name="Comma [0] 8065" xfId="20387" hidden="1"/>
    <cellStyle name="Comma [0] 8065" xfId="49780" hidden="1"/>
    <cellStyle name="Comma [0] 8066" xfId="20338" hidden="1"/>
    <cellStyle name="Comma [0] 8066" xfId="49731" hidden="1"/>
    <cellStyle name="Comma [0] 8067" xfId="20299" hidden="1"/>
    <cellStyle name="Comma [0] 8067" xfId="49692" hidden="1"/>
    <cellStyle name="Comma [0] 8068" xfId="20341" hidden="1"/>
    <cellStyle name="Comma [0] 8068" xfId="49734" hidden="1"/>
    <cellStyle name="Comma [0] 8069" xfId="20304" hidden="1"/>
    <cellStyle name="Comma [0] 8069" xfId="49697" hidden="1"/>
    <cellStyle name="Comma [0] 807" xfId="3629" hidden="1"/>
    <cellStyle name="Comma [0] 807" xfId="33023" hidden="1"/>
    <cellStyle name="Comma [0] 8070" xfId="20306" hidden="1"/>
    <cellStyle name="Comma [0] 8070" xfId="49699" hidden="1"/>
    <cellStyle name="Comma [0] 8071" xfId="20392" hidden="1"/>
    <cellStyle name="Comma [0] 8071" xfId="49785" hidden="1"/>
    <cellStyle name="Comma [0] 8072" xfId="20295" hidden="1"/>
    <cellStyle name="Comma [0] 8072" xfId="49688" hidden="1"/>
    <cellStyle name="Comma [0] 8073" xfId="20303" hidden="1"/>
    <cellStyle name="Comma [0] 8073" xfId="49696" hidden="1"/>
    <cellStyle name="Comma [0] 8074" xfId="20404" hidden="1"/>
    <cellStyle name="Comma [0] 8074" xfId="49797" hidden="1"/>
    <cellStyle name="Comma [0] 8075" xfId="20406" hidden="1"/>
    <cellStyle name="Comma [0] 8075" xfId="49799" hidden="1"/>
    <cellStyle name="Comma [0] 8076" xfId="20395" hidden="1"/>
    <cellStyle name="Comma [0] 8076" xfId="49788" hidden="1"/>
    <cellStyle name="Comma [0] 8077" xfId="20403" hidden="1"/>
    <cellStyle name="Comma [0] 8077" xfId="49796" hidden="1"/>
    <cellStyle name="Comma [0] 8078" xfId="20301" hidden="1"/>
    <cellStyle name="Comma [0] 8078" xfId="49694" hidden="1"/>
    <cellStyle name="Comma [0] 8079" xfId="20389" hidden="1"/>
    <cellStyle name="Comma [0] 8079" xfId="49782" hidden="1"/>
    <cellStyle name="Comma [0] 808" xfId="3692" hidden="1"/>
    <cellStyle name="Comma [0] 808" xfId="33086" hidden="1"/>
    <cellStyle name="Comma [0] 8080" xfId="20422" hidden="1"/>
    <cellStyle name="Comma [0] 8080" xfId="49815" hidden="1"/>
    <cellStyle name="Comma [0] 8081" xfId="20430" hidden="1"/>
    <cellStyle name="Comma [0] 8081" xfId="49823" hidden="1"/>
    <cellStyle name="Comma [0] 8082" xfId="20339" hidden="1"/>
    <cellStyle name="Comma [0] 8082" xfId="49732" hidden="1"/>
    <cellStyle name="Comma [0] 8083" xfId="20418" hidden="1"/>
    <cellStyle name="Comma [0] 8083" xfId="49811" hidden="1"/>
    <cellStyle name="Comma [0] 8084" xfId="20439" hidden="1"/>
    <cellStyle name="Comma [0] 8084" xfId="49832" hidden="1"/>
    <cellStyle name="Comma [0] 8085" xfId="20441" hidden="1"/>
    <cellStyle name="Comma [0] 8085" xfId="49834" hidden="1"/>
    <cellStyle name="Comma [0] 8086" xfId="20400" hidden="1"/>
    <cellStyle name="Comma [0] 8086" xfId="49793" hidden="1"/>
    <cellStyle name="Comma [0] 8087" xfId="20345" hidden="1"/>
    <cellStyle name="Comma [0] 8087" xfId="49738" hidden="1"/>
    <cellStyle name="Comma [0] 8088" xfId="20398" hidden="1"/>
    <cellStyle name="Comma [0] 8088" xfId="49791" hidden="1"/>
    <cellStyle name="Comma [0] 8089" xfId="20382" hidden="1"/>
    <cellStyle name="Comma [0] 8089" xfId="49775" hidden="1"/>
    <cellStyle name="Comma [0] 809" xfId="3700" hidden="1"/>
    <cellStyle name="Comma [0] 809" xfId="33094" hidden="1"/>
    <cellStyle name="Comma [0] 8090" xfId="20378" hidden="1"/>
    <cellStyle name="Comma [0] 8090" xfId="49771" hidden="1"/>
    <cellStyle name="Comma [0] 8091" xfId="20449" hidden="1"/>
    <cellStyle name="Comma [0] 8091" xfId="49842" hidden="1"/>
    <cellStyle name="Comma [0] 8092" xfId="20315" hidden="1"/>
    <cellStyle name="Comma [0] 8092" xfId="49708" hidden="1"/>
    <cellStyle name="Comma [0] 8093" xfId="20308" hidden="1"/>
    <cellStyle name="Comma [0] 8093" xfId="49701" hidden="1"/>
    <cellStyle name="Comma [0] 8094" xfId="20457" hidden="1"/>
    <cellStyle name="Comma [0] 8094" xfId="49850" hidden="1"/>
    <cellStyle name="Comma [0] 8095" xfId="20459" hidden="1"/>
    <cellStyle name="Comma [0] 8095" xfId="49852" hidden="1"/>
    <cellStyle name="Comma [0] 8096" xfId="20408" hidden="1"/>
    <cellStyle name="Comma [0] 8096" xfId="49801" hidden="1"/>
    <cellStyle name="Comma [0] 8097" xfId="20384" hidden="1"/>
    <cellStyle name="Comma [0] 8097" xfId="49777" hidden="1"/>
    <cellStyle name="Comma [0] 8098" xfId="20419" hidden="1"/>
    <cellStyle name="Comma [0] 8098" xfId="49812" hidden="1"/>
    <cellStyle name="Comma [0] 8099" xfId="20351" hidden="1"/>
    <cellStyle name="Comma [0] 8099" xfId="49744" hidden="1"/>
    <cellStyle name="Comma [0] 81" xfId="2338" hidden="1"/>
    <cellStyle name="Comma [0] 81" xfId="31732" hidden="1"/>
    <cellStyle name="Comma [0] 810" xfId="3789" hidden="1"/>
    <cellStyle name="Comma [0] 810" xfId="33183" hidden="1"/>
    <cellStyle name="Comma [0] 8100" xfId="20421" hidden="1"/>
    <cellStyle name="Comma [0] 8100" xfId="49814" hidden="1"/>
    <cellStyle name="Comma [0] 8101" xfId="20466" hidden="1"/>
    <cellStyle name="Comma [0] 8101" xfId="49859" hidden="1"/>
    <cellStyle name="Comma [0] 8102" xfId="20409" hidden="1"/>
    <cellStyle name="Comma [0] 8102" xfId="49802" hidden="1"/>
    <cellStyle name="Comma [0] 8103" xfId="20366" hidden="1"/>
    <cellStyle name="Comma [0] 8103" xfId="49759" hidden="1"/>
    <cellStyle name="Comma [0] 8104" xfId="20472" hidden="1"/>
    <cellStyle name="Comma [0] 8104" xfId="49865" hidden="1"/>
    <cellStyle name="Comma [0] 8105" xfId="20474" hidden="1"/>
    <cellStyle name="Comma [0] 8105" xfId="49867" hidden="1"/>
    <cellStyle name="Comma [0] 8106" xfId="20427" hidden="1"/>
    <cellStyle name="Comma [0] 8106" xfId="49820" hidden="1"/>
    <cellStyle name="Comma [0] 8107" xfId="20433" hidden="1"/>
    <cellStyle name="Comma [0] 8107" xfId="49826" hidden="1"/>
    <cellStyle name="Comma [0] 8108" xfId="20314" hidden="1"/>
    <cellStyle name="Comma [0] 8108" xfId="49707" hidden="1"/>
    <cellStyle name="Comma [0] 8109" xfId="20383" hidden="1"/>
    <cellStyle name="Comma [0] 8109" xfId="49776" hidden="1"/>
    <cellStyle name="Comma [0] 811" xfId="3703" hidden="1"/>
    <cellStyle name="Comma [0] 811" xfId="33097" hidden="1"/>
    <cellStyle name="Comma [0] 8110" xfId="20391" hidden="1"/>
    <cellStyle name="Comma [0] 8110" xfId="49784" hidden="1"/>
    <cellStyle name="Comma [0] 8111" xfId="20480" hidden="1"/>
    <cellStyle name="Comma [0] 8111" xfId="49873" hidden="1"/>
    <cellStyle name="Comma [0] 8112" xfId="20394" hidden="1"/>
    <cellStyle name="Comma [0] 8112" xfId="49787" hidden="1"/>
    <cellStyle name="Comma [0] 8113" xfId="20354" hidden="1"/>
    <cellStyle name="Comma [0] 8113" xfId="49747" hidden="1"/>
    <cellStyle name="Comma [0] 8114" xfId="20485" hidden="1"/>
    <cellStyle name="Comma [0] 8114" xfId="49878" hidden="1"/>
    <cellStyle name="Comma [0] 8115" xfId="20487" hidden="1"/>
    <cellStyle name="Comma [0] 8115" xfId="49880" hidden="1"/>
    <cellStyle name="Comma [0] 8116" xfId="20446" hidden="1"/>
    <cellStyle name="Comma [0] 8116" xfId="49839" hidden="1"/>
    <cellStyle name="Comma [0] 8117" xfId="20452" hidden="1"/>
    <cellStyle name="Comma [0] 8117" xfId="49845" hidden="1"/>
    <cellStyle name="Comma [0] 8118" xfId="20353" hidden="1"/>
    <cellStyle name="Comma [0] 8118" xfId="49746" hidden="1"/>
    <cellStyle name="Comma [0] 8119" xfId="20434" hidden="1"/>
    <cellStyle name="Comma [0] 8119" xfId="49827" hidden="1"/>
    <cellStyle name="Comma [0] 812" xfId="3663" hidden="1"/>
    <cellStyle name="Comma [0] 812" xfId="33057" hidden="1"/>
    <cellStyle name="Comma [0] 8120" xfId="20413" hidden="1"/>
    <cellStyle name="Comma [0] 8120" xfId="49806" hidden="1"/>
    <cellStyle name="Comma [0] 8121" xfId="20491" hidden="1"/>
    <cellStyle name="Comma [0] 8121" xfId="49884" hidden="1"/>
    <cellStyle name="Comma [0] 8122" xfId="20432" hidden="1"/>
    <cellStyle name="Comma [0] 8122" xfId="49825" hidden="1"/>
    <cellStyle name="Comma [0] 8123" xfId="20370" hidden="1"/>
    <cellStyle name="Comma [0] 8123" xfId="49763" hidden="1"/>
    <cellStyle name="Comma [0] 8124" xfId="20498" hidden="1"/>
    <cellStyle name="Comma [0] 8124" xfId="49891" hidden="1"/>
    <cellStyle name="Comma [0] 8125" xfId="20500" hidden="1"/>
    <cellStyle name="Comma [0] 8125" xfId="49893" hidden="1"/>
    <cellStyle name="Comma [0] 8126" xfId="20464" hidden="1"/>
    <cellStyle name="Comma [0] 8126" xfId="49857" hidden="1"/>
    <cellStyle name="Comma [0] 8127" xfId="20469" hidden="1"/>
    <cellStyle name="Comma [0] 8127" xfId="49862" hidden="1"/>
    <cellStyle name="Comma [0] 8128" xfId="20298" hidden="1"/>
    <cellStyle name="Comma [0] 8128" xfId="49691" hidden="1"/>
    <cellStyle name="Comma [0] 8129" xfId="20453" hidden="1"/>
    <cellStyle name="Comma [0] 8129" xfId="49846" hidden="1"/>
    <cellStyle name="Comma [0] 813" xfId="3794" hidden="1"/>
    <cellStyle name="Comma [0] 813" xfId="33188" hidden="1"/>
    <cellStyle name="Comma [0] 8130" xfId="20358" hidden="1"/>
    <cellStyle name="Comma [0] 8130" xfId="49751" hidden="1"/>
    <cellStyle name="Comma [0] 8131" xfId="20504" hidden="1"/>
    <cellStyle name="Comma [0] 8131" xfId="49897" hidden="1"/>
    <cellStyle name="Comma [0] 8132" xfId="20451" hidden="1"/>
    <cellStyle name="Comma [0] 8132" xfId="49844" hidden="1"/>
    <cellStyle name="Comma [0] 8133" xfId="20390" hidden="1"/>
    <cellStyle name="Comma [0] 8133" xfId="49783" hidden="1"/>
    <cellStyle name="Comma [0] 8134" xfId="20508" hidden="1"/>
    <cellStyle name="Comma [0] 8134" xfId="49901" hidden="1"/>
    <cellStyle name="Comma [0] 8135" xfId="20510" hidden="1"/>
    <cellStyle name="Comma [0] 8135" xfId="49903" hidden="1"/>
    <cellStyle name="Comma [0] 8136" xfId="20478" hidden="1"/>
    <cellStyle name="Comma [0] 8136" xfId="49871" hidden="1"/>
    <cellStyle name="Comma [0] 8137" xfId="20482" hidden="1"/>
    <cellStyle name="Comma [0] 8137" xfId="49875" hidden="1"/>
    <cellStyle name="Comma [0] 8138" xfId="20372" hidden="1"/>
    <cellStyle name="Comma [0] 8138" xfId="49765" hidden="1"/>
    <cellStyle name="Comma [0] 8139" xfId="20470" hidden="1"/>
    <cellStyle name="Comma [0] 8139" xfId="49863" hidden="1"/>
    <cellStyle name="Comma [0] 814" xfId="3796" hidden="1"/>
    <cellStyle name="Comma [0] 814" xfId="33190" hidden="1"/>
    <cellStyle name="Comma [0] 8140" xfId="20362" hidden="1"/>
    <cellStyle name="Comma [0] 8140" xfId="49755" hidden="1"/>
    <cellStyle name="Comma [0] 8141" xfId="20514" hidden="1"/>
    <cellStyle name="Comma [0] 8141" xfId="49907" hidden="1"/>
    <cellStyle name="Comma [0] 8142" xfId="20468" hidden="1"/>
    <cellStyle name="Comma [0] 8142" xfId="49861" hidden="1"/>
    <cellStyle name="Comma [0] 8143" xfId="20437" hidden="1"/>
    <cellStyle name="Comma [0] 8143" xfId="49830" hidden="1"/>
    <cellStyle name="Comma [0] 8144" xfId="20518" hidden="1"/>
    <cellStyle name="Comma [0] 8144" xfId="49911" hidden="1"/>
    <cellStyle name="Comma [0] 8145" xfId="20520" hidden="1"/>
    <cellStyle name="Comma [0] 8145" xfId="49913" hidden="1"/>
    <cellStyle name="Comma [0] 8146" xfId="20506" hidden="1"/>
    <cellStyle name="Comma [0] 8146" xfId="49899" hidden="1"/>
    <cellStyle name="Comma [0] 8147" xfId="20493" hidden="1"/>
    <cellStyle name="Comma [0] 8147" xfId="49886" hidden="1"/>
    <cellStyle name="Comma [0] 8148" xfId="20517" hidden="1"/>
    <cellStyle name="Comma [0] 8148" xfId="49910" hidden="1"/>
    <cellStyle name="Comma [0] 8149" xfId="20483" hidden="1"/>
    <cellStyle name="Comma [0] 8149" xfId="49876" hidden="1"/>
    <cellStyle name="Comma [0] 815" xfId="3755" hidden="1"/>
    <cellStyle name="Comma [0] 815" xfId="33149" hidden="1"/>
    <cellStyle name="Comma [0] 8150" xfId="20455" hidden="1"/>
    <cellStyle name="Comma [0] 8150" xfId="49848" hidden="1"/>
    <cellStyle name="Comma [0] 8151" xfId="20522" hidden="1"/>
    <cellStyle name="Comma [0] 8151" xfId="49915" hidden="1"/>
    <cellStyle name="Comma [0] 8152" xfId="20479" hidden="1"/>
    <cellStyle name="Comma [0] 8152" xfId="49872" hidden="1"/>
    <cellStyle name="Comma [0] 8153" xfId="20513" hidden="1"/>
    <cellStyle name="Comma [0] 8153" xfId="49906" hidden="1"/>
    <cellStyle name="Comma [0] 8154" xfId="20526" hidden="1"/>
    <cellStyle name="Comma [0] 8154" xfId="49919" hidden="1"/>
    <cellStyle name="Comma [0] 8155" xfId="20528" hidden="1"/>
    <cellStyle name="Comma [0] 8155" xfId="49921" hidden="1"/>
    <cellStyle name="Comma [0] 8156" xfId="20396" hidden="1"/>
    <cellStyle name="Comma [0] 8156" xfId="49789" hidden="1"/>
    <cellStyle name="Comma [0] 8157" xfId="20516" hidden="1"/>
    <cellStyle name="Comma [0] 8157" xfId="49909" hidden="1"/>
    <cellStyle name="Comma [0] 8158" xfId="20456" hidden="1"/>
    <cellStyle name="Comma [0] 8158" xfId="49849" hidden="1"/>
    <cellStyle name="Comma [0] 8159" xfId="20490" hidden="1"/>
    <cellStyle name="Comma [0] 8159" xfId="49883" hidden="1"/>
    <cellStyle name="Comma [0] 816" xfId="3761" hidden="1"/>
    <cellStyle name="Comma [0] 816" xfId="33155" hidden="1"/>
    <cellStyle name="Comma [0] 8160" xfId="20503" hidden="1"/>
    <cellStyle name="Comma [0] 8160" xfId="49896" hidden="1"/>
    <cellStyle name="Comma [0] 8161" xfId="20531" hidden="1"/>
    <cellStyle name="Comma [0] 8161" xfId="49924" hidden="1"/>
    <cellStyle name="Comma [0] 8162" xfId="20494" hidden="1"/>
    <cellStyle name="Comma [0] 8162" xfId="49887" hidden="1"/>
    <cellStyle name="Comma [0] 8163" xfId="20454" hidden="1"/>
    <cellStyle name="Comma [0] 8163" xfId="49847" hidden="1"/>
    <cellStyle name="Comma [0] 8164" xfId="20534" hidden="1"/>
    <cellStyle name="Comma [0] 8164" xfId="49927" hidden="1"/>
    <cellStyle name="Comma [0] 8165" xfId="20536" hidden="1"/>
    <cellStyle name="Comma [0] 8165" xfId="49929" hidden="1"/>
    <cellStyle name="Comma [0] 8166" xfId="20255" hidden="1"/>
    <cellStyle name="Comma [0] 8166" xfId="49648" hidden="1"/>
    <cellStyle name="Comma [0] 8167" xfId="20237" hidden="1"/>
    <cellStyle name="Comma [0] 8167" xfId="49630" hidden="1"/>
    <cellStyle name="Comma [0] 8168" xfId="20540" hidden="1"/>
    <cellStyle name="Comma [0] 8168" xfId="49933" hidden="1"/>
    <cellStyle name="Comma [0] 8169" xfId="20547" hidden="1"/>
    <cellStyle name="Comma [0] 8169" xfId="49940" hidden="1"/>
    <cellStyle name="Comma [0] 817" xfId="3662" hidden="1"/>
    <cellStyle name="Comma [0] 817" xfId="33056" hidden="1"/>
    <cellStyle name="Comma [0] 8170" xfId="20549" hidden="1"/>
    <cellStyle name="Comma [0] 8170" xfId="49942" hidden="1"/>
    <cellStyle name="Comma [0] 8171" xfId="20539" hidden="1"/>
    <cellStyle name="Comma [0] 8171" xfId="49932" hidden="1"/>
    <cellStyle name="Comma [0] 8172" xfId="20545" hidden="1"/>
    <cellStyle name="Comma [0] 8172" xfId="49938" hidden="1"/>
    <cellStyle name="Comma [0] 8173" xfId="20552" hidden="1"/>
    <cellStyle name="Comma [0] 8173" xfId="49945" hidden="1"/>
    <cellStyle name="Comma [0] 8174" xfId="20554" hidden="1"/>
    <cellStyle name="Comma [0] 8174" xfId="49947" hidden="1"/>
    <cellStyle name="Comma [0] 8175" xfId="20329" hidden="1"/>
    <cellStyle name="Comma [0] 8175" xfId="49722" hidden="1"/>
    <cellStyle name="Comma [0] 8176" xfId="20285" hidden="1"/>
    <cellStyle name="Comma [0] 8176" xfId="49678" hidden="1"/>
    <cellStyle name="Comma [0] 8177" xfId="20565" hidden="1"/>
    <cellStyle name="Comma [0] 8177" xfId="49958" hidden="1"/>
    <cellStyle name="Comma [0] 8178" xfId="20574" hidden="1"/>
    <cellStyle name="Comma [0] 8178" xfId="49967" hidden="1"/>
    <cellStyle name="Comma [0] 8179" xfId="20585" hidden="1"/>
    <cellStyle name="Comma [0] 8179" xfId="49978" hidden="1"/>
    <cellStyle name="Comma [0] 818" xfId="3743" hidden="1"/>
    <cellStyle name="Comma [0] 818" xfId="33137" hidden="1"/>
    <cellStyle name="Comma [0] 8180" xfId="20591" hidden="1"/>
    <cellStyle name="Comma [0] 8180" xfId="49984" hidden="1"/>
    <cellStyle name="Comma [0] 8181" xfId="20573" hidden="1"/>
    <cellStyle name="Comma [0] 8181" xfId="49966" hidden="1"/>
    <cellStyle name="Comma [0] 8182" xfId="20583" hidden="1"/>
    <cellStyle name="Comma [0] 8182" xfId="49976" hidden="1"/>
    <cellStyle name="Comma [0] 8183" xfId="20603" hidden="1"/>
    <cellStyle name="Comma [0] 8183" xfId="49996" hidden="1"/>
    <cellStyle name="Comma [0] 8184" xfId="20605" hidden="1"/>
    <cellStyle name="Comma [0] 8184" xfId="49998" hidden="1"/>
    <cellStyle name="Comma [0] 8185" xfId="20556" hidden="1"/>
    <cellStyle name="Comma [0] 8185" xfId="49949" hidden="1"/>
    <cellStyle name="Comma [0] 8186" xfId="20250" hidden="1"/>
    <cellStyle name="Comma [0] 8186" xfId="49643" hidden="1"/>
    <cellStyle name="Comma [0] 8187" xfId="20559" hidden="1"/>
    <cellStyle name="Comma [0] 8187" xfId="49952" hidden="1"/>
    <cellStyle name="Comma [0] 8188" xfId="20284" hidden="1"/>
    <cellStyle name="Comma [0] 8188" xfId="49677" hidden="1"/>
    <cellStyle name="Comma [0] 8189" xfId="20283" hidden="1"/>
    <cellStyle name="Comma [0] 8189" xfId="49676" hidden="1"/>
    <cellStyle name="Comma [0] 819" xfId="3722" hidden="1"/>
    <cellStyle name="Comma [0] 819" xfId="33116" hidden="1"/>
    <cellStyle name="Comma [0] 8190" xfId="20610" hidden="1"/>
    <cellStyle name="Comma [0] 8190" xfId="50003" hidden="1"/>
    <cellStyle name="Comma [0] 8191" xfId="20252" hidden="1"/>
    <cellStyle name="Comma [0] 8191" xfId="49645" hidden="1"/>
    <cellStyle name="Comma [0] 8192" xfId="20286" hidden="1"/>
    <cellStyle name="Comma [0] 8192" xfId="49679" hidden="1"/>
    <cellStyle name="Comma [0] 8193" xfId="20622" hidden="1"/>
    <cellStyle name="Comma [0] 8193" xfId="50015" hidden="1"/>
    <cellStyle name="Comma [0] 8194" xfId="20624" hidden="1"/>
    <cellStyle name="Comma [0] 8194" xfId="50017" hidden="1"/>
    <cellStyle name="Comma [0] 8195" xfId="20613" hidden="1"/>
    <cellStyle name="Comma [0] 8195" xfId="50006" hidden="1"/>
    <cellStyle name="Comma [0] 8196" xfId="20621" hidden="1"/>
    <cellStyle name="Comma [0] 8196" xfId="50014" hidden="1"/>
    <cellStyle name="Comma [0] 8197" xfId="20248" hidden="1"/>
    <cellStyle name="Comma [0] 8197" xfId="49641" hidden="1"/>
    <cellStyle name="Comma [0] 8198" xfId="20607" hidden="1"/>
    <cellStyle name="Comma [0] 8198" xfId="50000" hidden="1"/>
    <cellStyle name="Comma [0] 8199" xfId="20640" hidden="1"/>
    <cellStyle name="Comma [0] 8199" xfId="50033" hidden="1"/>
    <cellStyle name="Comma [0] 82" xfId="2314" hidden="1"/>
    <cellStyle name="Comma [0] 82" xfId="31708" hidden="1"/>
    <cellStyle name="Comma [0] 820" xfId="3800" hidden="1"/>
    <cellStyle name="Comma [0] 820" xfId="33194" hidden="1"/>
    <cellStyle name="Comma [0] 8200" xfId="20648" hidden="1"/>
    <cellStyle name="Comma [0] 8200" xfId="50041" hidden="1"/>
    <cellStyle name="Comma [0] 8201" xfId="20557" hidden="1"/>
    <cellStyle name="Comma [0] 8201" xfId="49950" hidden="1"/>
    <cellStyle name="Comma [0] 8202" xfId="20636" hidden="1"/>
    <cellStyle name="Comma [0] 8202" xfId="50029" hidden="1"/>
    <cellStyle name="Comma [0] 8203" xfId="20657" hidden="1"/>
    <cellStyle name="Comma [0] 8203" xfId="50050" hidden="1"/>
    <cellStyle name="Comma [0] 8204" xfId="20659" hidden="1"/>
    <cellStyle name="Comma [0] 8204" xfId="50052" hidden="1"/>
    <cellStyle name="Comma [0] 8205" xfId="20618" hidden="1"/>
    <cellStyle name="Comma [0] 8205" xfId="50011" hidden="1"/>
    <cellStyle name="Comma [0] 8206" xfId="20563" hidden="1"/>
    <cellStyle name="Comma [0] 8206" xfId="49956" hidden="1"/>
    <cellStyle name="Comma [0] 8207" xfId="20616" hidden="1"/>
    <cellStyle name="Comma [0] 8207" xfId="50009" hidden="1"/>
    <cellStyle name="Comma [0] 8208" xfId="20600" hidden="1"/>
    <cellStyle name="Comma [0] 8208" xfId="49993" hidden="1"/>
    <cellStyle name="Comma [0] 8209" xfId="20596" hidden="1"/>
    <cellStyle name="Comma [0] 8209" xfId="49989" hidden="1"/>
    <cellStyle name="Comma [0] 821" xfId="3741" hidden="1"/>
    <cellStyle name="Comma [0] 821" xfId="33135" hidden="1"/>
    <cellStyle name="Comma [0] 8210" xfId="20667" hidden="1"/>
    <cellStyle name="Comma [0] 8210" xfId="50060" hidden="1"/>
    <cellStyle name="Comma [0] 8211" xfId="20240" hidden="1"/>
    <cellStyle name="Comma [0] 8211" xfId="49633" hidden="1"/>
    <cellStyle name="Comma [0] 8212" xfId="20328" hidden="1"/>
    <cellStyle name="Comma [0] 8212" xfId="49721" hidden="1"/>
    <cellStyle name="Comma [0] 8213" xfId="20675" hidden="1"/>
    <cellStyle name="Comma [0] 8213" xfId="50068" hidden="1"/>
    <cellStyle name="Comma [0] 8214" xfId="20677" hidden="1"/>
    <cellStyle name="Comma [0] 8214" xfId="50070" hidden="1"/>
    <cellStyle name="Comma [0] 8215" xfId="20626" hidden="1"/>
    <cellStyle name="Comma [0] 8215" xfId="50019" hidden="1"/>
    <cellStyle name="Comma [0] 8216" xfId="20602" hidden="1"/>
    <cellStyle name="Comma [0] 8216" xfId="49995" hidden="1"/>
    <cellStyle name="Comma [0] 8217" xfId="20637" hidden="1"/>
    <cellStyle name="Comma [0] 8217" xfId="50030" hidden="1"/>
    <cellStyle name="Comma [0] 8218" xfId="20569" hidden="1"/>
    <cellStyle name="Comma [0] 8218" xfId="49962" hidden="1"/>
    <cellStyle name="Comma [0] 8219" xfId="20639" hidden="1"/>
    <cellStyle name="Comma [0] 8219" xfId="50032" hidden="1"/>
    <cellStyle name="Comma [0] 822" xfId="3679" hidden="1"/>
    <cellStyle name="Comma [0] 822" xfId="33073" hidden="1"/>
    <cellStyle name="Comma [0] 8220" xfId="20684" hidden="1"/>
    <cellStyle name="Comma [0] 8220" xfId="50077" hidden="1"/>
    <cellStyle name="Comma [0] 8221" xfId="20627" hidden="1"/>
    <cellStyle name="Comma [0] 8221" xfId="50020" hidden="1"/>
    <cellStyle name="Comma [0] 8222" xfId="20584" hidden="1"/>
    <cellStyle name="Comma [0] 8222" xfId="49977" hidden="1"/>
    <cellStyle name="Comma [0] 8223" xfId="20690" hidden="1"/>
    <cellStyle name="Comma [0] 8223" xfId="50083" hidden="1"/>
    <cellStyle name="Comma [0] 8224" xfId="20692" hidden="1"/>
    <cellStyle name="Comma [0] 8224" xfId="50085" hidden="1"/>
    <cellStyle name="Comma [0] 8225" xfId="20645" hidden="1"/>
    <cellStyle name="Comma [0] 8225" xfId="50038" hidden="1"/>
    <cellStyle name="Comma [0] 8226" xfId="20651" hidden="1"/>
    <cellStyle name="Comma [0] 8226" xfId="50044" hidden="1"/>
    <cellStyle name="Comma [0] 8227" xfId="20277" hidden="1"/>
    <cellStyle name="Comma [0] 8227" xfId="49670" hidden="1"/>
    <cellStyle name="Comma [0] 8228" xfId="20601" hidden="1"/>
    <cellStyle name="Comma [0] 8228" xfId="49994" hidden="1"/>
    <cellStyle name="Comma [0] 8229" xfId="20609" hidden="1"/>
    <cellStyle name="Comma [0] 8229" xfId="50002" hidden="1"/>
    <cellStyle name="Comma [0] 823" xfId="3807" hidden="1"/>
    <cellStyle name="Comma [0] 823" xfId="33201" hidden="1"/>
    <cellStyle name="Comma [0] 8230" xfId="20698" hidden="1"/>
    <cellStyle name="Comma [0] 8230" xfId="50091" hidden="1"/>
    <cellStyle name="Comma [0] 8231" xfId="20612" hidden="1"/>
    <cellStyle name="Comma [0] 8231" xfId="50005" hidden="1"/>
    <cellStyle name="Comma [0] 8232" xfId="20572" hidden="1"/>
    <cellStyle name="Comma [0] 8232" xfId="49965" hidden="1"/>
    <cellStyle name="Comma [0] 8233" xfId="20703" hidden="1"/>
    <cellStyle name="Comma [0] 8233" xfId="50096" hidden="1"/>
    <cellStyle name="Comma [0] 8234" xfId="20705" hidden="1"/>
    <cellStyle name="Comma [0] 8234" xfId="50098" hidden="1"/>
    <cellStyle name="Comma [0] 8235" xfId="20664" hidden="1"/>
    <cellStyle name="Comma [0] 8235" xfId="50057" hidden="1"/>
    <cellStyle name="Comma [0] 8236" xfId="20670" hidden="1"/>
    <cellStyle name="Comma [0] 8236" xfId="50063" hidden="1"/>
    <cellStyle name="Comma [0] 8237" xfId="20571" hidden="1"/>
    <cellStyle name="Comma [0] 8237" xfId="49964" hidden="1"/>
    <cellStyle name="Comma [0] 8238" xfId="20652" hidden="1"/>
    <cellStyle name="Comma [0] 8238" xfId="50045" hidden="1"/>
    <cellStyle name="Comma [0] 8239" xfId="20631" hidden="1"/>
    <cellStyle name="Comma [0] 8239" xfId="50024" hidden="1"/>
    <cellStyle name="Comma [0] 824" xfId="3809" hidden="1"/>
    <cellStyle name="Comma [0] 824" xfId="33203" hidden="1"/>
    <cellStyle name="Comma [0] 8240" xfId="20709" hidden="1"/>
    <cellStyle name="Comma [0] 8240" xfId="50102" hidden="1"/>
    <cellStyle name="Comma [0] 8241" xfId="20650" hidden="1"/>
    <cellStyle name="Comma [0] 8241" xfId="50043" hidden="1"/>
    <cellStyle name="Comma [0] 8242" xfId="20588" hidden="1"/>
    <cellStyle name="Comma [0] 8242" xfId="49981" hidden="1"/>
    <cellStyle name="Comma [0] 8243" xfId="20716" hidden="1"/>
    <cellStyle name="Comma [0] 8243" xfId="50109" hidden="1"/>
    <cellStyle name="Comma [0] 8244" xfId="20718" hidden="1"/>
    <cellStyle name="Comma [0] 8244" xfId="50111" hidden="1"/>
    <cellStyle name="Comma [0] 8245" xfId="20682" hidden="1"/>
    <cellStyle name="Comma [0] 8245" xfId="50075" hidden="1"/>
    <cellStyle name="Comma [0] 8246" xfId="20687" hidden="1"/>
    <cellStyle name="Comma [0] 8246" xfId="50080" hidden="1"/>
    <cellStyle name="Comma [0] 8247" xfId="20251" hidden="1"/>
    <cellStyle name="Comma [0] 8247" xfId="49644" hidden="1"/>
    <cellStyle name="Comma [0] 8248" xfId="20671" hidden="1"/>
    <cellStyle name="Comma [0] 8248" xfId="50064" hidden="1"/>
    <cellStyle name="Comma [0] 8249" xfId="20576" hidden="1"/>
    <cellStyle name="Comma [0] 8249" xfId="49969" hidden="1"/>
    <cellStyle name="Comma [0] 825" xfId="3773" hidden="1"/>
    <cellStyle name="Comma [0] 825" xfId="33167" hidden="1"/>
    <cellStyle name="Comma [0] 8250" xfId="20722" hidden="1"/>
    <cellStyle name="Comma [0] 8250" xfId="50115" hidden="1"/>
    <cellStyle name="Comma [0] 8251" xfId="20669" hidden="1"/>
    <cellStyle name="Comma [0] 8251" xfId="50062" hidden="1"/>
    <cellStyle name="Comma [0] 8252" xfId="20608" hidden="1"/>
    <cellStyle name="Comma [0] 8252" xfId="50001" hidden="1"/>
    <cellStyle name="Comma [0] 8253" xfId="20726" hidden="1"/>
    <cellStyle name="Comma [0] 8253" xfId="50119" hidden="1"/>
    <cellStyle name="Comma [0] 8254" xfId="20728" hidden="1"/>
    <cellStyle name="Comma [0] 8254" xfId="50121" hidden="1"/>
    <cellStyle name="Comma [0] 8255" xfId="20696" hidden="1"/>
    <cellStyle name="Comma [0] 8255" xfId="50089" hidden="1"/>
    <cellStyle name="Comma [0] 8256" xfId="20700" hidden="1"/>
    <cellStyle name="Comma [0] 8256" xfId="50093" hidden="1"/>
    <cellStyle name="Comma [0] 8257" xfId="20590" hidden="1"/>
    <cellStyle name="Comma [0] 8257" xfId="49983" hidden="1"/>
    <cellStyle name="Comma [0] 8258" xfId="20688" hidden="1"/>
    <cellStyle name="Comma [0] 8258" xfId="50081" hidden="1"/>
    <cellStyle name="Comma [0] 8259" xfId="20580" hidden="1"/>
    <cellStyle name="Comma [0] 8259" xfId="49973" hidden="1"/>
    <cellStyle name="Comma [0] 826" xfId="3778" hidden="1"/>
    <cellStyle name="Comma [0] 826" xfId="33172" hidden="1"/>
    <cellStyle name="Comma [0] 8260" xfId="20732" hidden="1"/>
    <cellStyle name="Comma [0] 8260" xfId="50125" hidden="1"/>
    <cellStyle name="Comma [0] 8261" xfId="20686" hidden="1"/>
    <cellStyle name="Comma [0] 8261" xfId="50079" hidden="1"/>
    <cellStyle name="Comma [0] 8262" xfId="20655" hidden="1"/>
    <cellStyle name="Comma [0] 8262" xfId="50048" hidden="1"/>
    <cellStyle name="Comma [0] 8263" xfId="20736" hidden="1"/>
    <cellStyle name="Comma [0] 8263" xfId="50129" hidden="1"/>
    <cellStyle name="Comma [0] 8264" xfId="20738" hidden="1"/>
    <cellStyle name="Comma [0] 8264" xfId="50131" hidden="1"/>
    <cellStyle name="Comma [0] 8265" xfId="20724" hidden="1"/>
    <cellStyle name="Comma [0] 8265" xfId="50117" hidden="1"/>
    <cellStyle name="Comma [0] 8266" xfId="20711" hidden="1"/>
    <cellStyle name="Comma [0] 8266" xfId="50104" hidden="1"/>
    <cellStyle name="Comma [0] 8267" xfId="20735" hidden="1"/>
    <cellStyle name="Comma [0] 8267" xfId="50128" hidden="1"/>
    <cellStyle name="Comma [0] 8268" xfId="20701" hidden="1"/>
    <cellStyle name="Comma [0] 8268" xfId="50094" hidden="1"/>
    <cellStyle name="Comma [0] 8269" xfId="20673" hidden="1"/>
    <cellStyle name="Comma [0] 8269" xfId="50066" hidden="1"/>
    <cellStyle name="Comma [0] 827" xfId="3143" hidden="1"/>
    <cellStyle name="Comma [0] 827" xfId="32537" hidden="1"/>
    <cellStyle name="Comma [0] 8270" xfId="20740" hidden="1"/>
    <cellStyle name="Comma [0] 8270" xfId="50133" hidden="1"/>
    <cellStyle name="Comma [0] 8271" xfId="20697" hidden="1"/>
    <cellStyle name="Comma [0] 8271" xfId="50090" hidden="1"/>
    <cellStyle name="Comma [0] 8272" xfId="20731" hidden="1"/>
    <cellStyle name="Comma [0] 8272" xfId="50124" hidden="1"/>
    <cellStyle name="Comma [0] 8273" xfId="20744" hidden="1"/>
    <cellStyle name="Comma [0] 8273" xfId="50137" hidden="1"/>
    <cellStyle name="Comma [0] 8274" xfId="20746" hidden="1"/>
    <cellStyle name="Comma [0] 8274" xfId="50139" hidden="1"/>
    <cellStyle name="Comma [0] 8275" xfId="20614" hidden="1"/>
    <cellStyle name="Comma [0] 8275" xfId="50007" hidden="1"/>
    <cellStyle name="Comma [0] 8276" xfId="20734" hidden="1"/>
    <cellStyle name="Comma [0] 8276" xfId="50127" hidden="1"/>
    <cellStyle name="Comma [0] 8277" xfId="20674" hidden="1"/>
    <cellStyle name="Comma [0] 8277" xfId="50067" hidden="1"/>
    <cellStyle name="Comma [0] 8278" xfId="20708" hidden="1"/>
    <cellStyle name="Comma [0] 8278" xfId="50101" hidden="1"/>
    <cellStyle name="Comma [0] 8279" xfId="20721" hidden="1"/>
    <cellStyle name="Comma [0] 8279" xfId="50114" hidden="1"/>
    <cellStyle name="Comma [0] 828" xfId="3762" hidden="1"/>
    <cellStyle name="Comma [0] 828" xfId="33156" hidden="1"/>
    <cellStyle name="Comma [0] 8280" xfId="20749" hidden="1"/>
    <cellStyle name="Comma [0] 8280" xfId="50142" hidden="1"/>
    <cellStyle name="Comma [0] 8281" xfId="20712" hidden="1"/>
    <cellStyle name="Comma [0] 8281" xfId="50105" hidden="1"/>
    <cellStyle name="Comma [0] 8282" xfId="20672" hidden="1"/>
    <cellStyle name="Comma [0] 8282" xfId="50065" hidden="1"/>
    <cellStyle name="Comma [0] 8283" xfId="20751" hidden="1"/>
    <cellStyle name="Comma [0] 8283" xfId="50144" hidden="1"/>
    <cellStyle name="Comma [0] 8284" xfId="20753" hidden="1"/>
    <cellStyle name="Comma [0] 8284" xfId="50146" hidden="1"/>
    <cellStyle name="Comma [0] 8285" xfId="20265" hidden="1"/>
    <cellStyle name="Comma [0] 8285" xfId="49658" hidden="1"/>
    <cellStyle name="Comma [0] 8286" xfId="20262" hidden="1"/>
    <cellStyle name="Comma [0] 8286" xfId="49655" hidden="1"/>
    <cellStyle name="Comma [0] 8287" xfId="20759" hidden="1"/>
    <cellStyle name="Comma [0] 8287" xfId="50152" hidden="1"/>
    <cellStyle name="Comma [0] 8288" xfId="20765" hidden="1"/>
    <cellStyle name="Comma [0] 8288" xfId="50158" hidden="1"/>
    <cellStyle name="Comma [0] 8289" xfId="20767" hidden="1"/>
    <cellStyle name="Comma [0] 8289" xfId="50160" hidden="1"/>
    <cellStyle name="Comma [0] 829" xfId="3667" hidden="1"/>
    <cellStyle name="Comma [0] 829" xfId="33061" hidden="1"/>
    <cellStyle name="Comma [0] 8290" xfId="20758" hidden="1"/>
    <cellStyle name="Comma [0] 8290" xfId="50151" hidden="1"/>
    <cellStyle name="Comma [0] 8291" xfId="20763" hidden="1"/>
    <cellStyle name="Comma [0] 8291" xfId="50156" hidden="1"/>
    <cellStyle name="Comma [0] 8292" xfId="20769" hidden="1"/>
    <cellStyle name="Comma [0] 8292" xfId="50162" hidden="1"/>
    <cellStyle name="Comma [0] 8293" xfId="20771" hidden="1"/>
    <cellStyle name="Comma [0] 8293" xfId="50164" hidden="1"/>
    <cellStyle name="Comma [0] 8294" xfId="20288" hidden="1"/>
    <cellStyle name="Comma [0] 8294" xfId="49681" hidden="1"/>
    <cellStyle name="Comma [0] 8295" xfId="20290" hidden="1"/>
    <cellStyle name="Comma [0] 8295" xfId="49683" hidden="1"/>
    <cellStyle name="Comma [0] 8296" xfId="20782" hidden="1"/>
    <cellStyle name="Comma [0] 8296" xfId="50175" hidden="1"/>
    <cellStyle name="Comma [0] 8297" xfId="20791" hidden="1"/>
    <cellStyle name="Comma [0] 8297" xfId="50184" hidden="1"/>
    <cellStyle name="Comma [0] 8298" xfId="20802" hidden="1"/>
    <cellStyle name="Comma [0] 8298" xfId="50195" hidden="1"/>
    <cellStyle name="Comma [0] 8299" xfId="20808" hidden="1"/>
    <cellStyle name="Comma [0] 8299" xfId="50201" hidden="1"/>
    <cellStyle name="Comma [0] 83" xfId="2349" hidden="1"/>
    <cellStyle name="Comma [0] 83" xfId="31743" hidden="1"/>
    <cellStyle name="Comma [0] 830" xfId="3813" hidden="1"/>
    <cellStyle name="Comma [0] 830" xfId="33207" hidden="1"/>
    <cellStyle name="Comma [0] 8300" xfId="20790" hidden="1"/>
    <cellStyle name="Comma [0] 8300" xfId="50183" hidden="1"/>
    <cellStyle name="Comma [0] 8301" xfId="20800" hidden="1"/>
    <cellStyle name="Comma [0] 8301" xfId="50193" hidden="1"/>
    <cellStyle name="Comma [0] 8302" xfId="20820" hidden="1"/>
    <cellStyle name="Comma [0] 8302" xfId="50213" hidden="1"/>
    <cellStyle name="Comma [0] 8303" xfId="20822" hidden="1"/>
    <cellStyle name="Comma [0] 8303" xfId="50215" hidden="1"/>
    <cellStyle name="Comma [0] 8304" xfId="20773" hidden="1"/>
    <cellStyle name="Comma [0] 8304" xfId="50166" hidden="1"/>
    <cellStyle name="Comma [0] 8305" xfId="20270" hidden="1"/>
    <cellStyle name="Comma [0] 8305" xfId="49663" hidden="1"/>
    <cellStyle name="Comma [0] 8306" xfId="20776" hidden="1"/>
    <cellStyle name="Comma [0] 8306" xfId="50169" hidden="1"/>
    <cellStyle name="Comma [0] 8307" xfId="20275" hidden="1"/>
    <cellStyle name="Comma [0] 8307" xfId="49668" hidden="1"/>
    <cellStyle name="Comma [0] 8308" xfId="20259" hidden="1"/>
    <cellStyle name="Comma [0] 8308" xfId="49652" hidden="1"/>
    <cellStyle name="Comma [0] 8309" xfId="20827" hidden="1"/>
    <cellStyle name="Comma [0] 8309" xfId="50220" hidden="1"/>
    <cellStyle name="Comma [0] 831" xfId="3760" hidden="1"/>
    <cellStyle name="Comma [0] 831" xfId="33154" hidden="1"/>
    <cellStyle name="Comma [0] 8310" xfId="20268" hidden="1"/>
    <cellStyle name="Comma [0] 8310" xfId="49661" hidden="1"/>
    <cellStyle name="Comma [0] 8311" xfId="20289" hidden="1"/>
    <cellStyle name="Comma [0] 8311" xfId="49682" hidden="1"/>
    <cellStyle name="Comma [0] 8312" xfId="20839" hidden="1"/>
    <cellStyle name="Comma [0] 8312" xfId="50232" hidden="1"/>
    <cellStyle name="Comma [0] 8313" xfId="20841" hidden="1"/>
    <cellStyle name="Comma [0] 8313" xfId="50234" hidden="1"/>
    <cellStyle name="Comma [0] 8314" xfId="20830" hidden="1"/>
    <cellStyle name="Comma [0] 8314" xfId="50223" hidden="1"/>
    <cellStyle name="Comma [0] 8315" xfId="20838" hidden="1"/>
    <cellStyle name="Comma [0] 8315" xfId="50231" hidden="1"/>
    <cellStyle name="Comma [0] 8316" xfId="20272" hidden="1"/>
    <cellStyle name="Comma [0] 8316" xfId="49665" hidden="1"/>
    <cellStyle name="Comma [0] 8317" xfId="20824" hidden="1"/>
    <cellStyle name="Comma [0] 8317" xfId="50217" hidden="1"/>
    <cellStyle name="Comma [0] 8318" xfId="20857" hidden="1"/>
    <cellStyle name="Comma [0] 8318" xfId="50250" hidden="1"/>
    <cellStyle name="Comma [0] 8319" xfId="20865" hidden="1"/>
    <cellStyle name="Comma [0] 8319" xfId="50258" hidden="1"/>
    <cellStyle name="Comma [0] 832" xfId="3699" hidden="1"/>
    <cellStyle name="Comma [0] 832" xfId="33093" hidden="1"/>
    <cellStyle name="Comma [0] 8320" xfId="20774" hidden="1"/>
    <cellStyle name="Comma [0] 8320" xfId="50167" hidden="1"/>
    <cellStyle name="Comma [0] 8321" xfId="20853" hidden="1"/>
    <cellStyle name="Comma [0] 8321" xfId="50246" hidden="1"/>
    <cellStyle name="Comma [0] 8322" xfId="20874" hidden="1"/>
    <cellStyle name="Comma [0] 8322" xfId="50267" hidden="1"/>
    <cellStyle name="Comma [0] 8323" xfId="20876" hidden="1"/>
    <cellStyle name="Comma [0] 8323" xfId="50269" hidden="1"/>
    <cellStyle name="Comma [0] 8324" xfId="20835" hidden="1"/>
    <cellStyle name="Comma [0] 8324" xfId="50228" hidden="1"/>
    <cellStyle name="Comma [0] 8325" xfId="20780" hidden="1"/>
    <cellStyle name="Comma [0] 8325" xfId="50173" hidden="1"/>
    <cellStyle name="Comma [0] 8326" xfId="20833" hidden="1"/>
    <cellStyle name="Comma [0] 8326" xfId="50226" hidden="1"/>
    <cellStyle name="Comma [0] 8327" xfId="20817" hidden="1"/>
    <cellStyle name="Comma [0] 8327" xfId="50210" hidden="1"/>
    <cellStyle name="Comma [0] 8328" xfId="20813" hidden="1"/>
    <cellStyle name="Comma [0] 8328" xfId="50206" hidden="1"/>
    <cellStyle name="Comma [0] 8329" xfId="20884" hidden="1"/>
    <cellStyle name="Comma [0] 8329" xfId="50277" hidden="1"/>
    <cellStyle name="Comma [0] 833" xfId="3817" hidden="1"/>
    <cellStyle name="Comma [0] 833" xfId="33211" hidden="1"/>
    <cellStyle name="Comma [0] 8330" xfId="20756" hidden="1"/>
    <cellStyle name="Comma [0] 8330" xfId="50149" hidden="1"/>
    <cellStyle name="Comma [0] 8331" xfId="20238" hidden="1"/>
    <cellStyle name="Comma [0] 8331" xfId="49631" hidden="1"/>
    <cellStyle name="Comma [0] 8332" xfId="20892" hidden="1"/>
    <cellStyle name="Comma [0] 8332" xfId="50285" hidden="1"/>
    <cellStyle name="Comma [0] 8333" xfId="20894" hidden="1"/>
    <cellStyle name="Comma [0] 8333" xfId="50287" hidden="1"/>
    <cellStyle name="Comma [0] 8334" xfId="20843" hidden="1"/>
    <cellStyle name="Comma [0] 8334" xfId="50236" hidden="1"/>
    <cellStyle name="Comma [0] 8335" xfId="20819" hidden="1"/>
    <cellStyle name="Comma [0] 8335" xfId="50212" hidden="1"/>
    <cellStyle name="Comma [0] 8336" xfId="20854" hidden="1"/>
    <cellStyle name="Comma [0] 8336" xfId="50247" hidden="1"/>
    <cellStyle name="Comma [0] 8337" xfId="20786" hidden="1"/>
    <cellStyle name="Comma [0] 8337" xfId="50179" hidden="1"/>
    <cellStyle name="Comma [0] 8338" xfId="20856" hidden="1"/>
    <cellStyle name="Comma [0] 8338" xfId="50249" hidden="1"/>
    <cellStyle name="Comma [0] 8339" xfId="20901" hidden="1"/>
    <cellStyle name="Comma [0] 8339" xfId="50294" hidden="1"/>
    <cellStyle name="Comma [0] 834" xfId="3819" hidden="1"/>
    <cellStyle name="Comma [0] 834" xfId="33213" hidden="1"/>
    <cellStyle name="Comma [0] 8340" xfId="20844" hidden="1"/>
    <cellStyle name="Comma [0] 8340" xfId="50237" hidden="1"/>
    <cellStyle name="Comma [0] 8341" xfId="20801" hidden="1"/>
    <cellStyle name="Comma [0] 8341" xfId="50194" hidden="1"/>
    <cellStyle name="Comma [0] 8342" xfId="20907" hidden="1"/>
    <cellStyle name="Comma [0] 8342" xfId="50300" hidden="1"/>
    <cellStyle name="Comma [0] 8343" xfId="20909" hidden="1"/>
    <cellStyle name="Comma [0] 8343" xfId="50302" hidden="1"/>
    <cellStyle name="Comma [0] 8344" xfId="20862" hidden="1"/>
    <cellStyle name="Comma [0] 8344" xfId="50255" hidden="1"/>
    <cellStyle name="Comma [0] 8345" xfId="20868" hidden="1"/>
    <cellStyle name="Comma [0] 8345" xfId="50261" hidden="1"/>
    <cellStyle name="Comma [0] 8346" xfId="20755" hidden="1"/>
    <cellStyle name="Comma [0] 8346" xfId="50148" hidden="1"/>
    <cellStyle name="Comma [0] 8347" xfId="20818" hidden="1"/>
    <cellStyle name="Comma [0] 8347" xfId="50211" hidden="1"/>
    <cellStyle name="Comma [0] 8348" xfId="20826" hidden="1"/>
    <cellStyle name="Comma [0] 8348" xfId="50219" hidden="1"/>
    <cellStyle name="Comma [0] 8349" xfId="20915" hidden="1"/>
    <cellStyle name="Comma [0] 8349" xfId="50308" hidden="1"/>
    <cellStyle name="Comma [0] 835" xfId="3787" hidden="1"/>
    <cellStyle name="Comma [0] 835" xfId="33181" hidden="1"/>
    <cellStyle name="Comma [0] 8350" xfId="20829" hidden="1"/>
    <cellStyle name="Comma [0] 8350" xfId="50222" hidden="1"/>
    <cellStyle name="Comma [0] 8351" xfId="20789" hidden="1"/>
    <cellStyle name="Comma [0] 8351" xfId="50182" hidden="1"/>
    <cellStyle name="Comma [0] 8352" xfId="20920" hidden="1"/>
    <cellStyle name="Comma [0] 8352" xfId="50313" hidden="1"/>
    <cellStyle name="Comma [0] 8353" xfId="20922" hidden="1"/>
    <cellStyle name="Comma [0] 8353" xfId="50315" hidden="1"/>
    <cellStyle name="Comma [0] 8354" xfId="20881" hidden="1"/>
    <cellStyle name="Comma [0] 8354" xfId="50274" hidden="1"/>
    <cellStyle name="Comma [0] 8355" xfId="20887" hidden="1"/>
    <cellStyle name="Comma [0] 8355" xfId="50280" hidden="1"/>
    <cellStyle name="Comma [0] 8356" xfId="20788" hidden="1"/>
    <cellStyle name="Comma [0] 8356" xfId="50181" hidden="1"/>
    <cellStyle name="Comma [0] 8357" xfId="20869" hidden="1"/>
    <cellStyle name="Comma [0] 8357" xfId="50262" hidden="1"/>
    <cellStyle name="Comma [0] 8358" xfId="20848" hidden="1"/>
    <cellStyle name="Comma [0] 8358" xfId="50241" hidden="1"/>
    <cellStyle name="Comma [0] 8359" xfId="20926" hidden="1"/>
    <cellStyle name="Comma [0] 8359" xfId="50319" hidden="1"/>
    <cellStyle name="Comma [0] 836" xfId="3791" hidden="1"/>
    <cellStyle name="Comma [0] 836" xfId="33185" hidden="1"/>
    <cellStyle name="Comma [0] 8360" xfId="20867" hidden="1"/>
    <cellStyle name="Comma [0] 8360" xfId="50260" hidden="1"/>
    <cellStyle name="Comma [0] 8361" xfId="20805" hidden="1"/>
    <cellStyle name="Comma [0] 8361" xfId="50198" hidden="1"/>
    <cellStyle name="Comma [0] 8362" xfId="20933" hidden="1"/>
    <cellStyle name="Comma [0] 8362" xfId="50326" hidden="1"/>
    <cellStyle name="Comma [0] 8363" xfId="20935" hidden="1"/>
    <cellStyle name="Comma [0] 8363" xfId="50328" hidden="1"/>
    <cellStyle name="Comma [0] 8364" xfId="20899" hidden="1"/>
    <cellStyle name="Comma [0] 8364" xfId="50292" hidden="1"/>
    <cellStyle name="Comma [0] 8365" xfId="20904" hidden="1"/>
    <cellStyle name="Comma [0] 8365" xfId="50297" hidden="1"/>
    <cellStyle name="Comma [0] 8366" xfId="20269" hidden="1"/>
    <cellStyle name="Comma [0] 8366" xfId="49662" hidden="1"/>
    <cellStyle name="Comma [0] 8367" xfId="20888" hidden="1"/>
    <cellStyle name="Comma [0] 8367" xfId="50281" hidden="1"/>
    <cellStyle name="Comma [0] 8368" xfId="20793" hidden="1"/>
    <cellStyle name="Comma [0] 8368" xfId="50186" hidden="1"/>
    <cellStyle name="Comma [0] 8369" xfId="20939" hidden="1"/>
    <cellStyle name="Comma [0] 8369" xfId="50332" hidden="1"/>
    <cellStyle name="Comma [0] 837" xfId="3681" hidden="1"/>
    <cellStyle name="Comma [0] 837" xfId="33075" hidden="1"/>
    <cellStyle name="Comma [0] 8370" xfId="20886" hidden="1"/>
    <cellStyle name="Comma [0] 8370" xfId="50279" hidden="1"/>
    <cellStyle name="Comma [0] 8371" xfId="20825" hidden="1"/>
    <cellStyle name="Comma [0] 8371" xfId="50218" hidden="1"/>
    <cellStyle name="Comma [0] 8372" xfId="20943" hidden="1"/>
    <cellStyle name="Comma [0] 8372" xfId="50336" hidden="1"/>
    <cellStyle name="Comma [0] 8373" xfId="20945" hidden="1"/>
    <cellStyle name="Comma [0] 8373" xfId="50338" hidden="1"/>
    <cellStyle name="Comma [0] 8374" xfId="20913" hidden="1"/>
    <cellStyle name="Comma [0] 8374" xfId="50306" hidden="1"/>
    <cellStyle name="Comma [0] 8375" xfId="20917" hidden="1"/>
    <cellStyle name="Comma [0] 8375" xfId="50310" hidden="1"/>
    <cellStyle name="Comma [0] 8376" xfId="20807" hidden="1"/>
    <cellStyle name="Comma [0] 8376" xfId="50200" hidden="1"/>
    <cellStyle name="Comma [0] 8377" xfId="20905" hidden="1"/>
    <cellStyle name="Comma [0] 8377" xfId="50298" hidden="1"/>
    <cellStyle name="Comma [0] 8378" xfId="20797" hidden="1"/>
    <cellStyle name="Comma [0] 8378" xfId="50190" hidden="1"/>
    <cellStyle name="Comma [0] 8379" xfId="20949" hidden="1"/>
    <cellStyle name="Comma [0] 8379" xfId="50342" hidden="1"/>
    <cellStyle name="Comma [0] 838" xfId="3779" hidden="1"/>
    <cellStyle name="Comma [0] 838" xfId="33173" hidden="1"/>
    <cellStyle name="Comma [0] 8380" xfId="20903" hidden="1"/>
    <cellStyle name="Comma [0] 8380" xfId="50296" hidden="1"/>
    <cellStyle name="Comma [0] 8381" xfId="20872" hidden="1"/>
    <cellStyle name="Comma [0] 8381" xfId="50265" hidden="1"/>
    <cellStyle name="Comma [0] 8382" xfId="20953" hidden="1"/>
    <cellStyle name="Comma [0] 8382" xfId="50346" hidden="1"/>
    <cellStyle name="Comma [0] 8383" xfId="20955" hidden="1"/>
    <cellStyle name="Comma [0] 8383" xfId="50348" hidden="1"/>
    <cellStyle name="Comma [0] 8384" xfId="20941" hidden="1"/>
    <cellStyle name="Comma [0] 8384" xfId="50334" hidden="1"/>
    <cellStyle name="Comma [0] 8385" xfId="20928" hidden="1"/>
    <cellStyle name="Comma [0] 8385" xfId="50321" hidden="1"/>
    <cellStyle name="Comma [0] 8386" xfId="20952" hidden="1"/>
    <cellStyle name="Comma [0] 8386" xfId="50345" hidden="1"/>
    <cellStyle name="Comma [0] 8387" xfId="20918" hidden="1"/>
    <cellStyle name="Comma [0] 8387" xfId="50311" hidden="1"/>
    <cellStyle name="Comma [0] 8388" xfId="20890" hidden="1"/>
    <cellStyle name="Comma [0] 8388" xfId="50283" hidden="1"/>
    <cellStyle name="Comma [0] 8389" xfId="20957" hidden="1"/>
    <cellStyle name="Comma [0] 8389" xfId="50350" hidden="1"/>
    <cellStyle name="Comma [0] 839" xfId="3671" hidden="1"/>
    <cellStyle name="Comma [0] 839" xfId="33065" hidden="1"/>
    <cellStyle name="Comma [0] 8390" xfId="20914" hidden="1"/>
    <cellStyle name="Comma [0] 8390" xfId="50307" hidden="1"/>
    <cellStyle name="Comma [0] 8391" xfId="20948" hidden="1"/>
    <cellStyle name="Comma [0] 8391" xfId="50341" hidden="1"/>
    <cellStyle name="Comma [0] 8392" xfId="20961" hidden="1"/>
    <cellStyle name="Comma [0] 8392" xfId="50354" hidden="1"/>
    <cellStyle name="Comma [0] 8393" xfId="20963" hidden="1"/>
    <cellStyle name="Comma [0] 8393" xfId="50356" hidden="1"/>
    <cellStyle name="Comma [0] 8394" xfId="20831" hidden="1"/>
    <cellStyle name="Comma [0] 8394" xfId="50224" hidden="1"/>
    <cellStyle name="Comma [0] 8395" xfId="20951" hidden="1"/>
    <cellStyle name="Comma [0] 8395" xfId="50344" hidden="1"/>
    <cellStyle name="Comma [0] 8396" xfId="20891" hidden="1"/>
    <cellStyle name="Comma [0] 8396" xfId="50284" hidden="1"/>
    <cellStyle name="Comma [0] 8397" xfId="20925" hidden="1"/>
    <cellStyle name="Comma [0] 8397" xfId="50318" hidden="1"/>
    <cellStyle name="Comma [0] 8398" xfId="20938" hidden="1"/>
    <cellStyle name="Comma [0] 8398" xfId="50331" hidden="1"/>
    <cellStyle name="Comma [0] 8399" xfId="20966" hidden="1"/>
    <cellStyle name="Comma [0] 8399" xfId="50359" hidden="1"/>
    <cellStyle name="Comma [0] 84" xfId="2281" hidden="1"/>
    <cellStyle name="Comma [0] 84" xfId="31675" hidden="1"/>
    <cellStyle name="Comma [0] 840" xfId="3823" hidden="1"/>
    <cellStyle name="Comma [0] 840" xfId="33217" hidden="1"/>
    <cellStyle name="Comma [0] 8400" xfId="20929" hidden="1"/>
    <cellStyle name="Comma [0] 8400" xfId="50322" hidden="1"/>
    <cellStyle name="Comma [0] 8401" xfId="20889" hidden="1"/>
    <cellStyle name="Comma [0] 8401" xfId="50282" hidden="1"/>
    <cellStyle name="Comma [0] 8402" xfId="20968" hidden="1"/>
    <cellStyle name="Comma [0] 8402" xfId="50361" hidden="1"/>
    <cellStyle name="Comma [0] 8403" xfId="20970" hidden="1"/>
    <cellStyle name="Comma [0] 8403" xfId="50363" hidden="1"/>
    <cellStyle name="Comma [0] 8404" xfId="20323" hidden="1"/>
    <cellStyle name="Comma [0] 8404" xfId="49716" hidden="1"/>
    <cellStyle name="Comma [0] 8405" xfId="20279" hidden="1"/>
    <cellStyle name="Comma [0] 8405" xfId="49672" hidden="1"/>
    <cellStyle name="Comma [0] 8406" xfId="20976" hidden="1"/>
    <cellStyle name="Comma [0] 8406" xfId="50369" hidden="1"/>
    <cellStyle name="Comma [0] 8407" xfId="20982" hidden="1"/>
    <cellStyle name="Comma [0] 8407" xfId="50375" hidden="1"/>
    <cellStyle name="Comma [0] 8408" xfId="20984" hidden="1"/>
    <cellStyle name="Comma [0] 8408" xfId="50377" hidden="1"/>
    <cellStyle name="Comma [0] 8409" xfId="20975" hidden="1"/>
    <cellStyle name="Comma [0] 8409" xfId="50368" hidden="1"/>
    <cellStyle name="Comma [0] 841" xfId="3777" hidden="1"/>
    <cellStyle name="Comma [0] 841" xfId="33171" hidden="1"/>
    <cellStyle name="Comma [0] 8410" xfId="20980" hidden="1"/>
    <cellStyle name="Comma [0] 8410" xfId="50373" hidden="1"/>
    <cellStyle name="Comma [0] 8411" xfId="20986" hidden="1"/>
    <cellStyle name="Comma [0] 8411" xfId="50379" hidden="1"/>
    <cellStyle name="Comma [0] 8412" xfId="20988" hidden="1"/>
    <cellStyle name="Comma [0] 8412" xfId="50381" hidden="1"/>
    <cellStyle name="Comma [0] 8413" xfId="20280" hidden="1"/>
    <cellStyle name="Comma [0] 8413" xfId="49673" hidden="1"/>
    <cellStyle name="Comma [0] 8414" xfId="20258" hidden="1"/>
    <cellStyle name="Comma [0] 8414" xfId="49651" hidden="1"/>
    <cellStyle name="Comma [0] 8415" xfId="20999" hidden="1"/>
    <cellStyle name="Comma [0] 8415" xfId="50392" hidden="1"/>
    <cellStyle name="Comma [0] 8416" xfId="21008" hidden="1"/>
    <cellStyle name="Comma [0] 8416" xfId="50401" hidden="1"/>
    <cellStyle name="Comma [0] 8417" xfId="21019" hidden="1"/>
    <cellStyle name="Comma [0] 8417" xfId="50412" hidden="1"/>
    <cellStyle name="Comma [0] 8418" xfId="21025" hidden="1"/>
    <cellStyle name="Comma [0] 8418" xfId="50418" hidden="1"/>
    <cellStyle name="Comma [0] 8419" xfId="21007" hidden="1"/>
    <cellStyle name="Comma [0] 8419" xfId="50400" hidden="1"/>
    <cellStyle name="Comma [0] 842" xfId="3746" hidden="1"/>
    <cellStyle name="Comma [0] 842" xfId="33140" hidden="1"/>
    <cellStyle name="Comma [0] 8420" xfId="21017" hidden="1"/>
    <cellStyle name="Comma [0] 8420" xfId="50410" hidden="1"/>
    <cellStyle name="Comma [0] 8421" xfId="21037" hidden="1"/>
    <cellStyle name="Comma [0] 8421" xfId="50430" hidden="1"/>
    <cellStyle name="Comma [0] 8422" xfId="21039" hidden="1"/>
    <cellStyle name="Comma [0] 8422" xfId="50432" hidden="1"/>
    <cellStyle name="Comma [0] 8423" xfId="20990" hidden="1"/>
    <cellStyle name="Comma [0] 8423" xfId="50383" hidden="1"/>
    <cellStyle name="Comma [0] 8424" xfId="20246" hidden="1"/>
    <cellStyle name="Comma [0] 8424" xfId="49639" hidden="1"/>
    <cellStyle name="Comma [0] 8425" xfId="20993" hidden="1"/>
    <cellStyle name="Comma [0] 8425" xfId="50386" hidden="1"/>
    <cellStyle name="Comma [0] 8426" xfId="20257" hidden="1"/>
    <cellStyle name="Comma [0] 8426" xfId="49650" hidden="1"/>
    <cellStyle name="Comma [0] 8427" xfId="20256" hidden="1"/>
    <cellStyle name="Comma [0] 8427" xfId="49649" hidden="1"/>
    <cellStyle name="Comma [0] 8428" xfId="21044" hidden="1"/>
    <cellStyle name="Comma [0] 8428" xfId="50437" hidden="1"/>
    <cellStyle name="Comma [0] 8429" xfId="20332" hidden="1"/>
    <cellStyle name="Comma [0] 8429" xfId="49725" hidden="1"/>
    <cellStyle name="Comma [0] 843" xfId="3827" hidden="1"/>
    <cellStyle name="Comma [0] 843" xfId="33221" hidden="1"/>
    <cellStyle name="Comma [0] 8430" xfId="20533" hidden="1"/>
    <cellStyle name="Comma [0] 8430" xfId="49926" hidden="1"/>
    <cellStyle name="Comma [0] 8431" xfId="21056" hidden="1"/>
    <cellStyle name="Comma [0] 8431" xfId="50449" hidden="1"/>
    <cellStyle name="Comma [0] 8432" xfId="21058" hidden="1"/>
    <cellStyle name="Comma [0] 8432" xfId="50451" hidden="1"/>
    <cellStyle name="Comma [0] 8433" xfId="21047" hidden="1"/>
    <cellStyle name="Comma [0] 8433" xfId="50440" hidden="1"/>
    <cellStyle name="Comma [0] 8434" xfId="21055" hidden="1"/>
    <cellStyle name="Comma [0] 8434" xfId="50448" hidden="1"/>
    <cellStyle name="Comma [0] 8435" xfId="20542" hidden="1"/>
    <cellStyle name="Comma [0] 8435" xfId="49935" hidden="1"/>
    <cellStyle name="Comma [0] 8436" xfId="21041" hidden="1"/>
    <cellStyle name="Comma [0] 8436" xfId="50434" hidden="1"/>
    <cellStyle name="Comma [0] 8437" xfId="21074" hidden="1"/>
    <cellStyle name="Comma [0] 8437" xfId="50467" hidden="1"/>
    <cellStyle name="Comma [0] 8438" xfId="21082" hidden="1"/>
    <cellStyle name="Comma [0] 8438" xfId="50475" hidden="1"/>
    <cellStyle name="Comma [0] 8439" xfId="20991" hidden="1"/>
    <cellStyle name="Comma [0] 8439" xfId="50384" hidden="1"/>
    <cellStyle name="Comma [0] 844" xfId="3829" hidden="1"/>
    <cellStyle name="Comma [0] 844" xfId="33223" hidden="1"/>
    <cellStyle name="Comma [0] 8440" xfId="21070" hidden="1"/>
    <cellStyle name="Comma [0] 8440" xfId="50463" hidden="1"/>
    <cellStyle name="Comma [0] 8441" xfId="21091" hidden="1"/>
    <cellStyle name="Comma [0] 8441" xfId="50484" hidden="1"/>
    <cellStyle name="Comma [0] 8442" xfId="21093" hidden="1"/>
    <cellStyle name="Comma [0] 8442" xfId="50486" hidden="1"/>
    <cellStyle name="Comma [0] 8443" xfId="21052" hidden="1"/>
    <cellStyle name="Comma [0] 8443" xfId="50445" hidden="1"/>
    <cellStyle name="Comma [0] 8444" xfId="20997" hidden="1"/>
    <cellStyle name="Comma [0] 8444" xfId="50390" hidden="1"/>
    <cellStyle name="Comma [0] 8445" xfId="21050" hidden="1"/>
    <cellStyle name="Comma [0] 8445" xfId="50443" hidden="1"/>
    <cellStyle name="Comma [0] 8446" xfId="21034" hidden="1"/>
    <cellStyle name="Comma [0] 8446" xfId="50427" hidden="1"/>
    <cellStyle name="Comma [0] 8447" xfId="21030" hidden="1"/>
    <cellStyle name="Comma [0] 8447" xfId="50423" hidden="1"/>
    <cellStyle name="Comma [0] 8448" xfId="21101" hidden="1"/>
    <cellStyle name="Comma [0] 8448" xfId="50494" hidden="1"/>
    <cellStyle name="Comma [0] 8449" xfId="20973" hidden="1"/>
    <cellStyle name="Comma [0] 8449" xfId="50366" hidden="1"/>
    <cellStyle name="Comma [0] 845" xfId="3815" hidden="1"/>
    <cellStyle name="Comma [0] 845" xfId="33209" hidden="1"/>
    <cellStyle name="Comma [0] 8450" xfId="20281" hidden="1"/>
    <cellStyle name="Comma [0] 8450" xfId="49674" hidden="1"/>
    <cellStyle name="Comma [0] 8451" xfId="21109" hidden="1"/>
    <cellStyle name="Comma [0] 8451" xfId="50502" hidden="1"/>
    <cellStyle name="Comma [0] 8452" xfId="21111" hidden="1"/>
    <cellStyle name="Comma [0] 8452" xfId="50504" hidden="1"/>
    <cellStyle name="Comma [0] 8453" xfId="21060" hidden="1"/>
    <cellStyle name="Comma [0] 8453" xfId="50453" hidden="1"/>
    <cellStyle name="Comma [0] 8454" xfId="21036" hidden="1"/>
    <cellStyle name="Comma [0] 8454" xfId="50429" hidden="1"/>
    <cellStyle name="Comma [0] 8455" xfId="21071" hidden="1"/>
    <cellStyle name="Comma [0] 8455" xfId="50464" hidden="1"/>
    <cellStyle name="Comma [0] 8456" xfId="21003" hidden="1"/>
    <cellStyle name="Comma [0] 8456" xfId="50396" hidden="1"/>
    <cellStyle name="Comma [0] 8457" xfId="21073" hidden="1"/>
    <cellStyle name="Comma [0] 8457" xfId="50466" hidden="1"/>
    <cellStyle name="Comma [0] 8458" xfId="21118" hidden="1"/>
    <cellStyle name="Comma [0] 8458" xfId="50511" hidden="1"/>
    <cellStyle name="Comma [0] 8459" xfId="21061" hidden="1"/>
    <cellStyle name="Comma [0] 8459" xfId="50454" hidden="1"/>
    <cellStyle name="Comma [0] 846" xfId="3802" hidden="1"/>
    <cellStyle name="Comma [0] 846" xfId="33196" hidden="1"/>
    <cellStyle name="Comma [0] 8460" xfId="21018" hidden="1"/>
    <cellStyle name="Comma [0] 8460" xfId="50411" hidden="1"/>
    <cellStyle name="Comma [0] 8461" xfId="21124" hidden="1"/>
    <cellStyle name="Comma [0] 8461" xfId="50517" hidden="1"/>
    <cellStyle name="Comma [0] 8462" xfId="21126" hidden="1"/>
    <cellStyle name="Comma [0] 8462" xfId="50519" hidden="1"/>
    <cellStyle name="Comma [0] 8463" xfId="21079" hidden="1"/>
    <cellStyle name="Comma [0] 8463" xfId="50472" hidden="1"/>
    <cellStyle name="Comma [0] 8464" xfId="21085" hidden="1"/>
    <cellStyle name="Comma [0] 8464" xfId="50478" hidden="1"/>
    <cellStyle name="Comma [0] 8465" xfId="20972" hidden="1"/>
    <cellStyle name="Comma [0] 8465" xfId="50365" hidden="1"/>
    <cellStyle name="Comma [0] 8466" xfId="21035" hidden="1"/>
    <cellStyle name="Comma [0] 8466" xfId="50428" hidden="1"/>
    <cellStyle name="Comma [0] 8467" xfId="21043" hidden="1"/>
    <cellStyle name="Comma [0] 8467" xfId="50436" hidden="1"/>
    <cellStyle name="Comma [0] 8468" xfId="21132" hidden="1"/>
    <cellStyle name="Comma [0] 8468" xfId="50525" hidden="1"/>
    <cellStyle name="Comma [0] 8469" xfId="21046" hidden="1"/>
    <cellStyle name="Comma [0] 8469" xfId="50439" hidden="1"/>
    <cellStyle name="Comma [0] 847" xfId="3826" hidden="1"/>
    <cellStyle name="Comma [0] 847" xfId="33220" hidden="1"/>
    <cellStyle name="Comma [0] 8470" xfId="21006" hidden="1"/>
    <cellStyle name="Comma [0] 8470" xfId="50399" hidden="1"/>
    <cellStyle name="Comma [0] 8471" xfId="21137" hidden="1"/>
    <cellStyle name="Comma [0] 8471" xfId="50530" hidden="1"/>
    <cellStyle name="Comma [0] 8472" xfId="21139" hidden="1"/>
    <cellStyle name="Comma [0] 8472" xfId="50532" hidden="1"/>
    <cellStyle name="Comma [0] 8473" xfId="21098" hidden="1"/>
    <cellStyle name="Comma [0] 8473" xfId="50491" hidden="1"/>
    <cellStyle name="Comma [0] 8474" xfId="21104" hidden="1"/>
    <cellStyle name="Comma [0] 8474" xfId="50497" hidden="1"/>
    <cellStyle name="Comma [0] 8475" xfId="21005" hidden="1"/>
    <cellStyle name="Comma [0] 8475" xfId="50398" hidden="1"/>
    <cellStyle name="Comma [0] 8476" xfId="21086" hidden="1"/>
    <cellStyle name="Comma [0] 8476" xfId="50479" hidden="1"/>
    <cellStyle name="Comma [0] 8477" xfId="21065" hidden="1"/>
    <cellStyle name="Comma [0] 8477" xfId="50458" hidden="1"/>
    <cellStyle name="Comma [0] 8478" xfId="21143" hidden="1"/>
    <cellStyle name="Comma [0] 8478" xfId="50536" hidden="1"/>
    <cellStyle name="Comma [0] 8479" xfId="21084" hidden="1"/>
    <cellStyle name="Comma [0] 8479" xfId="50477" hidden="1"/>
    <cellStyle name="Comma [0] 848" xfId="3792" hidden="1"/>
    <cellStyle name="Comma [0] 848" xfId="33186" hidden="1"/>
    <cellStyle name="Comma [0] 8480" xfId="21022" hidden="1"/>
    <cellStyle name="Comma [0] 8480" xfId="50415" hidden="1"/>
    <cellStyle name="Comma [0] 8481" xfId="21150" hidden="1"/>
    <cellStyle name="Comma [0] 8481" xfId="50543" hidden="1"/>
    <cellStyle name="Comma [0] 8482" xfId="21152" hidden="1"/>
    <cellStyle name="Comma [0] 8482" xfId="50545" hidden="1"/>
    <cellStyle name="Comma [0] 8483" xfId="21116" hidden="1"/>
    <cellStyle name="Comma [0] 8483" xfId="50509" hidden="1"/>
    <cellStyle name="Comma [0] 8484" xfId="21121" hidden="1"/>
    <cellStyle name="Comma [0] 8484" xfId="50514" hidden="1"/>
    <cellStyle name="Comma [0] 8485" xfId="20551" hidden="1"/>
    <cellStyle name="Comma [0] 8485" xfId="49944" hidden="1"/>
    <cellStyle name="Comma [0] 8486" xfId="21105" hidden="1"/>
    <cellStyle name="Comma [0] 8486" xfId="50498" hidden="1"/>
    <cellStyle name="Comma [0] 8487" xfId="21010" hidden="1"/>
    <cellStyle name="Comma [0] 8487" xfId="50403" hidden="1"/>
    <cellStyle name="Comma [0] 8488" xfId="21156" hidden="1"/>
    <cellStyle name="Comma [0] 8488" xfId="50549" hidden="1"/>
    <cellStyle name="Comma [0] 8489" xfId="21103" hidden="1"/>
    <cellStyle name="Comma [0] 8489" xfId="50496" hidden="1"/>
    <cellStyle name="Comma [0] 849" xfId="3764" hidden="1"/>
    <cellStyle name="Comma [0] 849" xfId="33158" hidden="1"/>
    <cellStyle name="Comma [0] 8490" xfId="21042" hidden="1"/>
    <cellStyle name="Comma [0] 8490" xfId="50435" hidden="1"/>
    <cellStyle name="Comma [0] 8491" xfId="21160" hidden="1"/>
    <cellStyle name="Comma [0] 8491" xfId="50553" hidden="1"/>
    <cellStyle name="Comma [0] 8492" xfId="21162" hidden="1"/>
    <cellStyle name="Comma [0] 8492" xfId="50555" hidden="1"/>
    <cellStyle name="Comma [0] 8493" xfId="21130" hidden="1"/>
    <cellStyle name="Comma [0] 8493" xfId="50523" hidden="1"/>
    <cellStyle name="Comma [0] 8494" xfId="21134" hidden="1"/>
    <cellStyle name="Comma [0] 8494" xfId="50527" hidden="1"/>
    <cellStyle name="Comma [0] 8495" xfId="21024" hidden="1"/>
    <cellStyle name="Comma [0] 8495" xfId="50417" hidden="1"/>
    <cellStyle name="Comma [0] 8496" xfId="21122" hidden="1"/>
    <cellStyle name="Comma [0] 8496" xfId="50515" hidden="1"/>
    <cellStyle name="Comma [0] 8497" xfId="21014" hidden="1"/>
    <cellStyle name="Comma [0] 8497" xfId="50407" hidden="1"/>
    <cellStyle name="Comma [0] 8498" xfId="21166" hidden="1"/>
    <cellStyle name="Comma [0] 8498" xfId="50559" hidden="1"/>
    <cellStyle name="Comma [0] 8499" xfId="21120" hidden="1"/>
    <cellStyle name="Comma [0] 8499" xfId="50513" hidden="1"/>
    <cellStyle name="Comma [0] 85" xfId="2351" hidden="1"/>
    <cellStyle name="Comma [0] 85" xfId="31745" hidden="1"/>
    <cellStyle name="Comma [0] 850" xfId="3831" hidden="1"/>
    <cellStyle name="Comma [0] 850" xfId="33225" hidden="1"/>
    <cellStyle name="Comma [0] 8500" xfId="21089" hidden="1"/>
    <cellStyle name="Comma [0] 8500" xfId="50482" hidden="1"/>
    <cellStyle name="Comma [0] 8501" xfId="21170" hidden="1"/>
    <cellStyle name="Comma [0] 8501" xfId="50563" hidden="1"/>
    <cellStyle name="Comma [0] 8502" xfId="21172" hidden="1"/>
    <cellStyle name="Comma [0] 8502" xfId="50565" hidden="1"/>
    <cellStyle name="Comma [0] 8503" xfId="21158" hidden="1"/>
    <cellStyle name="Comma [0] 8503" xfId="50551" hidden="1"/>
    <cellStyle name="Comma [0] 8504" xfId="21145" hidden="1"/>
    <cellStyle name="Comma [0] 8504" xfId="50538" hidden="1"/>
    <cellStyle name="Comma [0] 8505" xfId="21169" hidden="1"/>
    <cellStyle name="Comma [0] 8505" xfId="50562" hidden="1"/>
    <cellStyle name="Comma [0] 8506" xfId="21135" hidden="1"/>
    <cellStyle name="Comma [0] 8506" xfId="50528" hidden="1"/>
    <cellStyle name="Comma [0] 8507" xfId="21107" hidden="1"/>
    <cellStyle name="Comma [0] 8507" xfId="50500" hidden="1"/>
    <cellStyle name="Comma [0] 8508" xfId="21174" hidden="1"/>
    <cellStyle name="Comma [0] 8508" xfId="50567" hidden="1"/>
    <cellStyle name="Comma [0] 8509" xfId="21131" hidden="1"/>
    <cellStyle name="Comma [0] 8509" xfId="50524" hidden="1"/>
    <cellStyle name="Comma [0] 851" xfId="3788" hidden="1"/>
    <cellStyle name="Comma [0] 851" xfId="33182" hidden="1"/>
    <cellStyle name="Comma [0] 8510" xfId="21165" hidden="1"/>
    <cellStyle name="Comma [0] 8510" xfId="50558" hidden="1"/>
    <cellStyle name="Comma [0] 8511" xfId="21178" hidden="1"/>
    <cellStyle name="Comma [0] 8511" xfId="50571" hidden="1"/>
    <cellStyle name="Comma [0] 8512" xfId="21180" hidden="1"/>
    <cellStyle name="Comma [0] 8512" xfId="50573" hidden="1"/>
    <cellStyle name="Comma [0] 8513" xfId="21048" hidden="1"/>
    <cellStyle name="Comma [0] 8513" xfId="50441" hidden="1"/>
    <cellStyle name="Comma [0] 8514" xfId="21168" hidden="1"/>
    <cellStyle name="Comma [0] 8514" xfId="50561" hidden="1"/>
    <cellStyle name="Comma [0] 8515" xfId="21108" hidden="1"/>
    <cellStyle name="Comma [0] 8515" xfId="50501" hidden="1"/>
    <cellStyle name="Comma [0] 8516" xfId="21142" hidden="1"/>
    <cellStyle name="Comma [0] 8516" xfId="50535" hidden="1"/>
    <cellStyle name="Comma [0] 8517" xfId="21155" hidden="1"/>
    <cellStyle name="Comma [0] 8517" xfId="50548" hidden="1"/>
    <cellStyle name="Comma [0] 8518" xfId="21183" hidden="1"/>
    <cellStyle name="Comma [0] 8518" xfId="50576" hidden="1"/>
    <cellStyle name="Comma [0] 8519" xfId="21146" hidden="1"/>
    <cellStyle name="Comma [0] 8519" xfId="50539" hidden="1"/>
    <cellStyle name="Comma [0] 852" xfId="3822" hidden="1"/>
    <cellStyle name="Comma [0] 852" xfId="33216" hidden="1"/>
    <cellStyle name="Comma [0] 8520" xfId="21106" hidden="1"/>
    <cellStyle name="Comma [0] 8520" xfId="50499" hidden="1"/>
    <cellStyle name="Comma [0] 8521" xfId="21185" hidden="1"/>
    <cellStyle name="Comma [0] 8521" xfId="50578" hidden="1"/>
    <cellStyle name="Comma [0] 8522" xfId="21187" hidden="1"/>
    <cellStyle name="Comma [0] 8522" xfId="50580" hidden="1"/>
    <cellStyle name="Comma [0] 8523" xfId="19947" hidden="1"/>
    <cellStyle name="Comma [0] 8523" xfId="49340" hidden="1"/>
    <cellStyle name="Comma [0] 8524" xfId="19933" hidden="1"/>
    <cellStyle name="Comma [0] 8524" xfId="49326" hidden="1"/>
    <cellStyle name="Comma [0] 8525" xfId="19927" hidden="1"/>
    <cellStyle name="Comma [0] 8525" xfId="49320" hidden="1"/>
    <cellStyle name="Comma [0] 8526" xfId="21194" hidden="1"/>
    <cellStyle name="Comma [0] 8526" xfId="50587" hidden="1"/>
    <cellStyle name="Comma [0] 8527" xfId="21197" hidden="1"/>
    <cellStyle name="Comma [0] 8527" xfId="50590" hidden="1"/>
    <cellStyle name="Comma [0] 8528" xfId="19928" hidden="1"/>
    <cellStyle name="Comma [0] 8528" xfId="49321" hidden="1"/>
    <cellStyle name="Comma [0] 8529" xfId="21192" hidden="1"/>
    <cellStyle name="Comma [0] 8529" xfId="50585" hidden="1"/>
    <cellStyle name="Comma [0] 853" xfId="3835" hidden="1"/>
    <cellStyle name="Comma [0] 853" xfId="33229" hidden="1"/>
    <cellStyle name="Comma [0] 8530" xfId="21199" hidden="1"/>
    <cellStyle name="Comma [0] 8530" xfId="50592" hidden="1"/>
    <cellStyle name="Comma [0] 8531" xfId="21201" hidden="1"/>
    <cellStyle name="Comma [0] 8531" xfId="50594" hidden="1"/>
    <cellStyle name="Comma [0] 8532" xfId="19937" hidden="1"/>
    <cellStyle name="Comma [0] 8532" xfId="49330" hidden="1"/>
    <cellStyle name="Comma [0] 8533" xfId="20234" hidden="1"/>
    <cellStyle name="Comma [0] 8533" xfId="49627" hidden="1"/>
    <cellStyle name="Comma [0] 8534" xfId="21212" hidden="1"/>
    <cellStyle name="Comma [0] 8534" xfId="50605" hidden="1"/>
    <cellStyle name="Comma [0] 8535" xfId="21221" hidden="1"/>
    <cellStyle name="Comma [0] 8535" xfId="50614" hidden="1"/>
    <cellStyle name="Comma [0] 8536" xfId="21232" hidden="1"/>
    <cellStyle name="Comma [0] 8536" xfId="50625" hidden="1"/>
    <cellStyle name="Comma [0] 8537" xfId="21238" hidden="1"/>
    <cellStyle name="Comma [0] 8537" xfId="50631" hidden="1"/>
    <cellStyle name="Comma [0] 8538" xfId="21220" hidden="1"/>
    <cellStyle name="Comma [0] 8538" xfId="50613" hidden="1"/>
    <cellStyle name="Comma [0] 8539" xfId="21230" hidden="1"/>
    <cellStyle name="Comma [0] 8539" xfId="50623" hidden="1"/>
    <cellStyle name="Comma [0] 854" xfId="3837" hidden="1"/>
    <cellStyle name="Comma [0] 854" xfId="33231" hidden="1"/>
    <cellStyle name="Comma [0] 8540" xfId="21250" hidden="1"/>
    <cellStyle name="Comma [0] 8540" xfId="50643" hidden="1"/>
    <cellStyle name="Comma [0] 8541" xfId="21252" hidden="1"/>
    <cellStyle name="Comma [0] 8541" xfId="50645" hidden="1"/>
    <cellStyle name="Comma [0] 8542" xfId="21203" hidden="1"/>
    <cellStyle name="Comma [0] 8542" xfId="50596" hidden="1"/>
    <cellStyle name="Comma [0] 8543" xfId="19972" hidden="1"/>
    <cellStyle name="Comma [0] 8543" xfId="49365" hidden="1"/>
    <cellStyle name="Comma [0] 8544" xfId="21206" hidden="1"/>
    <cellStyle name="Comma [0] 8544" xfId="50599" hidden="1"/>
    <cellStyle name="Comma [0] 8545" xfId="19940" hidden="1"/>
    <cellStyle name="Comma [0] 8545" xfId="49333" hidden="1"/>
    <cellStyle name="Comma [0] 8546" xfId="19938" hidden="1"/>
    <cellStyle name="Comma [0] 8546" xfId="49331" hidden="1"/>
    <cellStyle name="Comma [0] 8547" xfId="21257" hidden="1"/>
    <cellStyle name="Comma [0] 8547" xfId="50650" hidden="1"/>
    <cellStyle name="Comma [0] 8548" xfId="20236" hidden="1"/>
    <cellStyle name="Comma [0] 8548" xfId="49629" hidden="1"/>
    <cellStyle name="Comma [0] 8549" xfId="19942" hidden="1"/>
    <cellStyle name="Comma [0] 8549" xfId="49335" hidden="1"/>
    <cellStyle name="Comma [0] 855" xfId="3705" hidden="1"/>
    <cellStyle name="Comma [0] 855" xfId="33099" hidden="1"/>
    <cellStyle name="Comma [0] 8550" xfId="21269" hidden="1"/>
    <cellStyle name="Comma [0] 8550" xfId="50662" hidden="1"/>
    <cellStyle name="Comma [0] 8551" xfId="21271" hidden="1"/>
    <cellStyle name="Comma [0] 8551" xfId="50664" hidden="1"/>
    <cellStyle name="Comma [0] 8552" xfId="21260" hidden="1"/>
    <cellStyle name="Comma [0] 8552" xfId="50653" hidden="1"/>
    <cellStyle name="Comma [0] 8553" xfId="21268" hidden="1"/>
    <cellStyle name="Comma [0] 8553" xfId="50661" hidden="1"/>
    <cellStyle name="Comma [0] 8554" xfId="19943" hidden="1"/>
    <cellStyle name="Comma [0] 8554" xfId="49336" hidden="1"/>
    <cellStyle name="Comma [0] 8555" xfId="21254" hidden="1"/>
    <cellStyle name="Comma [0] 8555" xfId="50647" hidden="1"/>
    <cellStyle name="Comma [0] 8556" xfId="21287" hidden="1"/>
    <cellStyle name="Comma [0] 8556" xfId="50680" hidden="1"/>
    <cellStyle name="Comma [0] 8557" xfId="21295" hidden="1"/>
    <cellStyle name="Comma [0] 8557" xfId="50688" hidden="1"/>
    <cellStyle name="Comma [0] 8558" xfId="21204" hidden="1"/>
    <cellStyle name="Comma [0] 8558" xfId="50597" hidden="1"/>
    <cellStyle name="Comma [0] 8559" xfId="21283" hidden="1"/>
    <cellStyle name="Comma [0] 8559" xfId="50676" hidden="1"/>
    <cellStyle name="Comma [0] 856" xfId="3825" hidden="1"/>
    <cellStyle name="Comma [0] 856" xfId="33219" hidden="1"/>
    <cellStyle name="Comma [0] 8560" xfId="21304" hidden="1"/>
    <cellStyle name="Comma [0] 8560" xfId="50697" hidden="1"/>
    <cellStyle name="Comma [0] 8561" xfId="21306" hidden="1"/>
    <cellStyle name="Comma [0] 8561" xfId="50699" hidden="1"/>
    <cellStyle name="Comma [0] 8562" xfId="21265" hidden="1"/>
    <cellStyle name="Comma [0] 8562" xfId="50658" hidden="1"/>
    <cellStyle name="Comma [0] 8563" xfId="21210" hidden="1"/>
    <cellStyle name="Comma [0] 8563" xfId="50603" hidden="1"/>
    <cellStyle name="Comma [0] 8564" xfId="21263" hidden="1"/>
    <cellStyle name="Comma [0] 8564" xfId="50656" hidden="1"/>
    <cellStyle name="Comma [0] 8565" xfId="21247" hidden="1"/>
    <cellStyle name="Comma [0] 8565" xfId="50640" hidden="1"/>
    <cellStyle name="Comma [0] 8566" xfId="21243" hidden="1"/>
    <cellStyle name="Comma [0] 8566" xfId="50636" hidden="1"/>
    <cellStyle name="Comma [0] 8567" xfId="21314" hidden="1"/>
    <cellStyle name="Comma [0] 8567" xfId="50707" hidden="1"/>
    <cellStyle name="Comma [0] 8568" xfId="19930" hidden="1"/>
    <cellStyle name="Comma [0] 8568" xfId="49323" hidden="1"/>
    <cellStyle name="Comma [0] 8569" xfId="19936" hidden="1"/>
    <cellStyle name="Comma [0] 8569" xfId="49329" hidden="1"/>
    <cellStyle name="Comma [0] 857" xfId="3765" hidden="1"/>
    <cellStyle name="Comma [0] 857" xfId="33159" hidden="1"/>
    <cellStyle name="Comma [0] 8570" xfId="21322" hidden="1"/>
    <cellStyle name="Comma [0] 8570" xfId="50715" hidden="1"/>
    <cellStyle name="Comma [0] 8571" xfId="21324" hidden="1"/>
    <cellStyle name="Comma [0] 8571" xfId="50717" hidden="1"/>
    <cellStyle name="Comma [0] 8572" xfId="21273" hidden="1"/>
    <cellStyle name="Comma [0] 8572" xfId="50666" hidden="1"/>
    <cellStyle name="Comma [0] 8573" xfId="21249" hidden="1"/>
    <cellStyle name="Comma [0] 8573" xfId="50642" hidden="1"/>
    <cellStyle name="Comma [0] 8574" xfId="21284" hidden="1"/>
    <cellStyle name="Comma [0] 8574" xfId="50677" hidden="1"/>
    <cellStyle name="Comma [0] 8575" xfId="21216" hidden="1"/>
    <cellStyle name="Comma [0] 8575" xfId="50609" hidden="1"/>
    <cellStyle name="Comma [0] 8576" xfId="21286" hidden="1"/>
    <cellStyle name="Comma [0] 8576" xfId="50679" hidden="1"/>
    <cellStyle name="Comma [0] 8577" xfId="21331" hidden="1"/>
    <cellStyle name="Comma [0] 8577" xfId="50724" hidden="1"/>
    <cellStyle name="Comma [0] 8578" xfId="21274" hidden="1"/>
    <cellStyle name="Comma [0] 8578" xfId="50667" hidden="1"/>
    <cellStyle name="Comma [0] 8579" xfId="21231" hidden="1"/>
    <cellStyle name="Comma [0] 8579" xfId="50624" hidden="1"/>
    <cellStyle name="Comma [0] 858" xfId="3799" hidden="1"/>
    <cellStyle name="Comma [0] 858" xfId="33193" hidden="1"/>
    <cellStyle name="Comma [0] 8580" xfId="21337" hidden="1"/>
    <cellStyle name="Comma [0] 8580" xfId="50730" hidden="1"/>
    <cellStyle name="Comma [0] 8581" xfId="21339" hidden="1"/>
    <cellStyle name="Comma [0] 8581" xfId="50732" hidden="1"/>
    <cellStyle name="Comma [0] 8582" xfId="21292" hidden="1"/>
    <cellStyle name="Comma [0] 8582" xfId="50685" hidden="1"/>
    <cellStyle name="Comma [0] 8583" xfId="21298" hidden="1"/>
    <cellStyle name="Comma [0] 8583" xfId="50691" hidden="1"/>
    <cellStyle name="Comma [0] 8584" xfId="19931" hidden="1"/>
    <cellStyle name="Comma [0] 8584" xfId="49324" hidden="1"/>
    <cellStyle name="Comma [0] 8585" xfId="21248" hidden="1"/>
    <cellStyle name="Comma [0] 8585" xfId="50641" hidden="1"/>
    <cellStyle name="Comma [0] 8586" xfId="21256" hidden="1"/>
    <cellStyle name="Comma [0] 8586" xfId="50649" hidden="1"/>
    <cellStyle name="Comma [0] 8587" xfId="21345" hidden="1"/>
    <cellStyle name="Comma [0] 8587" xfId="50738" hidden="1"/>
    <cellStyle name="Comma [0] 8588" xfId="21259" hidden="1"/>
    <cellStyle name="Comma [0] 8588" xfId="50652" hidden="1"/>
    <cellStyle name="Comma [0] 8589" xfId="21219" hidden="1"/>
    <cellStyle name="Comma [0] 8589" xfId="50612" hidden="1"/>
    <cellStyle name="Comma [0] 859" xfId="3812" hidden="1"/>
    <cellStyle name="Comma [0] 859" xfId="33206" hidden="1"/>
    <cellStyle name="Comma [0] 8590" xfId="21350" hidden="1"/>
    <cellStyle name="Comma [0] 8590" xfId="50743" hidden="1"/>
    <cellStyle name="Comma [0] 8591" xfId="21352" hidden="1"/>
    <cellStyle name="Comma [0] 8591" xfId="50745" hidden="1"/>
    <cellStyle name="Comma [0] 8592" xfId="21311" hidden="1"/>
    <cellStyle name="Comma [0] 8592" xfId="50704" hidden="1"/>
    <cellStyle name="Comma [0] 8593" xfId="21317" hidden="1"/>
    <cellStyle name="Comma [0] 8593" xfId="50710" hidden="1"/>
    <cellStyle name="Comma [0] 8594" xfId="21218" hidden="1"/>
    <cellStyle name="Comma [0] 8594" xfId="50611" hidden="1"/>
    <cellStyle name="Comma [0] 8595" xfId="21299" hidden="1"/>
    <cellStyle name="Comma [0] 8595" xfId="50692" hidden="1"/>
    <cellStyle name="Comma [0] 8596" xfId="21278" hidden="1"/>
    <cellStyle name="Comma [0] 8596" xfId="50671" hidden="1"/>
    <cellStyle name="Comma [0] 8597" xfId="21356" hidden="1"/>
    <cellStyle name="Comma [0] 8597" xfId="50749" hidden="1"/>
    <cellStyle name="Comma [0] 8598" xfId="21297" hidden="1"/>
    <cellStyle name="Comma [0] 8598" xfId="50690" hidden="1"/>
    <cellStyle name="Comma [0] 8599" xfId="21235" hidden="1"/>
    <cellStyle name="Comma [0] 8599" xfId="50628" hidden="1"/>
    <cellStyle name="Comma [0] 86" xfId="2396" hidden="1"/>
    <cellStyle name="Comma [0] 86" xfId="31790" hidden="1"/>
    <cellStyle name="Comma [0] 860" xfId="3840" hidden="1"/>
    <cellStyle name="Comma [0] 860" xfId="33234" hidden="1"/>
    <cellStyle name="Comma [0] 8600" xfId="21363" hidden="1"/>
    <cellStyle name="Comma [0] 8600" xfId="50756" hidden="1"/>
    <cellStyle name="Comma [0] 8601" xfId="21365" hidden="1"/>
    <cellStyle name="Comma [0] 8601" xfId="50758" hidden="1"/>
    <cellStyle name="Comma [0] 8602" xfId="21329" hidden="1"/>
    <cellStyle name="Comma [0] 8602" xfId="50722" hidden="1"/>
    <cellStyle name="Comma [0] 8603" xfId="21334" hidden="1"/>
    <cellStyle name="Comma [0] 8603" xfId="50727" hidden="1"/>
    <cellStyle name="Comma [0] 8604" xfId="19945" hidden="1"/>
    <cellStyle name="Comma [0] 8604" xfId="49338" hidden="1"/>
    <cellStyle name="Comma [0] 8605" xfId="21318" hidden="1"/>
    <cellStyle name="Comma [0] 8605" xfId="50711" hidden="1"/>
    <cellStyle name="Comma [0] 8606" xfId="21223" hidden="1"/>
    <cellStyle name="Comma [0] 8606" xfId="50616" hidden="1"/>
    <cellStyle name="Comma [0] 8607" xfId="21369" hidden="1"/>
    <cellStyle name="Comma [0] 8607" xfId="50762" hidden="1"/>
    <cellStyle name="Comma [0] 8608" xfId="21316" hidden="1"/>
    <cellStyle name="Comma [0] 8608" xfId="50709" hidden="1"/>
    <cellStyle name="Comma [0] 8609" xfId="21255" hidden="1"/>
    <cellStyle name="Comma [0] 8609" xfId="50648" hidden="1"/>
    <cellStyle name="Comma [0] 861" xfId="3803" hidden="1"/>
    <cellStyle name="Comma [0] 861" xfId="33197" hidden="1"/>
    <cellStyle name="Comma [0] 8610" xfId="21373" hidden="1"/>
    <cellStyle name="Comma [0] 8610" xfId="50766" hidden="1"/>
    <cellStyle name="Comma [0] 8611" xfId="21375" hidden="1"/>
    <cellStyle name="Comma [0] 8611" xfId="50768" hidden="1"/>
    <cellStyle name="Comma [0] 8612" xfId="21343" hidden="1"/>
    <cellStyle name="Comma [0] 8612" xfId="50736" hidden="1"/>
    <cellStyle name="Comma [0] 8613" xfId="21347" hidden="1"/>
    <cellStyle name="Comma [0] 8613" xfId="50740" hidden="1"/>
    <cellStyle name="Comma [0] 8614" xfId="21237" hidden="1"/>
    <cellStyle name="Comma [0] 8614" xfId="50630" hidden="1"/>
    <cellStyle name="Comma [0] 8615" xfId="21335" hidden="1"/>
    <cellStyle name="Comma [0] 8615" xfId="50728" hidden="1"/>
    <cellStyle name="Comma [0] 8616" xfId="21227" hidden="1"/>
    <cellStyle name="Comma [0] 8616" xfId="50620" hidden="1"/>
    <cellStyle name="Comma [0] 8617" xfId="21379" hidden="1"/>
    <cellStyle name="Comma [0] 8617" xfId="50772" hidden="1"/>
    <cellStyle name="Comma [0] 8618" xfId="21333" hidden="1"/>
    <cellStyle name="Comma [0] 8618" xfId="50726" hidden="1"/>
    <cellStyle name="Comma [0] 8619" xfId="21302" hidden="1"/>
    <cellStyle name="Comma [0] 8619" xfId="50695" hidden="1"/>
    <cellStyle name="Comma [0] 862" xfId="3763" hidden="1"/>
    <cellStyle name="Comma [0] 862" xfId="33157" hidden="1"/>
    <cellStyle name="Comma [0] 8620" xfId="21383" hidden="1"/>
    <cellStyle name="Comma [0] 8620" xfId="50776" hidden="1"/>
    <cellStyle name="Comma [0] 8621" xfId="21385" hidden="1"/>
    <cellStyle name="Comma [0] 8621" xfId="50778" hidden="1"/>
    <cellStyle name="Comma [0] 8622" xfId="21371" hidden="1"/>
    <cellStyle name="Comma [0] 8622" xfId="50764" hidden="1"/>
    <cellStyle name="Comma [0] 8623" xfId="21358" hidden="1"/>
    <cellStyle name="Comma [0] 8623" xfId="50751" hidden="1"/>
    <cellStyle name="Comma [0] 8624" xfId="21382" hidden="1"/>
    <cellStyle name="Comma [0] 8624" xfId="50775" hidden="1"/>
    <cellStyle name="Comma [0] 8625" xfId="21348" hidden="1"/>
    <cellStyle name="Comma [0] 8625" xfId="50741" hidden="1"/>
    <cellStyle name="Comma [0] 8626" xfId="21320" hidden="1"/>
    <cellStyle name="Comma [0] 8626" xfId="50713" hidden="1"/>
    <cellStyle name="Comma [0] 8627" xfId="21387" hidden="1"/>
    <cellStyle name="Comma [0] 8627" xfId="50780" hidden="1"/>
    <cellStyle name="Comma [0] 8628" xfId="21344" hidden="1"/>
    <cellStyle name="Comma [0] 8628" xfId="50737" hidden="1"/>
    <cellStyle name="Comma [0] 8629" xfId="21378" hidden="1"/>
    <cellStyle name="Comma [0] 8629" xfId="50771" hidden="1"/>
    <cellStyle name="Comma [0] 863" xfId="3842" hidden="1"/>
    <cellStyle name="Comma [0] 863" xfId="33236" hidden="1"/>
    <cellStyle name="Comma [0] 8630" xfId="21391" hidden="1"/>
    <cellStyle name="Comma [0] 8630" xfId="50784" hidden="1"/>
    <cellStyle name="Comma [0] 8631" xfId="21393" hidden="1"/>
    <cellStyle name="Comma [0] 8631" xfId="50786" hidden="1"/>
    <cellStyle name="Comma [0] 8632" xfId="21261" hidden="1"/>
    <cellStyle name="Comma [0] 8632" xfId="50654" hidden="1"/>
    <cellStyle name="Comma [0] 8633" xfId="21381" hidden="1"/>
    <cellStyle name="Comma [0] 8633" xfId="50774" hidden="1"/>
    <cellStyle name="Comma [0] 8634" xfId="21321" hidden="1"/>
    <cellStyle name="Comma [0] 8634" xfId="50714" hidden="1"/>
    <cellStyle name="Comma [0] 8635" xfId="21355" hidden="1"/>
    <cellStyle name="Comma [0] 8635" xfId="50748" hidden="1"/>
    <cellStyle name="Comma [0] 8636" xfId="21368" hidden="1"/>
    <cellStyle name="Comma [0] 8636" xfId="50761" hidden="1"/>
    <cellStyle name="Comma [0] 8637" xfId="21396" hidden="1"/>
    <cellStyle name="Comma [0] 8637" xfId="50789" hidden="1"/>
    <cellStyle name="Comma [0] 8638" xfId="21359" hidden="1"/>
    <cellStyle name="Comma [0] 8638" xfId="50752" hidden="1"/>
    <cellStyle name="Comma [0] 8639" xfId="21319" hidden="1"/>
    <cellStyle name="Comma [0] 8639" xfId="50712" hidden="1"/>
    <cellStyle name="Comma [0] 864" xfId="3844" hidden="1"/>
    <cellStyle name="Comma [0] 864" xfId="33238" hidden="1"/>
    <cellStyle name="Comma [0] 8640" xfId="21398" hidden="1"/>
    <cellStyle name="Comma [0] 8640" xfId="50791" hidden="1"/>
    <cellStyle name="Comma [0] 8641" xfId="21400" hidden="1"/>
    <cellStyle name="Comma [0] 8641" xfId="50793" hidden="1"/>
    <cellStyle name="Comma [0] 8642" xfId="21460" hidden="1"/>
    <cellStyle name="Comma [0] 8642" xfId="50853" hidden="1"/>
    <cellStyle name="Comma [0] 8643" xfId="21479" hidden="1"/>
    <cellStyle name="Comma [0] 8643" xfId="50872" hidden="1"/>
    <cellStyle name="Comma [0] 8644" xfId="21486" hidden="1"/>
    <cellStyle name="Comma [0] 8644" xfId="50879" hidden="1"/>
    <cellStyle name="Comma [0] 8645" xfId="21493" hidden="1"/>
    <cellStyle name="Comma [0] 8645" xfId="50886" hidden="1"/>
    <cellStyle name="Comma [0] 8646" xfId="21498" hidden="1"/>
    <cellStyle name="Comma [0] 8646" xfId="50891" hidden="1"/>
    <cellStyle name="Comma [0] 8647" xfId="21485" hidden="1"/>
    <cellStyle name="Comma [0] 8647" xfId="50878" hidden="1"/>
    <cellStyle name="Comma [0] 8648" xfId="21490" hidden="1"/>
    <cellStyle name="Comma [0] 8648" xfId="50883" hidden="1"/>
    <cellStyle name="Comma [0] 8649" xfId="21502" hidden="1"/>
    <cellStyle name="Comma [0] 8649" xfId="50895" hidden="1"/>
    <cellStyle name="Comma [0] 865" xfId="3197" hidden="1"/>
    <cellStyle name="Comma [0] 865" xfId="32591" hidden="1"/>
    <cellStyle name="Comma [0] 8650" xfId="21504" hidden="1"/>
    <cellStyle name="Comma [0] 8650" xfId="50897" hidden="1"/>
    <cellStyle name="Comma [0] 8651" xfId="21475" hidden="1"/>
    <cellStyle name="Comma [0] 8651" xfId="50868" hidden="1"/>
    <cellStyle name="Comma [0] 8652" xfId="21464" hidden="1"/>
    <cellStyle name="Comma [0] 8652" xfId="50857" hidden="1"/>
    <cellStyle name="Comma [0] 8653" xfId="21515" hidden="1"/>
    <cellStyle name="Comma [0] 8653" xfId="50908" hidden="1"/>
    <cellStyle name="Comma [0] 8654" xfId="21524" hidden="1"/>
    <cellStyle name="Comma [0] 8654" xfId="50917" hidden="1"/>
    <cellStyle name="Comma [0] 8655" xfId="21535" hidden="1"/>
    <cellStyle name="Comma [0] 8655" xfId="50928" hidden="1"/>
    <cellStyle name="Comma [0] 8656" xfId="21541" hidden="1"/>
    <cellStyle name="Comma [0] 8656" xfId="50934" hidden="1"/>
    <cellStyle name="Comma [0] 8657" xfId="21523" hidden="1"/>
    <cellStyle name="Comma [0] 8657" xfId="50916" hidden="1"/>
    <cellStyle name="Comma [0] 8658" xfId="21533" hidden="1"/>
    <cellStyle name="Comma [0] 8658" xfId="50926" hidden="1"/>
    <cellStyle name="Comma [0] 8659" xfId="21553" hidden="1"/>
    <cellStyle name="Comma [0] 8659" xfId="50946" hidden="1"/>
    <cellStyle name="Comma [0] 866" xfId="3153" hidden="1"/>
    <cellStyle name="Comma [0] 866" xfId="32547" hidden="1"/>
    <cellStyle name="Comma [0] 8660" xfId="21555" hidden="1"/>
    <cellStyle name="Comma [0] 8660" xfId="50948" hidden="1"/>
    <cellStyle name="Comma [0] 8661" xfId="21506" hidden="1"/>
    <cellStyle name="Comma [0] 8661" xfId="50899" hidden="1"/>
    <cellStyle name="Comma [0] 8662" xfId="21467" hidden="1"/>
    <cellStyle name="Comma [0] 8662" xfId="50860" hidden="1"/>
    <cellStyle name="Comma [0] 8663" xfId="21509" hidden="1"/>
    <cellStyle name="Comma [0] 8663" xfId="50902" hidden="1"/>
    <cellStyle name="Comma [0] 8664" xfId="21472" hidden="1"/>
    <cellStyle name="Comma [0] 8664" xfId="50865" hidden="1"/>
    <cellStyle name="Comma [0] 8665" xfId="21474" hidden="1"/>
    <cellStyle name="Comma [0] 8665" xfId="50867" hidden="1"/>
    <cellStyle name="Comma [0] 8666" xfId="21560" hidden="1"/>
    <cellStyle name="Comma [0] 8666" xfId="50953" hidden="1"/>
    <cellStyle name="Comma [0] 8667" xfId="21463" hidden="1"/>
    <cellStyle name="Comma [0] 8667" xfId="50856" hidden="1"/>
    <cellStyle name="Comma [0] 8668" xfId="21471" hidden="1"/>
    <cellStyle name="Comma [0] 8668" xfId="50864" hidden="1"/>
    <cellStyle name="Comma [0] 8669" xfId="21572" hidden="1"/>
    <cellStyle name="Comma [0] 8669" xfId="50965" hidden="1"/>
    <cellStyle name="Comma [0] 867" xfId="3850" hidden="1"/>
    <cellStyle name="Comma [0] 867" xfId="33244" hidden="1"/>
    <cellStyle name="Comma [0] 8670" xfId="21574" hidden="1"/>
    <cellStyle name="Comma [0] 8670" xfId="50967" hidden="1"/>
    <cellStyle name="Comma [0] 8671" xfId="21563" hidden="1"/>
    <cellStyle name="Comma [0] 8671" xfId="50956" hidden="1"/>
    <cellStyle name="Comma [0] 8672" xfId="21571" hidden="1"/>
    <cellStyle name="Comma [0] 8672" xfId="50964" hidden="1"/>
    <cellStyle name="Comma [0] 8673" xfId="21469" hidden="1"/>
    <cellStyle name="Comma [0] 8673" xfId="50862" hidden="1"/>
    <cellStyle name="Comma [0] 8674" xfId="21557" hidden="1"/>
    <cellStyle name="Comma [0] 8674" xfId="50950" hidden="1"/>
    <cellStyle name="Comma [0] 8675" xfId="21590" hidden="1"/>
    <cellStyle name="Comma [0] 8675" xfId="50983" hidden="1"/>
    <cellStyle name="Comma [0] 8676" xfId="21598" hidden="1"/>
    <cellStyle name="Comma [0] 8676" xfId="50991" hidden="1"/>
    <cellStyle name="Comma [0] 8677" xfId="21507" hidden="1"/>
    <cellStyle name="Comma [0] 8677" xfId="50900" hidden="1"/>
    <cellStyle name="Comma [0] 8678" xfId="21586" hidden="1"/>
    <cellStyle name="Comma [0] 8678" xfId="50979" hidden="1"/>
    <cellStyle name="Comma [0] 8679" xfId="21607" hidden="1"/>
    <cellStyle name="Comma [0] 8679" xfId="51000" hidden="1"/>
    <cellStyle name="Comma [0] 868" xfId="3856" hidden="1"/>
    <cellStyle name="Comma [0] 868" xfId="33250" hidden="1"/>
    <cellStyle name="Comma [0] 8680" xfId="21609" hidden="1"/>
    <cellStyle name="Comma [0] 8680" xfId="51002" hidden="1"/>
    <cellStyle name="Comma [0] 8681" xfId="21568" hidden="1"/>
    <cellStyle name="Comma [0] 8681" xfId="50961" hidden="1"/>
    <cellStyle name="Comma [0] 8682" xfId="21513" hidden="1"/>
    <cellStyle name="Comma [0] 8682" xfId="50906" hidden="1"/>
    <cellStyle name="Comma [0] 8683" xfId="21566" hidden="1"/>
    <cellStyle name="Comma [0] 8683" xfId="50959" hidden="1"/>
    <cellStyle name="Comma [0] 8684" xfId="21550" hidden="1"/>
    <cellStyle name="Comma [0] 8684" xfId="50943" hidden="1"/>
    <cellStyle name="Comma [0] 8685" xfId="21546" hidden="1"/>
    <cellStyle name="Comma [0] 8685" xfId="50939" hidden="1"/>
    <cellStyle name="Comma [0] 8686" xfId="21617" hidden="1"/>
    <cellStyle name="Comma [0] 8686" xfId="51010" hidden="1"/>
    <cellStyle name="Comma [0] 8687" xfId="21483" hidden="1"/>
    <cellStyle name="Comma [0] 8687" xfId="50876" hidden="1"/>
    <cellStyle name="Comma [0] 8688" xfId="21476" hidden="1"/>
    <cellStyle name="Comma [0] 8688" xfId="50869" hidden="1"/>
    <cellStyle name="Comma [0] 8689" xfId="21625" hidden="1"/>
    <cellStyle name="Comma [0] 8689" xfId="51018" hidden="1"/>
    <cellStyle name="Comma [0] 869" xfId="3858" hidden="1"/>
    <cellStyle name="Comma [0] 869" xfId="33252" hidden="1"/>
    <cellStyle name="Comma [0] 8690" xfId="21627" hidden="1"/>
    <cellStyle name="Comma [0] 8690" xfId="51020" hidden="1"/>
    <cellStyle name="Comma [0] 8691" xfId="21576" hidden="1"/>
    <cellStyle name="Comma [0] 8691" xfId="50969" hidden="1"/>
    <cellStyle name="Comma [0] 8692" xfId="21552" hidden="1"/>
    <cellStyle name="Comma [0] 8692" xfId="50945" hidden="1"/>
    <cellStyle name="Comma [0] 8693" xfId="21587" hidden="1"/>
    <cellStyle name="Comma [0] 8693" xfId="50980" hidden="1"/>
    <cellStyle name="Comma [0] 8694" xfId="21519" hidden="1"/>
    <cellStyle name="Comma [0] 8694" xfId="50912" hidden="1"/>
    <cellStyle name="Comma [0] 8695" xfId="21589" hidden="1"/>
    <cellStyle name="Comma [0] 8695" xfId="50982" hidden="1"/>
    <cellStyle name="Comma [0] 8696" xfId="21634" hidden="1"/>
    <cellStyle name="Comma [0] 8696" xfId="51027" hidden="1"/>
    <cellStyle name="Comma [0] 8697" xfId="21577" hidden="1"/>
    <cellStyle name="Comma [0] 8697" xfId="50970" hidden="1"/>
    <cellStyle name="Comma [0] 8698" xfId="21534" hidden="1"/>
    <cellStyle name="Comma [0] 8698" xfId="50927" hidden="1"/>
    <cellStyle name="Comma [0] 8699" xfId="21640" hidden="1"/>
    <cellStyle name="Comma [0] 8699" xfId="51033" hidden="1"/>
    <cellStyle name="Comma [0] 87" xfId="2339" hidden="1"/>
    <cellStyle name="Comma [0] 87" xfId="31733" hidden="1"/>
    <cellStyle name="Comma [0] 870" xfId="3849" hidden="1"/>
    <cellStyle name="Comma [0] 870" xfId="33243" hidden="1"/>
    <cellStyle name="Comma [0] 8700" xfId="21642" hidden="1"/>
    <cellStyle name="Comma [0] 8700" xfId="51035" hidden="1"/>
    <cellStyle name="Comma [0] 8701" xfId="21595" hidden="1"/>
    <cellStyle name="Comma [0] 8701" xfId="50988" hidden="1"/>
    <cellStyle name="Comma [0] 8702" xfId="21601" hidden="1"/>
    <cellStyle name="Comma [0] 8702" xfId="50994" hidden="1"/>
    <cellStyle name="Comma [0] 8703" xfId="21482" hidden="1"/>
    <cellStyle name="Comma [0] 8703" xfId="50875" hidden="1"/>
    <cellStyle name="Comma [0] 8704" xfId="21551" hidden="1"/>
    <cellStyle name="Comma [0] 8704" xfId="50944" hidden="1"/>
    <cellStyle name="Comma [0] 8705" xfId="21559" hidden="1"/>
    <cellStyle name="Comma [0] 8705" xfId="50952" hidden="1"/>
    <cellStyle name="Comma [0] 8706" xfId="21648" hidden="1"/>
    <cellStyle name="Comma [0] 8706" xfId="51041" hidden="1"/>
    <cellStyle name="Comma [0] 8707" xfId="21562" hidden="1"/>
    <cellStyle name="Comma [0] 8707" xfId="50955" hidden="1"/>
    <cellStyle name="Comma [0] 8708" xfId="21522" hidden="1"/>
    <cellStyle name="Comma [0] 8708" xfId="50915" hidden="1"/>
    <cellStyle name="Comma [0] 8709" xfId="21653" hidden="1"/>
    <cellStyle name="Comma [0] 8709" xfId="51046" hidden="1"/>
    <cellStyle name="Comma [0] 871" xfId="3854" hidden="1"/>
    <cellStyle name="Comma [0] 871" xfId="33248" hidden="1"/>
    <cellStyle name="Comma [0] 8710" xfId="21655" hidden="1"/>
    <cellStyle name="Comma [0] 8710" xfId="51048" hidden="1"/>
    <cellStyle name="Comma [0] 8711" xfId="21614" hidden="1"/>
    <cellStyle name="Comma [0] 8711" xfId="51007" hidden="1"/>
    <cellStyle name="Comma [0] 8712" xfId="21620" hidden="1"/>
    <cellStyle name="Comma [0] 8712" xfId="51013" hidden="1"/>
    <cellStyle name="Comma [0] 8713" xfId="21521" hidden="1"/>
    <cellStyle name="Comma [0] 8713" xfId="50914" hidden="1"/>
    <cellStyle name="Comma [0] 8714" xfId="21602" hidden="1"/>
    <cellStyle name="Comma [0] 8714" xfId="50995" hidden="1"/>
    <cellStyle name="Comma [0] 8715" xfId="21581" hidden="1"/>
    <cellStyle name="Comma [0] 8715" xfId="50974" hidden="1"/>
    <cellStyle name="Comma [0] 8716" xfId="21659" hidden="1"/>
    <cellStyle name="Comma [0] 8716" xfId="51052" hidden="1"/>
    <cellStyle name="Comma [0] 8717" xfId="21600" hidden="1"/>
    <cellStyle name="Comma [0] 8717" xfId="50993" hidden="1"/>
    <cellStyle name="Comma [0] 8718" xfId="21538" hidden="1"/>
    <cellStyle name="Comma [0] 8718" xfId="50931" hidden="1"/>
    <cellStyle name="Comma [0] 8719" xfId="21666" hidden="1"/>
    <cellStyle name="Comma [0] 8719" xfId="51059" hidden="1"/>
    <cellStyle name="Comma [0] 872" xfId="3860" hidden="1"/>
    <cellStyle name="Comma [0] 872" xfId="33254" hidden="1"/>
    <cellStyle name="Comma [0] 8720" xfId="21668" hidden="1"/>
    <cellStyle name="Comma [0] 8720" xfId="51061" hidden="1"/>
    <cellStyle name="Comma [0] 8721" xfId="21632" hidden="1"/>
    <cellStyle name="Comma [0] 8721" xfId="51025" hidden="1"/>
    <cellStyle name="Comma [0] 8722" xfId="21637" hidden="1"/>
    <cellStyle name="Comma [0] 8722" xfId="51030" hidden="1"/>
    <cellStyle name="Comma [0] 8723" xfId="21466" hidden="1"/>
    <cellStyle name="Comma [0] 8723" xfId="50859" hidden="1"/>
    <cellStyle name="Comma [0] 8724" xfId="21621" hidden="1"/>
    <cellStyle name="Comma [0] 8724" xfId="51014" hidden="1"/>
    <cellStyle name="Comma [0] 8725" xfId="21526" hidden="1"/>
    <cellStyle name="Comma [0] 8725" xfId="50919" hidden="1"/>
    <cellStyle name="Comma [0] 8726" xfId="21672" hidden="1"/>
    <cellStyle name="Comma [0] 8726" xfId="51065" hidden="1"/>
    <cellStyle name="Comma [0] 8727" xfId="21619" hidden="1"/>
    <cellStyle name="Comma [0] 8727" xfId="51012" hidden="1"/>
    <cellStyle name="Comma [0] 8728" xfId="21558" hidden="1"/>
    <cellStyle name="Comma [0] 8728" xfId="50951" hidden="1"/>
    <cellStyle name="Comma [0] 8729" xfId="21676" hidden="1"/>
    <cellStyle name="Comma [0] 8729" xfId="51069" hidden="1"/>
    <cellStyle name="Comma [0] 873" xfId="3862" hidden="1"/>
    <cellStyle name="Comma [0] 873" xfId="33256" hidden="1"/>
    <cellStyle name="Comma [0] 8730" xfId="21678" hidden="1"/>
    <cellStyle name="Comma [0] 8730" xfId="51071" hidden="1"/>
    <cellStyle name="Comma [0] 8731" xfId="21646" hidden="1"/>
    <cellStyle name="Comma [0] 8731" xfId="51039" hidden="1"/>
    <cellStyle name="Comma [0] 8732" xfId="21650" hidden="1"/>
    <cellStyle name="Comma [0] 8732" xfId="51043" hidden="1"/>
    <cellStyle name="Comma [0] 8733" xfId="21540" hidden="1"/>
    <cellStyle name="Comma [0] 8733" xfId="50933" hidden="1"/>
    <cellStyle name="Comma [0] 8734" xfId="21638" hidden="1"/>
    <cellStyle name="Comma [0] 8734" xfId="51031" hidden="1"/>
    <cellStyle name="Comma [0] 8735" xfId="21530" hidden="1"/>
    <cellStyle name="Comma [0] 8735" xfId="50923" hidden="1"/>
    <cellStyle name="Comma [0] 8736" xfId="21682" hidden="1"/>
    <cellStyle name="Comma [0] 8736" xfId="51075" hidden="1"/>
    <cellStyle name="Comma [0] 8737" xfId="21636" hidden="1"/>
    <cellStyle name="Comma [0] 8737" xfId="51029" hidden="1"/>
    <cellStyle name="Comma [0] 8738" xfId="21605" hidden="1"/>
    <cellStyle name="Comma [0] 8738" xfId="50998" hidden="1"/>
    <cellStyle name="Comma [0] 8739" xfId="21686" hidden="1"/>
    <cellStyle name="Comma [0] 8739" xfId="51079" hidden="1"/>
    <cellStyle name="Comma [0] 874" xfId="3154" hidden="1"/>
    <cellStyle name="Comma [0] 874" xfId="32548" hidden="1"/>
    <cellStyle name="Comma [0] 8740" xfId="21688" hidden="1"/>
    <cellStyle name="Comma [0] 8740" xfId="51081" hidden="1"/>
    <cellStyle name="Comma [0] 8741" xfId="21674" hidden="1"/>
    <cellStyle name="Comma [0] 8741" xfId="51067" hidden="1"/>
    <cellStyle name="Comma [0] 8742" xfId="21661" hidden="1"/>
    <cellStyle name="Comma [0] 8742" xfId="51054" hidden="1"/>
    <cellStyle name="Comma [0] 8743" xfId="21685" hidden="1"/>
    <cellStyle name="Comma [0] 8743" xfId="51078" hidden="1"/>
    <cellStyle name="Comma [0] 8744" xfId="21651" hidden="1"/>
    <cellStyle name="Comma [0] 8744" xfId="51044" hidden="1"/>
    <cellStyle name="Comma [0] 8745" xfId="21623" hidden="1"/>
    <cellStyle name="Comma [0] 8745" xfId="51016" hidden="1"/>
    <cellStyle name="Comma [0] 8746" xfId="21690" hidden="1"/>
    <cellStyle name="Comma [0] 8746" xfId="51083" hidden="1"/>
    <cellStyle name="Comma [0] 8747" xfId="21647" hidden="1"/>
    <cellStyle name="Comma [0] 8747" xfId="51040" hidden="1"/>
    <cellStyle name="Comma [0] 8748" xfId="21681" hidden="1"/>
    <cellStyle name="Comma [0] 8748" xfId="51074" hidden="1"/>
    <cellStyle name="Comma [0] 8749" xfId="21694" hidden="1"/>
    <cellStyle name="Comma [0] 8749" xfId="51087" hidden="1"/>
    <cellStyle name="Comma [0] 875" xfId="3132" hidden="1"/>
    <cellStyle name="Comma [0] 875" xfId="32526" hidden="1"/>
    <cellStyle name="Comma [0] 8750" xfId="21696" hidden="1"/>
    <cellStyle name="Comma [0] 8750" xfId="51089" hidden="1"/>
    <cellStyle name="Comma [0] 8751" xfId="21564" hidden="1"/>
    <cellStyle name="Comma [0] 8751" xfId="50957" hidden="1"/>
    <cellStyle name="Comma [0] 8752" xfId="21684" hidden="1"/>
    <cellStyle name="Comma [0] 8752" xfId="51077" hidden="1"/>
    <cellStyle name="Comma [0] 8753" xfId="21624" hidden="1"/>
    <cellStyle name="Comma [0] 8753" xfId="51017" hidden="1"/>
    <cellStyle name="Comma [0] 8754" xfId="21658" hidden="1"/>
    <cellStyle name="Comma [0] 8754" xfId="51051" hidden="1"/>
    <cellStyle name="Comma [0] 8755" xfId="21671" hidden="1"/>
    <cellStyle name="Comma [0] 8755" xfId="51064" hidden="1"/>
    <cellStyle name="Comma [0] 8756" xfId="21699" hidden="1"/>
    <cellStyle name="Comma [0] 8756" xfId="51092" hidden="1"/>
    <cellStyle name="Comma [0] 8757" xfId="21662" hidden="1"/>
    <cellStyle name="Comma [0] 8757" xfId="51055" hidden="1"/>
    <cellStyle name="Comma [0] 8758" xfId="21622" hidden="1"/>
    <cellStyle name="Comma [0] 8758" xfId="51015" hidden="1"/>
    <cellStyle name="Comma [0] 8759" xfId="21702" hidden="1"/>
    <cellStyle name="Comma [0] 8759" xfId="51095" hidden="1"/>
    <cellStyle name="Comma [0] 876" xfId="3873" hidden="1"/>
    <cellStyle name="Comma [0] 876" xfId="33267" hidden="1"/>
    <cellStyle name="Comma [0] 8760" xfId="21704" hidden="1"/>
    <cellStyle name="Comma [0] 8760" xfId="51097" hidden="1"/>
    <cellStyle name="Comma [0] 8761" xfId="21423" hidden="1"/>
    <cellStyle name="Comma [0] 8761" xfId="50816" hidden="1"/>
    <cellStyle name="Comma [0] 8762" xfId="21405" hidden="1"/>
    <cellStyle name="Comma [0] 8762" xfId="50798" hidden="1"/>
    <cellStyle name="Comma [0] 8763" xfId="21708" hidden="1"/>
    <cellStyle name="Comma [0] 8763" xfId="51101" hidden="1"/>
    <cellStyle name="Comma [0] 8764" xfId="21715" hidden="1"/>
    <cellStyle name="Comma [0] 8764" xfId="51108" hidden="1"/>
    <cellStyle name="Comma [0] 8765" xfId="21717" hidden="1"/>
    <cellStyle name="Comma [0] 8765" xfId="51110" hidden="1"/>
    <cellStyle name="Comma [0] 8766" xfId="21707" hidden="1"/>
    <cellStyle name="Comma [0] 8766" xfId="51100" hidden="1"/>
    <cellStyle name="Comma [0] 8767" xfId="21713" hidden="1"/>
    <cellStyle name="Comma [0] 8767" xfId="51106" hidden="1"/>
    <cellStyle name="Comma [0] 8768" xfId="21720" hidden="1"/>
    <cellStyle name="Comma [0] 8768" xfId="51113" hidden="1"/>
    <cellStyle name="Comma [0] 8769" xfId="21722" hidden="1"/>
    <cellStyle name="Comma [0] 8769" xfId="51115" hidden="1"/>
    <cellStyle name="Comma [0] 877" xfId="3882" hidden="1"/>
    <cellStyle name="Comma [0] 877" xfId="33276" hidden="1"/>
    <cellStyle name="Comma [0] 8770" xfId="21497" hidden="1"/>
    <cellStyle name="Comma [0] 8770" xfId="50890" hidden="1"/>
    <cellStyle name="Comma [0] 8771" xfId="21453" hidden="1"/>
    <cellStyle name="Comma [0] 8771" xfId="50846" hidden="1"/>
    <cellStyle name="Comma [0] 8772" xfId="21733" hidden="1"/>
    <cellStyle name="Comma [0] 8772" xfId="51126" hidden="1"/>
    <cellStyle name="Comma [0] 8773" xfId="21742" hidden="1"/>
    <cellStyle name="Comma [0] 8773" xfId="51135" hidden="1"/>
    <cellStyle name="Comma [0] 8774" xfId="21753" hidden="1"/>
    <cellStyle name="Comma [0] 8774" xfId="51146" hidden="1"/>
    <cellStyle name="Comma [0] 8775" xfId="21759" hidden="1"/>
    <cellStyle name="Comma [0] 8775" xfId="51152" hidden="1"/>
    <cellStyle name="Comma [0] 8776" xfId="21741" hidden="1"/>
    <cellStyle name="Comma [0] 8776" xfId="51134" hidden="1"/>
    <cellStyle name="Comma [0] 8777" xfId="21751" hidden="1"/>
    <cellStyle name="Comma [0] 8777" xfId="51144" hidden="1"/>
    <cellStyle name="Comma [0] 8778" xfId="21771" hidden="1"/>
    <cellStyle name="Comma [0] 8778" xfId="51164" hidden="1"/>
    <cellStyle name="Comma [0] 8779" xfId="21773" hidden="1"/>
    <cellStyle name="Comma [0] 8779" xfId="51166" hidden="1"/>
    <cellStyle name="Comma [0] 878" xfId="3893" hidden="1"/>
    <cellStyle name="Comma [0] 878" xfId="33287" hidden="1"/>
    <cellStyle name="Comma [0] 8780" xfId="21724" hidden="1"/>
    <cellStyle name="Comma [0] 8780" xfId="51117" hidden="1"/>
    <cellStyle name="Comma [0] 8781" xfId="21418" hidden="1"/>
    <cellStyle name="Comma [0] 8781" xfId="50811" hidden="1"/>
    <cellStyle name="Comma [0] 8782" xfId="21727" hidden="1"/>
    <cellStyle name="Comma [0] 8782" xfId="51120" hidden="1"/>
    <cellStyle name="Comma [0] 8783" xfId="21452" hidden="1"/>
    <cellStyle name="Comma [0] 8783" xfId="50845" hidden="1"/>
    <cellStyle name="Comma [0] 8784" xfId="21451" hidden="1"/>
    <cellStyle name="Comma [0] 8784" xfId="50844" hidden="1"/>
    <cellStyle name="Comma [0] 8785" xfId="21778" hidden="1"/>
    <cellStyle name="Comma [0] 8785" xfId="51171" hidden="1"/>
    <cellStyle name="Comma [0] 8786" xfId="21420" hidden="1"/>
    <cellStyle name="Comma [0] 8786" xfId="50813" hidden="1"/>
    <cellStyle name="Comma [0] 8787" xfId="21454" hidden="1"/>
    <cellStyle name="Comma [0] 8787" xfId="50847" hidden="1"/>
    <cellStyle name="Comma [0] 8788" xfId="21790" hidden="1"/>
    <cellStyle name="Comma [0] 8788" xfId="51183" hidden="1"/>
    <cellStyle name="Comma [0] 8789" xfId="21792" hidden="1"/>
    <cellStyle name="Comma [0] 8789" xfId="51185" hidden="1"/>
    <cellStyle name="Comma [0] 879" xfId="3899" hidden="1"/>
    <cellStyle name="Comma [0] 879" xfId="33293" hidden="1"/>
    <cellStyle name="Comma [0] 8790" xfId="21781" hidden="1"/>
    <cellStyle name="Comma [0] 8790" xfId="51174" hidden="1"/>
    <cellStyle name="Comma [0] 8791" xfId="21789" hidden="1"/>
    <cellStyle name="Comma [0] 8791" xfId="51182" hidden="1"/>
    <cellStyle name="Comma [0] 8792" xfId="21416" hidden="1"/>
    <cellStyle name="Comma [0] 8792" xfId="50809" hidden="1"/>
    <cellStyle name="Comma [0] 8793" xfId="21775" hidden="1"/>
    <cellStyle name="Comma [0] 8793" xfId="51168" hidden="1"/>
    <cellStyle name="Comma [0] 8794" xfId="21808" hidden="1"/>
    <cellStyle name="Comma [0] 8794" xfId="51201" hidden="1"/>
    <cellStyle name="Comma [0] 8795" xfId="21816" hidden="1"/>
    <cellStyle name="Comma [0] 8795" xfId="51209" hidden="1"/>
    <cellStyle name="Comma [0] 8796" xfId="21725" hidden="1"/>
    <cellStyle name="Comma [0] 8796" xfId="51118" hidden="1"/>
    <cellStyle name="Comma [0] 8797" xfId="21804" hidden="1"/>
    <cellStyle name="Comma [0] 8797" xfId="51197" hidden="1"/>
    <cellStyle name="Comma [0] 8798" xfId="21825" hidden="1"/>
    <cellStyle name="Comma [0] 8798" xfId="51218" hidden="1"/>
    <cellStyle name="Comma [0] 8799" xfId="21827" hidden="1"/>
    <cellStyle name="Comma [0] 8799" xfId="51220" hidden="1"/>
    <cellStyle name="Comma [0] 88" xfId="2296" hidden="1"/>
    <cellStyle name="Comma [0] 88" xfId="31690" hidden="1"/>
    <cellStyle name="Comma [0] 880" xfId="3881" hidden="1"/>
    <cellStyle name="Comma [0] 880" xfId="33275" hidden="1"/>
    <cellStyle name="Comma [0] 8800" xfId="21786" hidden="1"/>
    <cellStyle name="Comma [0] 8800" xfId="51179" hidden="1"/>
    <cellStyle name="Comma [0] 8801" xfId="21731" hidden="1"/>
    <cellStyle name="Comma [0] 8801" xfId="51124" hidden="1"/>
    <cellStyle name="Comma [0] 8802" xfId="21784" hidden="1"/>
    <cellStyle name="Comma [0] 8802" xfId="51177" hidden="1"/>
    <cellStyle name="Comma [0] 8803" xfId="21768" hidden="1"/>
    <cellStyle name="Comma [0] 8803" xfId="51161" hidden="1"/>
    <cellStyle name="Comma [0] 8804" xfId="21764" hidden="1"/>
    <cellStyle name="Comma [0] 8804" xfId="51157" hidden="1"/>
    <cellStyle name="Comma [0] 8805" xfId="21835" hidden="1"/>
    <cellStyle name="Comma [0] 8805" xfId="51228" hidden="1"/>
    <cellStyle name="Comma [0] 8806" xfId="21408" hidden="1"/>
    <cellStyle name="Comma [0] 8806" xfId="50801" hidden="1"/>
    <cellStyle name="Comma [0] 8807" xfId="21496" hidden="1"/>
    <cellStyle name="Comma [0] 8807" xfId="50889" hidden="1"/>
    <cellStyle name="Comma [0] 8808" xfId="21843" hidden="1"/>
    <cellStyle name="Comma [0] 8808" xfId="51236" hidden="1"/>
    <cellStyle name="Comma [0] 8809" xfId="21845" hidden="1"/>
    <cellStyle name="Comma [0] 8809" xfId="51238" hidden="1"/>
    <cellStyle name="Comma [0] 881" xfId="3891" hidden="1"/>
    <cellStyle name="Comma [0] 881" xfId="33285" hidden="1"/>
    <cellStyle name="Comma [0] 8810" xfId="21794" hidden="1"/>
    <cellStyle name="Comma [0] 8810" xfId="51187" hidden="1"/>
    <cellStyle name="Comma [0] 8811" xfId="21770" hidden="1"/>
    <cellStyle name="Comma [0] 8811" xfId="51163" hidden="1"/>
    <cellStyle name="Comma [0] 8812" xfId="21805" hidden="1"/>
    <cellStyle name="Comma [0] 8812" xfId="51198" hidden="1"/>
    <cellStyle name="Comma [0] 8813" xfId="21737" hidden="1"/>
    <cellStyle name="Comma [0] 8813" xfId="51130" hidden="1"/>
    <cellStyle name="Comma [0] 8814" xfId="21807" hidden="1"/>
    <cellStyle name="Comma [0] 8814" xfId="51200" hidden="1"/>
    <cellStyle name="Comma [0] 8815" xfId="21852" hidden="1"/>
    <cellStyle name="Comma [0] 8815" xfId="51245" hidden="1"/>
    <cellStyle name="Comma [0] 8816" xfId="21795" hidden="1"/>
    <cellStyle name="Comma [0] 8816" xfId="51188" hidden="1"/>
    <cellStyle name="Comma [0] 8817" xfId="21752" hidden="1"/>
    <cellStyle name="Comma [0] 8817" xfId="51145" hidden="1"/>
    <cellStyle name="Comma [0] 8818" xfId="21858" hidden="1"/>
    <cellStyle name="Comma [0] 8818" xfId="51251" hidden="1"/>
    <cellStyle name="Comma [0] 8819" xfId="21860" hidden="1"/>
    <cellStyle name="Comma [0] 8819" xfId="51253" hidden="1"/>
    <cellStyle name="Comma [0] 882" xfId="3911" hidden="1"/>
    <cellStyle name="Comma [0] 882" xfId="33305" hidden="1"/>
    <cellStyle name="Comma [0] 8820" xfId="21813" hidden="1"/>
    <cellStyle name="Comma [0] 8820" xfId="51206" hidden="1"/>
    <cellStyle name="Comma [0] 8821" xfId="21819" hidden="1"/>
    <cellStyle name="Comma [0] 8821" xfId="51212" hidden="1"/>
    <cellStyle name="Comma [0] 8822" xfId="21445" hidden="1"/>
    <cellStyle name="Comma [0] 8822" xfId="50838" hidden="1"/>
    <cellStyle name="Comma [0] 8823" xfId="21769" hidden="1"/>
    <cellStyle name="Comma [0] 8823" xfId="51162" hidden="1"/>
    <cellStyle name="Comma [0] 8824" xfId="21777" hidden="1"/>
    <cellStyle name="Comma [0] 8824" xfId="51170" hidden="1"/>
    <cellStyle name="Comma [0] 8825" xfId="21866" hidden="1"/>
    <cellStyle name="Comma [0] 8825" xfId="51259" hidden="1"/>
    <cellStyle name="Comma [0] 8826" xfId="21780" hidden="1"/>
    <cellStyle name="Comma [0] 8826" xfId="51173" hidden="1"/>
    <cellStyle name="Comma [0] 8827" xfId="21740" hidden="1"/>
    <cellStyle name="Comma [0] 8827" xfId="51133" hidden="1"/>
    <cellStyle name="Comma [0] 8828" xfId="21871" hidden="1"/>
    <cellStyle name="Comma [0] 8828" xfId="51264" hidden="1"/>
    <cellStyle name="Comma [0] 8829" xfId="21873" hidden="1"/>
    <cellStyle name="Comma [0] 8829" xfId="51266" hidden="1"/>
    <cellStyle name="Comma [0] 883" xfId="3913" hidden="1"/>
    <cellStyle name="Comma [0] 883" xfId="33307" hidden="1"/>
    <cellStyle name="Comma [0] 8830" xfId="21832" hidden="1"/>
    <cellStyle name="Comma [0] 8830" xfId="51225" hidden="1"/>
    <cellStyle name="Comma [0] 8831" xfId="21838" hidden="1"/>
    <cellStyle name="Comma [0] 8831" xfId="51231" hidden="1"/>
    <cellStyle name="Comma [0] 8832" xfId="21739" hidden="1"/>
    <cellStyle name="Comma [0] 8832" xfId="51132" hidden="1"/>
    <cellStyle name="Comma [0] 8833" xfId="21820" hidden="1"/>
    <cellStyle name="Comma [0] 8833" xfId="51213" hidden="1"/>
    <cellStyle name="Comma [0] 8834" xfId="21799" hidden="1"/>
    <cellStyle name="Comma [0] 8834" xfId="51192" hidden="1"/>
    <cellStyle name="Comma [0] 8835" xfId="21877" hidden="1"/>
    <cellStyle name="Comma [0] 8835" xfId="51270" hidden="1"/>
    <cellStyle name="Comma [0] 8836" xfId="21818" hidden="1"/>
    <cellStyle name="Comma [0] 8836" xfId="51211" hidden="1"/>
    <cellStyle name="Comma [0] 8837" xfId="21756" hidden="1"/>
    <cellStyle name="Comma [0] 8837" xfId="51149" hidden="1"/>
    <cellStyle name="Comma [0] 8838" xfId="21884" hidden="1"/>
    <cellStyle name="Comma [0] 8838" xfId="51277" hidden="1"/>
    <cellStyle name="Comma [0] 8839" xfId="21886" hidden="1"/>
    <cellStyle name="Comma [0] 8839" xfId="51279" hidden="1"/>
    <cellStyle name="Comma [0] 884" xfId="3864" hidden="1"/>
    <cellStyle name="Comma [0] 884" xfId="33258" hidden="1"/>
    <cellStyle name="Comma [0] 8840" xfId="21850" hidden="1"/>
    <cellStyle name="Comma [0] 8840" xfId="51243" hidden="1"/>
    <cellStyle name="Comma [0] 8841" xfId="21855" hidden="1"/>
    <cellStyle name="Comma [0] 8841" xfId="51248" hidden="1"/>
    <cellStyle name="Comma [0] 8842" xfId="21419" hidden="1"/>
    <cellStyle name="Comma [0] 8842" xfId="50812" hidden="1"/>
    <cellStyle name="Comma [0] 8843" xfId="21839" hidden="1"/>
    <cellStyle name="Comma [0] 8843" xfId="51232" hidden="1"/>
    <cellStyle name="Comma [0] 8844" xfId="21744" hidden="1"/>
    <cellStyle name="Comma [0] 8844" xfId="51137" hidden="1"/>
    <cellStyle name="Comma [0] 8845" xfId="21890" hidden="1"/>
    <cellStyle name="Comma [0] 8845" xfId="51283" hidden="1"/>
    <cellStyle name="Comma [0] 8846" xfId="21837" hidden="1"/>
    <cellStyle name="Comma [0] 8846" xfId="51230" hidden="1"/>
    <cellStyle name="Comma [0] 8847" xfId="21776" hidden="1"/>
    <cellStyle name="Comma [0] 8847" xfId="51169" hidden="1"/>
    <cellStyle name="Comma [0] 8848" xfId="21894" hidden="1"/>
    <cellStyle name="Comma [0] 8848" xfId="51287" hidden="1"/>
    <cellStyle name="Comma [0] 8849" xfId="21896" hidden="1"/>
    <cellStyle name="Comma [0] 8849" xfId="51289" hidden="1"/>
    <cellStyle name="Comma [0] 885" xfId="3120" hidden="1"/>
    <cellStyle name="Comma [0] 885" xfId="32514" hidden="1"/>
    <cellStyle name="Comma [0] 8850" xfId="21864" hidden="1"/>
    <cellStyle name="Comma [0] 8850" xfId="51257" hidden="1"/>
    <cellStyle name="Comma [0] 8851" xfId="21868" hidden="1"/>
    <cellStyle name="Comma [0] 8851" xfId="51261" hidden="1"/>
    <cellStyle name="Comma [0] 8852" xfId="21758" hidden="1"/>
    <cellStyle name="Comma [0] 8852" xfId="51151" hidden="1"/>
    <cellStyle name="Comma [0] 8853" xfId="21856" hidden="1"/>
    <cellStyle name="Comma [0] 8853" xfId="51249" hidden="1"/>
    <cellStyle name="Comma [0] 8854" xfId="21748" hidden="1"/>
    <cellStyle name="Comma [0] 8854" xfId="51141" hidden="1"/>
    <cellStyle name="Comma [0] 8855" xfId="21900" hidden="1"/>
    <cellStyle name="Comma [0] 8855" xfId="51293" hidden="1"/>
    <cellStyle name="Comma [0] 8856" xfId="21854" hidden="1"/>
    <cellStyle name="Comma [0] 8856" xfId="51247" hidden="1"/>
    <cellStyle name="Comma [0] 8857" xfId="21823" hidden="1"/>
    <cellStyle name="Comma [0] 8857" xfId="51216" hidden="1"/>
    <cellStyle name="Comma [0] 8858" xfId="21904" hidden="1"/>
    <cellStyle name="Comma [0] 8858" xfId="51297" hidden="1"/>
    <cellStyle name="Comma [0] 8859" xfId="21906" hidden="1"/>
    <cellStyle name="Comma [0] 8859" xfId="51299" hidden="1"/>
    <cellStyle name="Comma [0] 886" xfId="3867" hidden="1"/>
    <cellStyle name="Comma [0] 886" xfId="33261" hidden="1"/>
    <cellStyle name="Comma [0] 8860" xfId="21892" hidden="1"/>
    <cellStyle name="Comma [0] 8860" xfId="51285" hidden="1"/>
    <cellStyle name="Comma [0] 8861" xfId="21879" hidden="1"/>
    <cellStyle name="Comma [0] 8861" xfId="51272" hidden="1"/>
    <cellStyle name="Comma [0] 8862" xfId="21903" hidden="1"/>
    <cellStyle name="Comma [0] 8862" xfId="51296" hidden="1"/>
    <cellStyle name="Comma [0] 8863" xfId="21869" hidden="1"/>
    <cellStyle name="Comma [0] 8863" xfId="51262" hidden="1"/>
    <cellStyle name="Comma [0] 8864" xfId="21841" hidden="1"/>
    <cellStyle name="Comma [0] 8864" xfId="51234" hidden="1"/>
    <cellStyle name="Comma [0] 8865" xfId="21908" hidden="1"/>
    <cellStyle name="Comma [0] 8865" xfId="51301" hidden="1"/>
    <cellStyle name="Comma [0] 8866" xfId="21865" hidden="1"/>
    <cellStyle name="Comma [0] 8866" xfId="51258" hidden="1"/>
    <cellStyle name="Comma [0] 8867" xfId="21899" hidden="1"/>
    <cellStyle name="Comma [0] 8867" xfId="51292" hidden="1"/>
    <cellStyle name="Comma [0] 8868" xfId="21912" hidden="1"/>
    <cellStyle name="Comma [0] 8868" xfId="51305" hidden="1"/>
    <cellStyle name="Comma [0] 8869" xfId="21914" hidden="1"/>
    <cellStyle name="Comma [0] 8869" xfId="51307" hidden="1"/>
    <cellStyle name="Comma [0] 887" xfId="3131" hidden="1"/>
    <cellStyle name="Comma [0] 887" xfId="32525" hidden="1"/>
    <cellStyle name="Comma [0] 8870" xfId="21782" hidden="1"/>
    <cellStyle name="Comma [0] 8870" xfId="51175" hidden="1"/>
    <cellStyle name="Comma [0] 8871" xfId="21902" hidden="1"/>
    <cellStyle name="Comma [0] 8871" xfId="51295" hidden="1"/>
    <cellStyle name="Comma [0] 8872" xfId="21842" hidden="1"/>
    <cellStyle name="Comma [0] 8872" xfId="51235" hidden="1"/>
    <cellStyle name="Comma [0] 8873" xfId="21876" hidden="1"/>
    <cellStyle name="Comma [0] 8873" xfId="51269" hidden="1"/>
    <cellStyle name="Comma [0] 8874" xfId="21889" hidden="1"/>
    <cellStyle name="Comma [0] 8874" xfId="51282" hidden="1"/>
    <cellStyle name="Comma [0] 8875" xfId="21917" hidden="1"/>
    <cellStyle name="Comma [0] 8875" xfId="51310" hidden="1"/>
    <cellStyle name="Comma [0] 8876" xfId="21880" hidden="1"/>
    <cellStyle name="Comma [0] 8876" xfId="51273" hidden="1"/>
    <cellStyle name="Comma [0] 8877" xfId="21840" hidden="1"/>
    <cellStyle name="Comma [0] 8877" xfId="51233" hidden="1"/>
    <cellStyle name="Comma [0] 8878" xfId="21919" hidden="1"/>
    <cellStyle name="Comma [0] 8878" xfId="51312" hidden="1"/>
    <cellStyle name="Comma [0] 8879" xfId="21921" hidden="1"/>
    <cellStyle name="Comma [0] 8879" xfId="51314" hidden="1"/>
    <cellStyle name="Comma [0] 888" xfId="3130" hidden="1"/>
    <cellStyle name="Comma [0] 888" xfId="32524" hidden="1"/>
    <cellStyle name="Comma [0] 8880" xfId="21433" hidden="1"/>
    <cellStyle name="Comma [0] 8880" xfId="50826" hidden="1"/>
    <cellStyle name="Comma [0] 8881" xfId="21430" hidden="1"/>
    <cellStyle name="Comma [0] 8881" xfId="50823" hidden="1"/>
    <cellStyle name="Comma [0] 8882" xfId="21927" hidden="1"/>
    <cellStyle name="Comma [0] 8882" xfId="51320" hidden="1"/>
    <cellStyle name="Comma [0] 8883" xfId="21933" hidden="1"/>
    <cellStyle name="Comma [0] 8883" xfId="51326" hidden="1"/>
    <cellStyle name="Comma [0] 8884" xfId="21935" hidden="1"/>
    <cellStyle name="Comma [0] 8884" xfId="51328" hidden="1"/>
    <cellStyle name="Comma [0] 8885" xfId="21926" hidden="1"/>
    <cellStyle name="Comma [0] 8885" xfId="51319" hidden="1"/>
    <cellStyle name="Comma [0] 8886" xfId="21931" hidden="1"/>
    <cellStyle name="Comma [0] 8886" xfId="51324" hidden="1"/>
    <cellStyle name="Comma [0] 8887" xfId="21937" hidden="1"/>
    <cellStyle name="Comma [0] 8887" xfId="51330" hidden="1"/>
    <cellStyle name="Comma [0] 8888" xfId="21939" hidden="1"/>
    <cellStyle name="Comma [0] 8888" xfId="51332" hidden="1"/>
    <cellStyle name="Comma [0] 8889" xfId="21456" hidden="1"/>
    <cellStyle name="Comma [0] 8889" xfId="50849" hidden="1"/>
    <cellStyle name="Comma [0] 889" xfId="3918" hidden="1"/>
    <cellStyle name="Comma [0] 889" xfId="33312" hidden="1"/>
    <cellStyle name="Comma [0] 8890" xfId="21458" hidden="1"/>
    <cellStyle name="Comma [0] 8890" xfId="50851" hidden="1"/>
    <cellStyle name="Comma [0] 8891" xfId="21950" hidden="1"/>
    <cellStyle name="Comma [0] 8891" xfId="51343" hidden="1"/>
    <cellStyle name="Comma [0] 8892" xfId="21959" hidden="1"/>
    <cellStyle name="Comma [0] 8892" xfId="51352" hidden="1"/>
    <cellStyle name="Comma [0] 8893" xfId="21970" hidden="1"/>
    <cellStyle name="Comma [0] 8893" xfId="51363" hidden="1"/>
    <cellStyle name="Comma [0] 8894" xfId="21976" hidden="1"/>
    <cellStyle name="Comma [0] 8894" xfId="51369" hidden="1"/>
    <cellStyle name="Comma [0] 8895" xfId="21958" hidden="1"/>
    <cellStyle name="Comma [0] 8895" xfId="51351" hidden="1"/>
    <cellStyle name="Comma [0] 8896" xfId="21968" hidden="1"/>
    <cellStyle name="Comma [0] 8896" xfId="51361" hidden="1"/>
    <cellStyle name="Comma [0] 8897" xfId="21988" hidden="1"/>
    <cellStyle name="Comma [0] 8897" xfId="51381" hidden="1"/>
    <cellStyle name="Comma [0] 8898" xfId="21990" hidden="1"/>
    <cellStyle name="Comma [0] 8898" xfId="51383" hidden="1"/>
    <cellStyle name="Comma [0] 8899" xfId="21941" hidden="1"/>
    <cellStyle name="Comma [0] 8899" xfId="51334" hidden="1"/>
    <cellStyle name="Comma [0] 89" xfId="2402" hidden="1"/>
    <cellStyle name="Comma [0] 89" xfId="31796" hidden="1"/>
    <cellStyle name="Comma [0] 890" xfId="3206" hidden="1"/>
    <cellStyle name="Comma [0] 890" xfId="32600" hidden="1"/>
    <cellStyle name="Comma [0] 8900" xfId="21438" hidden="1"/>
    <cellStyle name="Comma [0] 8900" xfId="50831" hidden="1"/>
    <cellStyle name="Comma [0] 8901" xfId="21944" hidden="1"/>
    <cellStyle name="Comma [0] 8901" xfId="51337" hidden="1"/>
    <cellStyle name="Comma [0] 8902" xfId="21443" hidden="1"/>
    <cellStyle name="Comma [0] 8902" xfId="50836" hidden="1"/>
    <cellStyle name="Comma [0] 8903" xfId="21427" hidden="1"/>
    <cellStyle name="Comma [0] 8903" xfId="50820" hidden="1"/>
    <cellStyle name="Comma [0] 8904" xfId="21995" hidden="1"/>
    <cellStyle name="Comma [0] 8904" xfId="51388" hidden="1"/>
    <cellStyle name="Comma [0] 8905" xfId="21436" hidden="1"/>
    <cellStyle name="Comma [0] 8905" xfId="50829" hidden="1"/>
    <cellStyle name="Comma [0] 8906" xfId="21457" hidden="1"/>
    <cellStyle name="Comma [0] 8906" xfId="50850" hidden="1"/>
    <cellStyle name="Comma [0] 8907" xfId="22007" hidden="1"/>
    <cellStyle name="Comma [0] 8907" xfId="51400" hidden="1"/>
    <cellStyle name="Comma [0] 8908" xfId="22009" hidden="1"/>
    <cellStyle name="Comma [0] 8908" xfId="51402" hidden="1"/>
    <cellStyle name="Comma [0] 8909" xfId="21998" hidden="1"/>
    <cellStyle name="Comma [0] 8909" xfId="51391" hidden="1"/>
    <cellStyle name="Comma [0] 891" xfId="3407" hidden="1"/>
    <cellStyle name="Comma [0] 891" xfId="32801" hidden="1"/>
    <cellStyle name="Comma [0] 8910" xfId="22006" hidden="1"/>
    <cellStyle name="Comma [0] 8910" xfId="51399" hidden="1"/>
    <cellStyle name="Comma [0] 8911" xfId="21440" hidden="1"/>
    <cellStyle name="Comma [0] 8911" xfId="50833" hidden="1"/>
    <cellStyle name="Comma [0] 8912" xfId="21992" hidden="1"/>
    <cellStyle name="Comma [0] 8912" xfId="51385" hidden="1"/>
    <cellStyle name="Comma [0] 8913" xfId="22025" hidden="1"/>
    <cellStyle name="Comma [0] 8913" xfId="51418" hidden="1"/>
    <cellStyle name="Comma [0] 8914" xfId="22033" hidden="1"/>
    <cellStyle name="Comma [0] 8914" xfId="51426" hidden="1"/>
    <cellStyle name="Comma [0] 8915" xfId="21942" hidden="1"/>
    <cellStyle name="Comma [0] 8915" xfId="51335" hidden="1"/>
    <cellStyle name="Comma [0] 8916" xfId="22021" hidden="1"/>
    <cellStyle name="Comma [0] 8916" xfId="51414" hidden="1"/>
    <cellStyle name="Comma [0] 8917" xfId="22042" hidden="1"/>
    <cellStyle name="Comma [0] 8917" xfId="51435" hidden="1"/>
    <cellStyle name="Comma [0] 8918" xfId="22044" hidden="1"/>
    <cellStyle name="Comma [0] 8918" xfId="51437" hidden="1"/>
    <cellStyle name="Comma [0] 8919" xfId="22003" hidden="1"/>
    <cellStyle name="Comma [0] 8919" xfId="51396" hidden="1"/>
    <cellStyle name="Comma [0] 892" xfId="3930" hidden="1"/>
    <cellStyle name="Comma [0] 892" xfId="33324" hidden="1"/>
    <cellStyle name="Comma [0] 8920" xfId="21948" hidden="1"/>
    <cellStyle name="Comma [0] 8920" xfId="51341" hidden="1"/>
    <cellStyle name="Comma [0] 8921" xfId="22001" hidden="1"/>
    <cellStyle name="Comma [0] 8921" xfId="51394" hidden="1"/>
    <cellStyle name="Comma [0] 8922" xfId="21985" hidden="1"/>
    <cellStyle name="Comma [0] 8922" xfId="51378" hidden="1"/>
    <cellStyle name="Comma [0] 8923" xfId="21981" hidden="1"/>
    <cellStyle name="Comma [0] 8923" xfId="51374" hidden="1"/>
    <cellStyle name="Comma [0] 8924" xfId="22052" hidden="1"/>
    <cellStyle name="Comma [0] 8924" xfId="51445" hidden="1"/>
    <cellStyle name="Comma [0] 8925" xfId="21924" hidden="1"/>
    <cellStyle name="Comma [0] 8925" xfId="51317" hidden="1"/>
    <cellStyle name="Comma [0] 8926" xfId="21406" hidden="1"/>
    <cellStyle name="Comma [0] 8926" xfId="50799" hidden="1"/>
    <cellStyle name="Comma [0] 8927" xfId="22060" hidden="1"/>
    <cellStyle name="Comma [0] 8927" xfId="51453" hidden="1"/>
    <cellStyle name="Comma [0] 8928" xfId="22062" hidden="1"/>
    <cellStyle name="Comma [0] 8928" xfId="51455" hidden="1"/>
    <cellStyle name="Comma [0] 8929" xfId="22011" hidden="1"/>
    <cellStyle name="Comma [0] 8929" xfId="51404" hidden="1"/>
    <cellStyle name="Comma [0] 893" xfId="3932" hidden="1"/>
    <cellStyle name="Comma [0] 893" xfId="33326" hidden="1"/>
    <cellStyle name="Comma [0] 8930" xfId="21987" hidden="1"/>
    <cellStyle name="Comma [0] 8930" xfId="51380" hidden="1"/>
    <cellStyle name="Comma [0] 8931" xfId="22022" hidden="1"/>
    <cellStyle name="Comma [0] 8931" xfId="51415" hidden="1"/>
    <cellStyle name="Comma [0] 8932" xfId="21954" hidden="1"/>
    <cellStyle name="Comma [0] 8932" xfId="51347" hidden="1"/>
    <cellStyle name="Comma [0] 8933" xfId="22024" hidden="1"/>
    <cellStyle name="Comma [0] 8933" xfId="51417" hidden="1"/>
    <cellStyle name="Comma [0] 8934" xfId="22069" hidden="1"/>
    <cellStyle name="Comma [0] 8934" xfId="51462" hidden="1"/>
    <cellStyle name="Comma [0] 8935" xfId="22012" hidden="1"/>
    <cellStyle name="Comma [0] 8935" xfId="51405" hidden="1"/>
    <cellStyle name="Comma [0] 8936" xfId="21969" hidden="1"/>
    <cellStyle name="Comma [0] 8936" xfId="51362" hidden="1"/>
    <cellStyle name="Comma [0] 8937" xfId="22075" hidden="1"/>
    <cellStyle name="Comma [0] 8937" xfId="51468" hidden="1"/>
    <cellStyle name="Comma [0] 8938" xfId="22077" hidden="1"/>
    <cellStyle name="Comma [0] 8938" xfId="51470" hidden="1"/>
    <cellStyle name="Comma [0] 8939" xfId="22030" hidden="1"/>
    <cellStyle name="Comma [0] 8939" xfId="51423" hidden="1"/>
    <cellStyle name="Comma [0] 894" xfId="3921" hidden="1"/>
    <cellStyle name="Comma [0] 894" xfId="33315" hidden="1"/>
    <cellStyle name="Comma [0] 8940" xfId="22036" hidden="1"/>
    <cellStyle name="Comma [0] 8940" xfId="51429" hidden="1"/>
    <cellStyle name="Comma [0] 8941" xfId="21923" hidden="1"/>
    <cellStyle name="Comma [0] 8941" xfId="51316" hidden="1"/>
    <cellStyle name="Comma [0] 8942" xfId="21986" hidden="1"/>
    <cellStyle name="Comma [0] 8942" xfId="51379" hidden="1"/>
    <cellStyle name="Comma [0] 8943" xfId="21994" hidden="1"/>
    <cellStyle name="Comma [0] 8943" xfId="51387" hidden="1"/>
    <cellStyle name="Comma [0] 8944" xfId="22083" hidden="1"/>
    <cellStyle name="Comma [0] 8944" xfId="51476" hidden="1"/>
    <cellStyle name="Comma [0] 8945" xfId="21997" hidden="1"/>
    <cellStyle name="Comma [0] 8945" xfId="51390" hidden="1"/>
    <cellStyle name="Comma [0] 8946" xfId="21957" hidden="1"/>
    <cellStyle name="Comma [0] 8946" xfId="51350" hidden="1"/>
    <cellStyle name="Comma [0] 8947" xfId="22088" hidden="1"/>
    <cellStyle name="Comma [0] 8947" xfId="51481" hidden="1"/>
    <cellStyle name="Comma [0] 8948" xfId="22090" hidden="1"/>
    <cellStyle name="Comma [0] 8948" xfId="51483" hidden="1"/>
    <cellStyle name="Comma [0] 8949" xfId="22049" hidden="1"/>
    <cellStyle name="Comma [0] 8949" xfId="51442" hidden="1"/>
    <cellStyle name="Comma [0] 895" xfId="3929" hidden="1"/>
    <cellStyle name="Comma [0] 895" xfId="33323" hidden="1"/>
    <cellStyle name="Comma [0] 8950" xfId="22055" hidden="1"/>
    <cellStyle name="Comma [0] 8950" xfId="51448" hidden="1"/>
    <cellStyle name="Comma [0] 8951" xfId="21956" hidden="1"/>
    <cellStyle name="Comma [0] 8951" xfId="51349" hidden="1"/>
    <cellStyle name="Comma [0] 8952" xfId="22037" hidden="1"/>
    <cellStyle name="Comma [0] 8952" xfId="51430" hidden="1"/>
    <cellStyle name="Comma [0] 8953" xfId="22016" hidden="1"/>
    <cellStyle name="Comma [0] 8953" xfId="51409" hidden="1"/>
    <cellStyle name="Comma [0] 8954" xfId="22094" hidden="1"/>
    <cellStyle name="Comma [0] 8954" xfId="51487" hidden="1"/>
    <cellStyle name="Comma [0] 8955" xfId="22035" hidden="1"/>
    <cellStyle name="Comma [0] 8955" xfId="51428" hidden="1"/>
    <cellStyle name="Comma [0] 8956" xfId="21973" hidden="1"/>
    <cellStyle name="Comma [0] 8956" xfId="51366" hidden="1"/>
    <cellStyle name="Comma [0] 8957" xfId="22101" hidden="1"/>
    <cellStyle name="Comma [0] 8957" xfId="51494" hidden="1"/>
    <cellStyle name="Comma [0] 8958" xfId="22103" hidden="1"/>
    <cellStyle name="Comma [0] 8958" xfId="51496" hidden="1"/>
    <cellStyle name="Comma [0] 8959" xfId="22067" hidden="1"/>
    <cellStyle name="Comma [0] 8959" xfId="51460" hidden="1"/>
    <cellStyle name="Comma [0] 896" xfId="3416" hidden="1"/>
    <cellStyle name="Comma [0] 896" xfId="32810" hidden="1"/>
    <cellStyle name="Comma [0] 8960" xfId="22072" hidden="1"/>
    <cellStyle name="Comma [0] 8960" xfId="51465" hidden="1"/>
    <cellStyle name="Comma [0] 8961" xfId="21437" hidden="1"/>
    <cellStyle name="Comma [0] 8961" xfId="50830" hidden="1"/>
    <cellStyle name="Comma [0] 8962" xfId="22056" hidden="1"/>
    <cellStyle name="Comma [0] 8962" xfId="51449" hidden="1"/>
    <cellStyle name="Comma [0] 8963" xfId="21961" hidden="1"/>
    <cellStyle name="Comma [0] 8963" xfId="51354" hidden="1"/>
    <cellStyle name="Comma [0] 8964" xfId="22107" hidden="1"/>
    <cellStyle name="Comma [0] 8964" xfId="51500" hidden="1"/>
    <cellStyle name="Comma [0] 8965" xfId="22054" hidden="1"/>
    <cellStyle name="Comma [0] 8965" xfId="51447" hidden="1"/>
    <cellStyle name="Comma [0] 8966" xfId="21993" hidden="1"/>
    <cellStyle name="Comma [0] 8966" xfId="51386" hidden="1"/>
    <cellStyle name="Comma [0] 8967" xfId="22111" hidden="1"/>
    <cellStyle name="Comma [0] 8967" xfId="51504" hidden="1"/>
    <cellStyle name="Comma [0] 8968" xfId="22113" hidden="1"/>
    <cellStyle name="Comma [0] 8968" xfId="51506" hidden="1"/>
    <cellStyle name="Comma [0] 8969" xfId="22081" hidden="1"/>
    <cellStyle name="Comma [0] 8969" xfId="51474" hidden="1"/>
    <cellStyle name="Comma [0] 897" xfId="3915" hidden="1"/>
    <cellStyle name="Comma [0] 897" xfId="33309" hidden="1"/>
    <cellStyle name="Comma [0] 8970" xfId="22085" hidden="1"/>
    <cellStyle name="Comma [0] 8970" xfId="51478" hidden="1"/>
    <cellStyle name="Comma [0] 8971" xfId="21975" hidden="1"/>
    <cellStyle name="Comma [0] 8971" xfId="51368" hidden="1"/>
    <cellStyle name="Comma [0] 8972" xfId="22073" hidden="1"/>
    <cellStyle name="Comma [0] 8972" xfId="51466" hidden="1"/>
    <cellStyle name="Comma [0] 8973" xfId="21965" hidden="1"/>
    <cellStyle name="Comma [0] 8973" xfId="51358" hidden="1"/>
    <cellStyle name="Comma [0] 8974" xfId="22117" hidden="1"/>
    <cellStyle name="Comma [0] 8974" xfId="51510" hidden="1"/>
    <cellStyle name="Comma [0] 8975" xfId="22071" hidden="1"/>
    <cellStyle name="Comma [0] 8975" xfId="51464" hidden="1"/>
    <cellStyle name="Comma [0] 8976" xfId="22040" hidden="1"/>
    <cellStyle name="Comma [0] 8976" xfId="51433" hidden="1"/>
    <cellStyle name="Comma [0] 8977" xfId="22121" hidden="1"/>
    <cellStyle name="Comma [0] 8977" xfId="51514" hidden="1"/>
    <cellStyle name="Comma [0] 8978" xfId="22123" hidden="1"/>
    <cellStyle name="Comma [0] 8978" xfId="51516" hidden="1"/>
    <cellStyle name="Comma [0] 8979" xfId="22109" hidden="1"/>
    <cellStyle name="Comma [0] 8979" xfId="51502" hidden="1"/>
    <cellStyle name="Comma [0] 898" xfId="3948" hidden="1"/>
    <cellStyle name="Comma [0] 898" xfId="33342" hidden="1"/>
    <cellStyle name="Comma [0] 8980" xfId="22096" hidden="1"/>
    <cellStyle name="Comma [0] 8980" xfId="51489" hidden="1"/>
    <cellStyle name="Comma [0] 8981" xfId="22120" hidden="1"/>
    <cellStyle name="Comma [0] 8981" xfId="51513" hidden="1"/>
    <cellStyle name="Comma [0] 8982" xfId="22086" hidden="1"/>
    <cellStyle name="Comma [0] 8982" xfId="51479" hidden="1"/>
    <cellStyle name="Comma [0] 8983" xfId="22058" hidden="1"/>
    <cellStyle name="Comma [0] 8983" xfId="51451" hidden="1"/>
    <cellStyle name="Comma [0] 8984" xfId="22125" hidden="1"/>
    <cellStyle name="Comma [0] 8984" xfId="51518" hidden="1"/>
    <cellStyle name="Comma [0] 8985" xfId="22082" hidden="1"/>
    <cellStyle name="Comma [0] 8985" xfId="51475" hidden="1"/>
    <cellStyle name="Comma [0] 8986" xfId="22116" hidden="1"/>
    <cellStyle name="Comma [0] 8986" xfId="51509" hidden="1"/>
    <cellStyle name="Comma [0] 8987" xfId="22129" hidden="1"/>
    <cellStyle name="Comma [0] 8987" xfId="51522" hidden="1"/>
    <cellStyle name="Comma [0] 8988" xfId="22131" hidden="1"/>
    <cellStyle name="Comma [0] 8988" xfId="51524" hidden="1"/>
    <cellStyle name="Comma [0] 8989" xfId="21999" hidden="1"/>
    <cellStyle name="Comma [0] 8989" xfId="51392" hidden="1"/>
    <cellStyle name="Comma [0] 899" xfId="3956" hidden="1"/>
    <cellStyle name="Comma [0] 899" xfId="33350" hidden="1"/>
    <cellStyle name="Comma [0] 8990" xfId="22119" hidden="1"/>
    <cellStyle name="Comma [0] 8990" xfId="51512" hidden="1"/>
    <cellStyle name="Comma [0] 8991" xfId="22059" hidden="1"/>
    <cellStyle name="Comma [0] 8991" xfId="51452" hidden="1"/>
    <cellStyle name="Comma [0] 8992" xfId="22093" hidden="1"/>
    <cellStyle name="Comma [0] 8992" xfId="51486" hidden="1"/>
    <cellStyle name="Comma [0] 8993" xfId="22106" hidden="1"/>
    <cellStyle name="Comma [0] 8993" xfId="51499" hidden="1"/>
    <cellStyle name="Comma [0] 8994" xfId="22134" hidden="1"/>
    <cellStyle name="Comma [0] 8994" xfId="51527" hidden="1"/>
    <cellStyle name="Comma [0] 8995" xfId="22097" hidden="1"/>
    <cellStyle name="Comma [0] 8995" xfId="51490" hidden="1"/>
    <cellStyle name="Comma [0] 8996" xfId="22057" hidden="1"/>
    <cellStyle name="Comma [0] 8996" xfId="51450" hidden="1"/>
    <cellStyle name="Comma [0] 8997" xfId="22136" hidden="1"/>
    <cellStyle name="Comma [0] 8997" xfId="51529" hidden="1"/>
    <cellStyle name="Comma [0] 8998" xfId="22138" hidden="1"/>
    <cellStyle name="Comma [0] 8998" xfId="51531" hidden="1"/>
    <cellStyle name="Comma [0] 8999" xfId="21491" hidden="1"/>
    <cellStyle name="Comma [0] 8999" xfId="50884" hidden="1"/>
    <cellStyle name="Comma [0] 9" xfId="2172" hidden="1"/>
    <cellStyle name="Comma [0] 9" xfId="31567" hidden="1"/>
    <cellStyle name="Comma [0] 90" xfId="2404" hidden="1"/>
    <cellStyle name="Comma [0] 90" xfId="31798" hidden="1"/>
    <cellStyle name="Comma [0] 900" xfId="3865" hidden="1"/>
    <cellStyle name="Comma [0] 900" xfId="33259" hidden="1"/>
    <cellStyle name="Comma [0] 9000" xfId="21447" hidden="1"/>
    <cellStyle name="Comma [0] 9000" xfId="50840" hidden="1"/>
    <cellStyle name="Comma [0] 9001" xfId="22144" hidden="1"/>
    <cellStyle name="Comma [0] 9001" xfId="51537" hidden="1"/>
    <cellStyle name="Comma [0] 9002" xfId="22150" hidden="1"/>
    <cellStyle name="Comma [0] 9002" xfId="51543" hidden="1"/>
    <cellStyle name="Comma [0] 9003" xfId="22152" hidden="1"/>
    <cellStyle name="Comma [0] 9003" xfId="51545" hidden="1"/>
    <cellStyle name="Comma [0] 9004" xfId="22143" hidden="1"/>
    <cellStyle name="Comma [0] 9004" xfId="51536" hidden="1"/>
    <cellStyle name="Comma [0] 9005" xfId="22148" hidden="1"/>
    <cellStyle name="Comma [0] 9005" xfId="51541" hidden="1"/>
    <cellStyle name="Comma [0] 9006" xfId="22154" hidden="1"/>
    <cellStyle name="Comma [0] 9006" xfId="51547" hidden="1"/>
    <cellStyle name="Comma [0] 9007" xfId="22156" hidden="1"/>
    <cellStyle name="Comma [0] 9007" xfId="51549" hidden="1"/>
    <cellStyle name="Comma [0] 9008" xfId="21448" hidden="1"/>
    <cellStyle name="Comma [0] 9008" xfId="50841" hidden="1"/>
    <cellStyle name="Comma [0] 9009" xfId="21426" hidden="1"/>
    <cellStyle name="Comma [0] 9009" xfId="50819" hidden="1"/>
    <cellStyle name="Comma [0] 901" xfId="3944" hidden="1"/>
    <cellStyle name="Comma [0] 901" xfId="33338" hidden="1"/>
    <cellStyle name="Comma [0] 9010" xfId="22167" hidden="1"/>
    <cellStyle name="Comma [0] 9010" xfId="51560" hidden="1"/>
    <cellStyle name="Comma [0] 9011" xfId="22176" hidden="1"/>
    <cellStyle name="Comma [0] 9011" xfId="51569" hidden="1"/>
    <cellStyle name="Comma [0] 9012" xfId="22187" hidden="1"/>
    <cellStyle name="Comma [0] 9012" xfId="51580" hidden="1"/>
    <cellStyle name="Comma [0] 9013" xfId="22193" hidden="1"/>
    <cellStyle name="Comma [0] 9013" xfId="51586" hidden="1"/>
    <cellStyle name="Comma [0] 9014" xfId="22175" hidden="1"/>
    <cellStyle name="Comma [0] 9014" xfId="51568" hidden="1"/>
    <cellStyle name="Comma [0] 9015" xfId="22185" hidden="1"/>
    <cellStyle name="Comma [0] 9015" xfId="51578" hidden="1"/>
    <cellStyle name="Comma [0] 9016" xfId="22205" hidden="1"/>
    <cellStyle name="Comma [0] 9016" xfId="51598" hidden="1"/>
    <cellStyle name="Comma [0] 9017" xfId="22207" hidden="1"/>
    <cellStyle name="Comma [0] 9017" xfId="51600" hidden="1"/>
    <cellStyle name="Comma [0] 9018" xfId="22158" hidden="1"/>
    <cellStyle name="Comma [0] 9018" xfId="51551" hidden="1"/>
    <cellStyle name="Comma [0] 9019" xfId="21414" hidden="1"/>
    <cellStyle name="Comma [0] 9019" xfId="50807" hidden="1"/>
    <cellStyle name="Comma [0] 902" xfId="3965" hidden="1"/>
    <cellStyle name="Comma [0] 902" xfId="33359" hidden="1"/>
    <cellStyle name="Comma [0] 9020" xfId="22161" hidden="1"/>
    <cellStyle name="Comma [0] 9020" xfId="51554" hidden="1"/>
    <cellStyle name="Comma [0] 9021" xfId="21425" hidden="1"/>
    <cellStyle name="Comma [0] 9021" xfId="50818" hidden="1"/>
    <cellStyle name="Comma [0] 9022" xfId="21424" hidden="1"/>
    <cellStyle name="Comma [0] 9022" xfId="50817" hidden="1"/>
    <cellStyle name="Comma [0] 9023" xfId="22212" hidden="1"/>
    <cellStyle name="Comma [0] 9023" xfId="51605" hidden="1"/>
    <cellStyle name="Comma [0] 9024" xfId="21500" hidden="1"/>
    <cellStyle name="Comma [0] 9024" xfId="50893" hidden="1"/>
    <cellStyle name="Comma [0] 9025" xfId="21701" hidden="1"/>
    <cellStyle name="Comma [0] 9025" xfId="51094" hidden="1"/>
    <cellStyle name="Comma [0] 9026" xfId="22224" hidden="1"/>
    <cellStyle name="Comma [0] 9026" xfId="51617" hidden="1"/>
    <cellStyle name="Comma [0] 9027" xfId="22226" hidden="1"/>
    <cellStyle name="Comma [0] 9027" xfId="51619" hidden="1"/>
    <cellStyle name="Comma [0] 9028" xfId="22215" hidden="1"/>
    <cellStyle name="Comma [0] 9028" xfId="51608" hidden="1"/>
    <cellStyle name="Comma [0] 9029" xfId="22223" hidden="1"/>
    <cellStyle name="Comma [0] 9029" xfId="51616" hidden="1"/>
    <cellStyle name="Comma [0] 903" xfId="3967" hidden="1"/>
    <cellStyle name="Comma [0] 903" xfId="33361" hidden="1"/>
    <cellStyle name="Comma [0] 9030" xfId="21710" hidden="1"/>
    <cellStyle name="Comma [0] 9030" xfId="51103" hidden="1"/>
    <cellStyle name="Comma [0] 9031" xfId="22209" hidden="1"/>
    <cellStyle name="Comma [0] 9031" xfId="51602" hidden="1"/>
    <cellStyle name="Comma [0] 9032" xfId="22242" hidden="1"/>
    <cellStyle name="Comma [0] 9032" xfId="51635" hidden="1"/>
    <cellStyle name="Comma [0] 9033" xfId="22250" hidden="1"/>
    <cellStyle name="Comma [0] 9033" xfId="51643" hidden="1"/>
    <cellStyle name="Comma [0] 9034" xfId="22159" hidden="1"/>
    <cellStyle name="Comma [0] 9034" xfId="51552" hidden="1"/>
    <cellStyle name="Comma [0] 9035" xfId="22238" hidden="1"/>
    <cellStyle name="Comma [0] 9035" xfId="51631" hidden="1"/>
    <cellStyle name="Comma [0] 9036" xfId="22259" hidden="1"/>
    <cellStyle name="Comma [0] 9036" xfId="51652" hidden="1"/>
    <cellStyle name="Comma [0] 9037" xfId="22261" hidden="1"/>
    <cellStyle name="Comma [0] 9037" xfId="51654" hidden="1"/>
    <cellStyle name="Comma [0] 9038" xfId="22220" hidden="1"/>
    <cellStyle name="Comma [0] 9038" xfId="51613" hidden="1"/>
    <cellStyle name="Comma [0] 9039" xfId="22165" hidden="1"/>
    <cellStyle name="Comma [0] 9039" xfId="51558" hidden="1"/>
    <cellStyle name="Comma [0] 904" xfId="3926" hidden="1"/>
    <cellStyle name="Comma [0] 904" xfId="33320" hidden="1"/>
    <cellStyle name="Comma [0] 9040" xfId="22218" hidden="1"/>
    <cellStyle name="Comma [0] 9040" xfId="51611" hidden="1"/>
    <cellStyle name="Comma [0] 9041" xfId="22202" hidden="1"/>
    <cellStyle name="Comma [0] 9041" xfId="51595" hidden="1"/>
    <cellStyle name="Comma [0] 9042" xfId="22198" hidden="1"/>
    <cellStyle name="Comma [0] 9042" xfId="51591" hidden="1"/>
    <cellStyle name="Comma [0] 9043" xfId="22269" hidden="1"/>
    <cellStyle name="Comma [0] 9043" xfId="51662" hidden="1"/>
    <cellStyle name="Comma [0] 9044" xfId="22141" hidden="1"/>
    <cellStyle name="Comma [0] 9044" xfId="51534" hidden="1"/>
    <cellStyle name="Comma [0] 9045" xfId="21449" hidden="1"/>
    <cellStyle name="Comma [0] 9045" xfId="50842" hidden="1"/>
    <cellStyle name="Comma [0] 9046" xfId="22277" hidden="1"/>
    <cellStyle name="Comma [0] 9046" xfId="51670" hidden="1"/>
    <cellStyle name="Comma [0] 9047" xfId="22279" hidden="1"/>
    <cellStyle name="Comma [0] 9047" xfId="51672" hidden="1"/>
    <cellStyle name="Comma [0] 9048" xfId="22228" hidden="1"/>
    <cellStyle name="Comma [0] 9048" xfId="51621" hidden="1"/>
    <cellStyle name="Comma [0] 9049" xfId="22204" hidden="1"/>
    <cellStyle name="Comma [0] 9049" xfId="51597" hidden="1"/>
    <cellStyle name="Comma [0] 905" xfId="3871" hidden="1"/>
    <cellStyle name="Comma [0] 905" xfId="33265" hidden="1"/>
    <cellStyle name="Comma [0] 9050" xfId="22239" hidden="1"/>
    <cellStyle name="Comma [0] 9050" xfId="51632" hidden="1"/>
    <cellStyle name="Comma [0] 9051" xfId="22171" hidden="1"/>
    <cellStyle name="Comma [0] 9051" xfId="51564" hidden="1"/>
    <cellStyle name="Comma [0] 9052" xfId="22241" hidden="1"/>
    <cellStyle name="Comma [0] 9052" xfId="51634" hidden="1"/>
    <cellStyle name="Comma [0] 9053" xfId="22286" hidden="1"/>
    <cellStyle name="Comma [0] 9053" xfId="51679" hidden="1"/>
    <cellStyle name="Comma [0] 9054" xfId="22229" hidden="1"/>
    <cellStyle name="Comma [0] 9054" xfId="51622" hidden="1"/>
    <cellStyle name="Comma [0] 9055" xfId="22186" hidden="1"/>
    <cellStyle name="Comma [0] 9055" xfId="51579" hidden="1"/>
    <cellStyle name="Comma [0] 9056" xfId="22292" hidden="1"/>
    <cellStyle name="Comma [0] 9056" xfId="51685" hidden="1"/>
    <cellStyle name="Comma [0] 9057" xfId="22294" hidden="1"/>
    <cellStyle name="Comma [0] 9057" xfId="51687" hidden="1"/>
    <cellStyle name="Comma [0] 9058" xfId="22247" hidden="1"/>
    <cellStyle name="Comma [0] 9058" xfId="51640" hidden="1"/>
    <cellStyle name="Comma [0] 9059" xfId="22253" hidden="1"/>
    <cellStyle name="Comma [0] 9059" xfId="51646" hidden="1"/>
    <cellStyle name="Comma [0] 906" xfId="3924" hidden="1"/>
    <cellStyle name="Comma [0] 906" xfId="33318" hidden="1"/>
    <cellStyle name="Comma [0] 9060" xfId="22140" hidden="1"/>
    <cellStyle name="Comma [0] 9060" xfId="51533" hidden="1"/>
    <cellStyle name="Comma [0] 9061" xfId="22203" hidden="1"/>
    <cellStyle name="Comma [0] 9061" xfId="51596" hidden="1"/>
    <cellStyle name="Comma [0] 9062" xfId="22211" hidden="1"/>
    <cellStyle name="Comma [0] 9062" xfId="51604" hidden="1"/>
    <cellStyle name="Comma [0] 9063" xfId="22300" hidden="1"/>
    <cellStyle name="Comma [0] 9063" xfId="51693" hidden="1"/>
    <cellStyle name="Comma [0] 9064" xfId="22214" hidden="1"/>
    <cellStyle name="Comma [0] 9064" xfId="51607" hidden="1"/>
    <cellStyle name="Comma [0] 9065" xfId="22174" hidden="1"/>
    <cellStyle name="Comma [0] 9065" xfId="51567" hidden="1"/>
    <cellStyle name="Comma [0] 9066" xfId="22305" hidden="1"/>
    <cellStyle name="Comma [0] 9066" xfId="51698" hidden="1"/>
    <cellStyle name="Comma [0] 9067" xfId="22307" hidden="1"/>
    <cellStyle name="Comma [0] 9067" xfId="51700" hidden="1"/>
    <cellStyle name="Comma [0] 9068" xfId="22266" hidden="1"/>
    <cellStyle name="Comma [0] 9068" xfId="51659" hidden="1"/>
    <cellStyle name="Comma [0] 9069" xfId="22272" hidden="1"/>
    <cellStyle name="Comma [0] 9069" xfId="51665" hidden="1"/>
    <cellStyle name="Comma [0] 907" xfId="3908" hidden="1"/>
    <cellStyle name="Comma [0] 907" xfId="33302" hidden="1"/>
    <cellStyle name="Comma [0] 9070" xfId="22173" hidden="1"/>
    <cellStyle name="Comma [0] 9070" xfId="51566" hidden="1"/>
    <cellStyle name="Comma [0] 9071" xfId="22254" hidden="1"/>
    <cellStyle name="Comma [0] 9071" xfId="51647" hidden="1"/>
    <cellStyle name="Comma [0] 9072" xfId="22233" hidden="1"/>
    <cellStyle name="Comma [0] 9072" xfId="51626" hidden="1"/>
    <cellStyle name="Comma [0] 9073" xfId="22311" hidden="1"/>
    <cellStyle name="Comma [0] 9073" xfId="51704" hidden="1"/>
    <cellStyle name="Comma [0] 9074" xfId="22252" hidden="1"/>
    <cellStyle name="Comma [0] 9074" xfId="51645" hidden="1"/>
    <cellStyle name="Comma [0] 9075" xfId="22190" hidden="1"/>
    <cellStyle name="Comma [0] 9075" xfId="51583" hidden="1"/>
    <cellStyle name="Comma [0] 9076" xfId="22318" hidden="1"/>
    <cellStyle name="Comma [0] 9076" xfId="51711" hidden="1"/>
    <cellStyle name="Comma [0] 9077" xfId="22320" hidden="1"/>
    <cellStyle name="Comma [0] 9077" xfId="51713" hidden="1"/>
    <cellStyle name="Comma [0] 9078" xfId="22284" hidden="1"/>
    <cellStyle name="Comma [0] 9078" xfId="51677" hidden="1"/>
    <cellStyle name="Comma [0] 9079" xfId="22289" hidden="1"/>
    <cellStyle name="Comma [0] 9079" xfId="51682" hidden="1"/>
    <cellStyle name="Comma [0] 908" xfId="3904" hidden="1"/>
    <cellStyle name="Comma [0] 908" xfId="33298" hidden="1"/>
    <cellStyle name="Comma [0] 9080" xfId="21719" hidden="1"/>
    <cellStyle name="Comma [0] 9080" xfId="51112" hidden="1"/>
    <cellStyle name="Comma [0] 9081" xfId="22273" hidden="1"/>
    <cellStyle name="Comma [0] 9081" xfId="51666" hidden="1"/>
    <cellStyle name="Comma [0] 9082" xfId="22178" hidden="1"/>
    <cellStyle name="Comma [0] 9082" xfId="51571" hidden="1"/>
    <cellStyle name="Comma [0] 9083" xfId="22324" hidden="1"/>
    <cellStyle name="Comma [0] 9083" xfId="51717" hidden="1"/>
    <cellStyle name="Comma [0] 9084" xfId="22271" hidden="1"/>
    <cellStyle name="Comma [0] 9084" xfId="51664" hidden="1"/>
    <cellStyle name="Comma [0] 9085" xfId="22210" hidden="1"/>
    <cellStyle name="Comma [0] 9085" xfId="51603" hidden="1"/>
    <cellStyle name="Comma [0] 9086" xfId="22328" hidden="1"/>
    <cellStyle name="Comma [0] 9086" xfId="51721" hidden="1"/>
    <cellStyle name="Comma [0] 9087" xfId="22330" hidden="1"/>
    <cellStyle name="Comma [0] 9087" xfId="51723" hidden="1"/>
    <cellStyle name="Comma [0] 9088" xfId="22298" hidden="1"/>
    <cellStyle name="Comma [0] 9088" xfId="51691" hidden="1"/>
    <cellStyle name="Comma [0] 9089" xfId="22302" hidden="1"/>
    <cellStyle name="Comma [0] 9089" xfId="51695" hidden="1"/>
    <cellStyle name="Comma [0] 909" xfId="3975" hidden="1"/>
    <cellStyle name="Comma [0] 909" xfId="33369" hidden="1"/>
    <cellStyle name="Comma [0] 9090" xfId="22192" hidden="1"/>
    <cellStyle name="Comma [0] 9090" xfId="51585" hidden="1"/>
    <cellStyle name="Comma [0] 9091" xfId="22290" hidden="1"/>
    <cellStyle name="Comma [0] 9091" xfId="51683" hidden="1"/>
    <cellStyle name="Comma [0] 9092" xfId="22182" hidden="1"/>
    <cellStyle name="Comma [0] 9092" xfId="51575" hidden="1"/>
    <cellStyle name="Comma [0] 9093" xfId="22334" hidden="1"/>
    <cellStyle name="Comma [0] 9093" xfId="51727" hidden="1"/>
    <cellStyle name="Comma [0] 9094" xfId="22288" hidden="1"/>
    <cellStyle name="Comma [0] 9094" xfId="51681" hidden="1"/>
    <cellStyle name="Comma [0] 9095" xfId="22257" hidden="1"/>
    <cellStyle name="Comma [0] 9095" xfId="51650" hidden="1"/>
    <cellStyle name="Comma [0] 9096" xfId="22338" hidden="1"/>
    <cellStyle name="Comma [0] 9096" xfId="51731" hidden="1"/>
    <cellStyle name="Comma [0] 9097" xfId="22340" hidden="1"/>
    <cellStyle name="Comma [0] 9097" xfId="51733" hidden="1"/>
    <cellStyle name="Comma [0] 9098" xfId="22326" hidden="1"/>
    <cellStyle name="Comma [0] 9098" xfId="51719" hidden="1"/>
    <cellStyle name="Comma [0] 9099" xfId="22313" hidden="1"/>
    <cellStyle name="Comma [0] 9099" xfId="51706" hidden="1"/>
    <cellStyle name="Comma [0] 91" xfId="2357" hidden="1"/>
    <cellStyle name="Comma [0] 91" xfId="31751" hidden="1"/>
    <cellStyle name="Comma [0] 910" xfId="3847" hidden="1"/>
    <cellStyle name="Comma [0] 910" xfId="33241" hidden="1"/>
    <cellStyle name="Comma [0] 9100" xfId="22337" hidden="1"/>
    <cellStyle name="Comma [0] 9100" xfId="51730" hidden="1"/>
    <cellStyle name="Comma [0] 9101" xfId="22303" hidden="1"/>
    <cellStyle name="Comma [0] 9101" xfId="51696" hidden="1"/>
    <cellStyle name="Comma [0] 9102" xfId="22275" hidden="1"/>
    <cellStyle name="Comma [0] 9102" xfId="51668" hidden="1"/>
    <cellStyle name="Comma [0] 9103" xfId="22342" hidden="1"/>
    <cellStyle name="Comma [0] 9103" xfId="51735" hidden="1"/>
    <cellStyle name="Comma [0] 9104" xfId="22299" hidden="1"/>
    <cellStyle name="Comma [0] 9104" xfId="51692" hidden="1"/>
    <cellStyle name="Comma [0] 9105" xfId="22333" hidden="1"/>
    <cellStyle name="Comma [0] 9105" xfId="51726" hidden="1"/>
    <cellStyle name="Comma [0] 9106" xfId="22346" hidden="1"/>
    <cellStyle name="Comma [0] 9106" xfId="51739" hidden="1"/>
    <cellStyle name="Comma [0] 9107" xfId="22348" hidden="1"/>
    <cellStyle name="Comma [0] 9107" xfId="51741" hidden="1"/>
    <cellStyle name="Comma [0] 9108" xfId="22216" hidden="1"/>
    <cellStyle name="Comma [0] 9108" xfId="51609" hidden="1"/>
    <cellStyle name="Comma [0] 9109" xfId="22336" hidden="1"/>
    <cellStyle name="Comma [0] 9109" xfId="51729" hidden="1"/>
    <cellStyle name="Comma [0] 911" xfId="3155" hidden="1"/>
    <cellStyle name="Comma [0] 911" xfId="32549" hidden="1"/>
    <cellStyle name="Comma [0] 9110" xfId="22276" hidden="1"/>
    <cellStyle name="Comma [0] 9110" xfId="51669" hidden="1"/>
    <cellStyle name="Comma [0] 9111" xfId="22310" hidden="1"/>
    <cellStyle name="Comma [0] 9111" xfId="51703" hidden="1"/>
    <cellStyle name="Comma [0] 9112" xfId="22323" hidden="1"/>
    <cellStyle name="Comma [0] 9112" xfId="51716" hidden="1"/>
    <cellStyle name="Comma [0] 9113" xfId="22351" hidden="1"/>
    <cellStyle name="Comma [0] 9113" xfId="51744" hidden="1"/>
    <cellStyle name="Comma [0] 9114" xfId="22314" hidden="1"/>
    <cellStyle name="Comma [0] 9114" xfId="51707" hidden="1"/>
    <cellStyle name="Comma [0] 9115" xfId="22274" hidden="1"/>
    <cellStyle name="Comma [0] 9115" xfId="51667" hidden="1"/>
    <cellStyle name="Comma [0] 9116" xfId="22353" hidden="1"/>
    <cellStyle name="Comma [0] 9116" xfId="51746" hidden="1"/>
    <cellStyle name="Comma [0] 9117" xfId="22355" hidden="1"/>
    <cellStyle name="Comma [0] 9117" xfId="51748" hidden="1"/>
    <cellStyle name="Comma [0] 9118" xfId="19955" hidden="1"/>
    <cellStyle name="Comma [0] 9118" xfId="49348" hidden="1"/>
    <cellStyle name="Comma [0] 9119" xfId="19974" hidden="1"/>
    <cellStyle name="Comma [0] 9119" xfId="49367" hidden="1"/>
    <cellStyle name="Comma [0] 912" xfId="3983" hidden="1"/>
    <cellStyle name="Comma [0] 912" xfId="33377" hidden="1"/>
    <cellStyle name="Comma [0] 9120" xfId="19980" hidden="1"/>
    <cellStyle name="Comma [0] 9120" xfId="49373" hidden="1"/>
    <cellStyle name="Comma [0] 9121" xfId="22360" hidden="1"/>
    <cellStyle name="Comma [0] 9121" xfId="51753" hidden="1"/>
    <cellStyle name="Comma [0] 9122" xfId="22363" hidden="1"/>
    <cellStyle name="Comma [0] 9122" xfId="51756" hidden="1"/>
    <cellStyle name="Comma [0] 9123" xfId="19973" hidden="1"/>
    <cellStyle name="Comma [0] 9123" xfId="49366" hidden="1"/>
    <cellStyle name="Comma [0] 9124" xfId="22358" hidden="1"/>
    <cellStyle name="Comma [0] 9124" xfId="51751" hidden="1"/>
    <cellStyle name="Comma [0] 9125" xfId="22365" hidden="1"/>
    <cellStyle name="Comma [0] 9125" xfId="51758" hidden="1"/>
    <cellStyle name="Comma [0] 9126" xfId="22367" hidden="1"/>
    <cellStyle name="Comma [0] 9126" xfId="51760" hidden="1"/>
    <cellStyle name="Comma [0] 9127" xfId="19964" hidden="1"/>
    <cellStyle name="Comma [0] 9127" xfId="49357" hidden="1"/>
    <cellStyle name="Comma [0] 9128" xfId="21402" hidden="1"/>
    <cellStyle name="Comma [0] 9128" xfId="50795" hidden="1"/>
    <cellStyle name="Comma [0] 9129" xfId="22378" hidden="1"/>
    <cellStyle name="Comma [0] 9129" xfId="51771" hidden="1"/>
    <cellStyle name="Comma [0] 913" xfId="3985" hidden="1"/>
    <cellStyle name="Comma [0] 913" xfId="33379" hidden="1"/>
    <cellStyle name="Comma [0] 9130" xfId="22387" hidden="1"/>
    <cellStyle name="Comma [0] 9130" xfId="51780" hidden="1"/>
    <cellStyle name="Comma [0] 9131" xfId="22398" hidden="1"/>
    <cellStyle name="Comma [0] 9131" xfId="51791" hidden="1"/>
    <cellStyle name="Comma [0] 9132" xfId="22404" hidden="1"/>
    <cellStyle name="Comma [0] 9132" xfId="51797" hidden="1"/>
    <cellStyle name="Comma [0] 9133" xfId="22386" hidden="1"/>
    <cellStyle name="Comma [0] 9133" xfId="51779" hidden="1"/>
    <cellStyle name="Comma [0] 9134" xfId="22396" hidden="1"/>
    <cellStyle name="Comma [0] 9134" xfId="51789" hidden="1"/>
    <cellStyle name="Comma [0] 9135" xfId="22416" hidden="1"/>
    <cellStyle name="Comma [0] 9135" xfId="51809" hidden="1"/>
    <cellStyle name="Comma [0] 9136" xfId="22418" hidden="1"/>
    <cellStyle name="Comma [0] 9136" xfId="51811" hidden="1"/>
    <cellStyle name="Comma [0] 9137" xfId="22369" hidden="1"/>
    <cellStyle name="Comma [0] 9137" xfId="51762" hidden="1"/>
    <cellStyle name="Comma [0] 9138" xfId="20016" hidden="1"/>
    <cellStyle name="Comma [0] 9138" xfId="49409" hidden="1"/>
    <cellStyle name="Comma [0] 9139" xfId="22372" hidden="1"/>
    <cellStyle name="Comma [0] 9139" xfId="51765" hidden="1"/>
    <cellStyle name="Comma [0] 914" xfId="3934" hidden="1"/>
    <cellStyle name="Comma [0] 914" xfId="33328" hidden="1"/>
    <cellStyle name="Comma [0] 9140" xfId="19961" hidden="1"/>
    <cellStyle name="Comma [0] 9140" xfId="49354" hidden="1"/>
    <cellStyle name="Comma [0] 9141" xfId="19963" hidden="1"/>
    <cellStyle name="Comma [0] 9141" xfId="49356" hidden="1"/>
    <cellStyle name="Comma [0] 9142" xfId="22423" hidden="1"/>
    <cellStyle name="Comma [0] 9142" xfId="51816" hidden="1"/>
    <cellStyle name="Comma [0] 9143" xfId="21404" hidden="1"/>
    <cellStyle name="Comma [0] 9143" xfId="50797" hidden="1"/>
    <cellStyle name="Comma [0] 9144" xfId="20235" hidden="1"/>
    <cellStyle name="Comma [0] 9144" xfId="49628" hidden="1"/>
    <cellStyle name="Comma [0] 9145" xfId="22435" hidden="1"/>
    <cellStyle name="Comma [0] 9145" xfId="51828" hidden="1"/>
    <cellStyle name="Comma [0] 9146" xfId="22437" hidden="1"/>
    <cellStyle name="Comma [0] 9146" xfId="51830" hidden="1"/>
    <cellStyle name="Comma [0] 9147" xfId="22426" hidden="1"/>
    <cellStyle name="Comma [0] 9147" xfId="51819" hidden="1"/>
    <cellStyle name="Comma [0] 9148" xfId="22434" hidden="1"/>
    <cellStyle name="Comma [0] 9148" xfId="51827" hidden="1"/>
    <cellStyle name="Comma [0] 9149" xfId="19959" hidden="1"/>
    <cellStyle name="Comma [0] 9149" xfId="49352" hidden="1"/>
    <cellStyle name="Comma [0] 915" xfId="3910" hidden="1"/>
    <cellStyle name="Comma [0] 915" xfId="33304" hidden="1"/>
    <cellStyle name="Comma [0] 9150" xfId="22420" hidden="1"/>
    <cellStyle name="Comma [0] 9150" xfId="51813" hidden="1"/>
    <cellStyle name="Comma [0] 9151" xfId="22453" hidden="1"/>
    <cellStyle name="Comma [0] 9151" xfId="51846" hidden="1"/>
    <cellStyle name="Comma [0] 9152" xfId="22461" hidden="1"/>
    <cellStyle name="Comma [0] 9152" xfId="51854" hidden="1"/>
    <cellStyle name="Comma [0] 9153" xfId="22370" hidden="1"/>
    <cellStyle name="Comma [0] 9153" xfId="51763" hidden="1"/>
    <cellStyle name="Comma [0] 9154" xfId="22449" hidden="1"/>
    <cellStyle name="Comma [0] 9154" xfId="51842" hidden="1"/>
    <cellStyle name="Comma [0] 9155" xfId="22470" hidden="1"/>
    <cellStyle name="Comma [0] 9155" xfId="51863" hidden="1"/>
    <cellStyle name="Comma [0] 9156" xfId="22472" hidden="1"/>
    <cellStyle name="Comma [0] 9156" xfId="51865" hidden="1"/>
    <cellStyle name="Comma [0] 9157" xfId="22431" hidden="1"/>
    <cellStyle name="Comma [0] 9157" xfId="51824" hidden="1"/>
    <cellStyle name="Comma [0] 9158" xfId="22376" hidden="1"/>
    <cellStyle name="Comma [0] 9158" xfId="51769" hidden="1"/>
    <cellStyle name="Comma [0] 9159" xfId="22429" hidden="1"/>
    <cellStyle name="Comma [0] 9159" xfId="51822" hidden="1"/>
    <cellStyle name="Comma [0] 916" xfId="3945" hidden="1"/>
    <cellStyle name="Comma [0] 916" xfId="33339" hidden="1"/>
    <cellStyle name="Comma [0] 9160" xfId="22413" hidden="1"/>
    <cellStyle name="Comma [0] 9160" xfId="51806" hidden="1"/>
    <cellStyle name="Comma [0] 9161" xfId="22409" hidden="1"/>
    <cellStyle name="Comma [0] 9161" xfId="51802" hidden="1"/>
    <cellStyle name="Comma [0] 9162" xfId="22480" hidden="1"/>
    <cellStyle name="Comma [0] 9162" xfId="51873" hidden="1"/>
    <cellStyle name="Comma [0] 9163" xfId="19970" hidden="1"/>
    <cellStyle name="Comma [0] 9163" xfId="49363" hidden="1"/>
    <cellStyle name="Comma [0] 9164" xfId="19976" hidden="1"/>
    <cellStyle name="Comma [0] 9164" xfId="49369" hidden="1"/>
    <cellStyle name="Comma [0] 9165" xfId="22488" hidden="1"/>
    <cellStyle name="Comma [0] 9165" xfId="51881" hidden="1"/>
    <cellStyle name="Comma [0] 9166" xfId="22490" hidden="1"/>
    <cellStyle name="Comma [0] 9166" xfId="51883" hidden="1"/>
    <cellStyle name="Comma [0] 9167" xfId="22439" hidden="1"/>
    <cellStyle name="Comma [0] 9167" xfId="51832" hidden="1"/>
    <cellStyle name="Comma [0] 9168" xfId="22415" hidden="1"/>
    <cellStyle name="Comma [0] 9168" xfId="51808" hidden="1"/>
    <cellStyle name="Comma [0] 9169" xfId="22450" hidden="1"/>
    <cellStyle name="Comma [0] 9169" xfId="51843" hidden="1"/>
    <cellStyle name="Comma [0] 917" xfId="3877" hidden="1"/>
    <cellStyle name="Comma [0] 917" xfId="33271" hidden="1"/>
    <cellStyle name="Comma [0] 9170" xfId="22382" hidden="1"/>
    <cellStyle name="Comma [0] 9170" xfId="51775" hidden="1"/>
    <cellStyle name="Comma [0] 9171" xfId="22452" hidden="1"/>
    <cellStyle name="Comma [0] 9171" xfId="51845" hidden="1"/>
    <cellStyle name="Comma [0] 9172" xfId="22497" hidden="1"/>
    <cellStyle name="Comma [0] 9172" xfId="51890" hidden="1"/>
    <cellStyle name="Comma [0] 9173" xfId="22440" hidden="1"/>
    <cellStyle name="Comma [0] 9173" xfId="51833" hidden="1"/>
    <cellStyle name="Comma [0] 9174" xfId="22397" hidden="1"/>
    <cellStyle name="Comma [0] 9174" xfId="51790" hidden="1"/>
    <cellStyle name="Comma [0] 9175" xfId="22503" hidden="1"/>
    <cellStyle name="Comma [0] 9175" xfId="51896" hidden="1"/>
    <cellStyle name="Comma [0] 9176" xfId="22505" hidden="1"/>
    <cellStyle name="Comma [0] 9176" xfId="51898" hidden="1"/>
    <cellStyle name="Comma [0] 9177" xfId="22458" hidden="1"/>
    <cellStyle name="Comma [0] 9177" xfId="51851" hidden="1"/>
    <cellStyle name="Comma [0] 9178" xfId="22464" hidden="1"/>
    <cellStyle name="Comma [0] 9178" xfId="51857" hidden="1"/>
    <cellStyle name="Comma [0] 9179" xfId="19966" hidden="1"/>
    <cellStyle name="Comma [0] 9179" xfId="49359" hidden="1"/>
    <cellStyle name="Comma [0] 918" xfId="3947" hidden="1"/>
    <cellStyle name="Comma [0] 918" xfId="33341" hidden="1"/>
    <cellStyle name="Comma [0] 9180" xfId="22414" hidden="1"/>
    <cellStyle name="Comma [0] 9180" xfId="51807" hidden="1"/>
    <cellStyle name="Comma [0] 9181" xfId="22422" hidden="1"/>
    <cellStyle name="Comma [0] 9181" xfId="51815" hidden="1"/>
    <cellStyle name="Comma [0] 9182" xfId="22511" hidden="1"/>
    <cellStyle name="Comma [0] 9182" xfId="51904" hidden="1"/>
    <cellStyle name="Comma [0] 9183" xfId="22425" hidden="1"/>
    <cellStyle name="Comma [0] 9183" xfId="51818" hidden="1"/>
    <cellStyle name="Comma [0] 9184" xfId="22385" hidden="1"/>
    <cellStyle name="Comma [0] 9184" xfId="51778" hidden="1"/>
    <cellStyle name="Comma [0] 9185" xfId="22516" hidden="1"/>
    <cellStyle name="Comma [0] 9185" xfId="51909" hidden="1"/>
    <cellStyle name="Comma [0] 9186" xfId="22518" hidden="1"/>
    <cellStyle name="Comma [0] 9186" xfId="51911" hidden="1"/>
    <cellStyle name="Comma [0] 9187" xfId="22477" hidden="1"/>
    <cellStyle name="Comma [0] 9187" xfId="51870" hidden="1"/>
    <cellStyle name="Comma [0] 9188" xfId="22483" hidden="1"/>
    <cellStyle name="Comma [0] 9188" xfId="51876" hidden="1"/>
    <cellStyle name="Comma [0] 9189" xfId="22384" hidden="1"/>
    <cellStyle name="Comma [0] 9189" xfId="51777" hidden="1"/>
    <cellStyle name="Comma [0] 919" xfId="3992" hidden="1"/>
    <cellStyle name="Comma [0] 919" xfId="33386" hidden="1"/>
    <cellStyle name="Comma [0] 9190" xfId="22465" hidden="1"/>
    <cellStyle name="Comma [0] 9190" xfId="51858" hidden="1"/>
    <cellStyle name="Comma [0] 9191" xfId="22444" hidden="1"/>
    <cellStyle name="Comma [0] 9191" xfId="51837" hidden="1"/>
    <cellStyle name="Comma [0] 9192" xfId="22522" hidden="1"/>
    <cellStyle name="Comma [0] 9192" xfId="51915" hidden="1"/>
    <cellStyle name="Comma [0] 9193" xfId="22463" hidden="1"/>
    <cellStyle name="Comma [0] 9193" xfId="51856" hidden="1"/>
    <cellStyle name="Comma [0] 9194" xfId="22401" hidden="1"/>
    <cellStyle name="Comma [0] 9194" xfId="51794" hidden="1"/>
    <cellStyle name="Comma [0] 9195" xfId="22529" hidden="1"/>
    <cellStyle name="Comma [0] 9195" xfId="51922" hidden="1"/>
    <cellStyle name="Comma [0] 9196" xfId="22531" hidden="1"/>
    <cellStyle name="Comma [0] 9196" xfId="51924" hidden="1"/>
    <cellStyle name="Comma [0] 9197" xfId="22495" hidden="1"/>
    <cellStyle name="Comma [0] 9197" xfId="51888" hidden="1"/>
    <cellStyle name="Comma [0] 9198" xfId="22500" hidden="1"/>
    <cellStyle name="Comma [0] 9198" xfId="51893" hidden="1"/>
    <cellStyle name="Comma [0] 9199" xfId="19957" hidden="1"/>
    <cellStyle name="Comma [0] 9199" xfId="49350" hidden="1"/>
    <cellStyle name="Comma [0] 92" xfId="2363" hidden="1"/>
    <cellStyle name="Comma [0] 92" xfId="31757" hidden="1"/>
    <cellStyle name="Comma [0] 920" xfId="3935" hidden="1"/>
    <cellStyle name="Comma [0] 920" xfId="33329" hidden="1"/>
    <cellStyle name="Comma [0] 9200" xfId="22484" hidden="1"/>
    <cellStyle name="Comma [0] 9200" xfId="51877" hidden="1"/>
    <cellStyle name="Comma [0] 9201" xfId="22389" hidden="1"/>
    <cellStyle name="Comma [0] 9201" xfId="51782" hidden="1"/>
    <cellStyle name="Comma [0] 9202" xfId="22535" hidden="1"/>
    <cellStyle name="Comma [0] 9202" xfId="51928" hidden="1"/>
    <cellStyle name="Comma [0] 9203" xfId="22482" hidden="1"/>
    <cellStyle name="Comma [0] 9203" xfId="51875" hidden="1"/>
    <cellStyle name="Comma [0] 9204" xfId="22421" hidden="1"/>
    <cellStyle name="Comma [0] 9204" xfId="51814" hidden="1"/>
    <cellStyle name="Comma [0] 9205" xfId="22539" hidden="1"/>
    <cellStyle name="Comma [0] 9205" xfId="51932" hidden="1"/>
    <cellStyle name="Comma [0] 9206" xfId="22541" hidden="1"/>
    <cellStyle name="Comma [0] 9206" xfId="51934" hidden="1"/>
    <cellStyle name="Comma [0] 9207" xfId="22509" hidden="1"/>
    <cellStyle name="Comma [0] 9207" xfId="51902" hidden="1"/>
    <cellStyle name="Comma [0] 9208" xfId="22513" hidden="1"/>
    <cellStyle name="Comma [0] 9208" xfId="51906" hidden="1"/>
    <cellStyle name="Comma [0] 9209" xfId="22403" hidden="1"/>
    <cellStyle name="Comma [0] 9209" xfId="51796" hidden="1"/>
    <cellStyle name="Comma [0] 921" xfId="3892" hidden="1"/>
    <cellStyle name="Comma [0] 921" xfId="33286" hidden="1"/>
    <cellStyle name="Comma [0] 9210" xfId="22501" hidden="1"/>
    <cellStyle name="Comma [0] 9210" xfId="51894" hidden="1"/>
    <cellStyle name="Comma [0] 9211" xfId="22393" hidden="1"/>
    <cellStyle name="Comma [0] 9211" xfId="51786" hidden="1"/>
    <cellStyle name="Comma [0] 9212" xfId="22545" hidden="1"/>
    <cellStyle name="Comma [0] 9212" xfId="51938" hidden="1"/>
    <cellStyle name="Comma [0] 9213" xfId="22499" hidden="1"/>
    <cellStyle name="Comma [0] 9213" xfId="51892" hidden="1"/>
    <cellStyle name="Comma [0] 9214" xfId="22468" hidden="1"/>
    <cellStyle name="Comma [0] 9214" xfId="51861" hidden="1"/>
    <cellStyle name="Comma [0] 9215" xfId="22549" hidden="1"/>
    <cellStyle name="Comma [0] 9215" xfId="51942" hidden="1"/>
    <cellStyle name="Comma [0] 9216" xfId="22551" hidden="1"/>
    <cellStyle name="Comma [0] 9216" xfId="51944" hidden="1"/>
    <cellStyle name="Comma [0] 9217" xfId="22537" hidden="1"/>
    <cellStyle name="Comma [0] 9217" xfId="51930" hidden="1"/>
    <cellStyle name="Comma [0] 9218" xfId="22524" hidden="1"/>
    <cellStyle name="Comma [0] 9218" xfId="51917" hidden="1"/>
    <cellStyle name="Comma [0] 9219" xfId="22548" hidden="1"/>
    <cellStyle name="Comma [0] 9219" xfId="51941" hidden="1"/>
    <cellStyle name="Comma [0] 922" xfId="3998" hidden="1"/>
    <cellStyle name="Comma [0] 922" xfId="33392" hidden="1"/>
    <cellStyle name="Comma [0] 9220" xfId="22514" hidden="1"/>
    <cellStyle name="Comma [0] 9220" xfId="51907" hidden="1"/>
    <cellStyle name="Comma [0] 9221" xfId="22486" hidden="1"/>
    <cellStyle name="Comma [0] 9221" xfId="51879" hidden="1"/>
    <cellStyle name="Comma [0] 9222" xfId="22553" hidden="1"/>
    <cellStyle name="Comma [0] 9222" xfId="51946" hidden="1"/>
    <cellStyle name="Comma [0] 9223" xfId="22510" hidden="1"/>
    <cellStyle name="Comma [0] 9223" xfId="51903" hidden="1"/>
    <cellStyle name="Comma [0] 9224" xfId="22544" hidden="1"/>
    <cellStyle name="Comma [0] 9224" xfId="51937" hidden="1"/>
    <cellStyle name="Comma [0] 9225" xfId="22557" hidden="1"/>
    <cellStyle name="Comma [0] 9225" xfId="51950" hidden="1"/>
    <cellStyle name="Comma [0] 9226" xfId="22559" hidden="1"/>
    <cellStyle name="Comma [0] 9226" xfId="51952" hidden="1"/>
    <cellStyle name="Comma [0] 9227" xfId="22427" hidden="1"/>
    <cellStyle name="Comma [0] 9227" xfId="51820" hidden="1"/>
    <cellStyle name="Comma [0] 9228" xfId="22547" hidden="1"/>
    <cellStyle name="Comma [0] 9228" xfId="51940" hidden="1"/>
    <cellStyle name="Comma [0] 9229" xfId="22487" hidden="1"/>
    <cellStyle name="Comma [0] 9229" xfId="51880" hidden="1"/>
    <cellStyle name="Comma [0] 923" xfId="4000" hidden="1"/>
    <cellStyle name="Comma [0] 923" xfId="33394" hidden="1"/>
    <cellStyle name="Comma [0] 9230" xfId="22521" hidden="1"/>
    <cellStyle name="Comma [0] 9230" xfId="51914" hidden="1"/>
    <cellStyle name="Comma [0] 9231" xfId="22534" hidden="1"/>
    <cellStyle name="Comma [0] 9231" xfId="51927" hidden="1"/>
    <cellStyle name="Comma [0] 9232" xfId="22562" hidden="1"/>
    <cellStyle name="Comma [0] 9232" xfId="51955" hidden="1"/>
    <cellStyle name="Comma [0] 9233" xfId="22525" hidden="1"/>
    <cellStyle name="Comma [0] 9233" xfId="51918" hidden="1"/>
    <cellStyle name="Comma [0] 9234" xfId="22485" hidden="1"/>
    <cellStyle name="Comma [0] 9234" xfId="51878" hidden="1"/>
    <cellStyle name="Comma [0] 9235" xfId="22564" hidden="1"/>
    <cellStyle name="Comma [0] 9235" xfId="51957" hidden="1"/>
    <cellStyle name="Comma [0] 9236" xfId="22566" hidden="1"/>
    <cellStyle name="Comma [0] 9236" xfId="51959" hidden="1"/>
    <cellStyle name="Comma [0] 9237" xfId="22625" hidden="1"/>
    <cellStyle name="Comma [0] 9237" xfId="52018" hidden="1"/>
    <cellStyle name="Comma [0] 9238" xfId="22644" hidden="1"/>
    <cellStyle name="Comma [0] 9238" xfId="52037" hidden="1"/>
    <cellStyle name="Comma [0] 9239" xfId="22651" hidden="1"/>
    <cellStyle name="Comma [0] 9239" xfId="52044" hidden="1"/>
    <cellStyle name="Comma [0] 924" xfId="3953" hidden="1"/>
    <cellStyle name="Comma [0] 924" xfId="33347" hidden="1"/>
    <cellStyle name="Comma [0] 9240" xfId="22658" hidden="1"/>
    <cellStyle name="Comma [0] 9240" xfId="52051" hidden="1"/>
    <cellStyle name="Comma [0] 9241" xfId="22663" hidden="1"/>
    <cellStyle name="Comma [0] 9241" xfId="52056" hidden="1"/>
    <cellStyle name="Comma [0] 9242" xfId="22650" hidden="1"/>
    <cellStyle name="Comma [0] 9242" xfId="52043" hidden="1"/>
    <cellStyle name="Comma [0] 9243" xfId="22655" hidden="1"/>
    <cellStyle name="Comma [0] 9243" xfId="52048" hidden="1"/>
    <cellStyle name="Comma [0] 9244" xfId="22667" hidden="1"/>
    <cellStyle name="Comma [0] 9244" xfId="52060" hidden="1"/>
    <cellStyle name="Comma [0] 9245" xfId="22669" hidden="1"/>
    <cellStyle name="Comma [0] 9245" xfId="52062" hidden="1"/>
    <cellStyle name="Comma [0] 9246" xfId="22640" hidden="1"/>
    <cellStyle name="Comma [0] 9246" xfId="52033" hidden="1"/>
    <cellStyle name="Comma [0] 9247" xfId="22629" hidden="1"/>
    <cellStyle name="Comma [0] 9247" xfId="52022" hidden="1"/>
    <cellStyle name="Comma [0] 9248" xfId="22680" hidden="1"/>
    <cellStyle name="Comma [0] 9248" xfId="52073" hidden="1"/>
    <cellStyle name="Comma [0] 9249" xfId="22689" hidden="1"/>
    <cellStyle name="Comma [0] 9249" xfId="52082" hidden="1"/>
    <cellStyle name="Comma [0] 925" xfId="3959" hidden="1"/>
    <cellStyle name="Comma [0] 925" xfId="33353" hidden="1"/>
    <cellStyle name="Comma [0] 9250" xfId="22700" hidden="1"/>
    <cellStyle name="Comma [0] 9250" xfId="52093" hidden="1"/>
    <cellStyle name="Comma [0] 9251" xfId="22706" hidden="1"/>
    <cellStyle name="Comma [0] 9251" xfId="52099" hidden="1"/>
    <cellStyle name="Comma [0] 9252" xfId="22688" hidden="1"/>
    <cellStyle name="Comma [0] 9252" xfId="52081" hidden="1"/>
    <cellStyle name="Comma [0] 9253" xfId="22698" hidden="1"/>
    <cellStyle name="Comma [0] 9253" xfId="52091" hidden="1"/>
    <cellStyle name="Comma [0] 9254" xfId="22718" hidden="1"/>
    <cellStyle name="Comma [0] 9254" xfId="52111" hidden="1"/>
    <cellStyle name="Comma [0] 9255" xfId="22720" hidden="1"/>
    <cellStyle name="Comma [0] 9255" xfId="52113" hidden="1"/>
    <cellStyle name="Comma [0] 9256" xfId="22671" hidden="1"/>
    <cellStyle name="Comma [0] 9256" xfId="52064" hidden="1"/>
    <cellStyle name="Comma [0] 9257" xfId="22632" hidden="1"/>
    <cellStyle name="Comma [0] 9257" xfId="52025" hidden="1"/>
    <cellStyle name="Comma [0] 9258" xfId="22674" hidden="1"/>
    <cellStyle name="Comma [0] 9258" xfId="52067" hidden="1"/>
    <cellStyle name="Comma [0] 9259" xfId="22637" hidden="1"/>
    <cellStyle name="Comma [0] 9259" xfId="52030" hidden="1"/>
    <cellStyle name="Comma [0] 926" xfId="3846" hidden="1"/>
    <cellStyle name="Comma [0] 926" xfId="33240" hidden="1"/>
    <cellStyle name="Comma [0] 9260" xfId="22639" hidden="1"/>
    <cellStyle name="Comma [0] 9260" xfId="52032" hidden="1"/>
    <cellStyle name="Comma [0] 9261" xfId="22725" hidden="1"/>
    <cellStyle name="Comma [0] 9261" xfId="52118" hidden="1"/>
    <cellStyle name="Comma [0] 9262" xfId="22628" hidden="1"/>
    <cellStyle name="Comma [0] 9262" xfId="52021" hidden="1"/>
    <cellStyle name="Comma [0] 9263" xfId="22636" hidden="1"/>
    <cellStyle name="Comma [0] 9263" xfId="52029" hidden="1"/>
    <cellStyle name="Comma [0] 9264" xfId="22737" hidden="1"/>
    <cellStyle name="Comma [0] 9264" xfId="52130" hidden="1"/>
    <cellStyle name="Comma [0] 9265" xfId="22739" hidden="1"/>
    <cellStyle name="Comma [0] 9265" xfId="52132" hidden="1"/>
    <cellStyle name="Comma [0] 9266" xfId="22728" hidden="1"/>
    <cellStyle name="Comma [0] 9266" xfId="52121" hidden="1"/>
    <cellStyle name="Comma [0] 9267" xfId="22736" hidden="1"/>
    <cellStyle name="Comma [0] 9267" xfId="52129" hidden="1"/>
    <cellStyle name="Comma [0] 9268" xfId="22634" hidden="1"/>
    <cellStyle name="Comma [0] 9268" xfId="52027" hidden="1"/>
    <cellStyle name="Comma [0] 9269" xfId="22722" hidden="1"/>
    <cellStyle name="Comma [0] 9269" xfId="52115" hidden="1"/>
    <cellStyle name="Comma [0] 927" xfId="3909" hidden="1"/>
    <cellStyle name="Comma [0] 927" xfId="33303" hidden="1"/>
    <cellStyle name="Comma [0] 9270" xfId="22755" hidden="1"/>
    <cellStyle name="Comma [0] 9270" xfId="52148" hidden="1"/>
    <cellStyle name="Comma [0] 9271" xfId="22763" hidden="1"/>
    <cellStyle name="Comma [0] 9271" xfId="52156" hidden="1"/>
    <cellStyle name="Comma [0] 9272" xfId="22672" hidden="1"/>
    <cellStyle name="Comma [0] 9272" xfId="52065" hidden="1"/>
    <cellStyle name="Comma [0] 9273" xfId="22751" hidden="1"/>
    <cellStyle name="Comma [0] 9273" xfId="52144" hidden="1"/>
    <cellStyle name="Comma [0] 9274" xfId="22772" hidden="1"/>
    <cellStyle name="Comma [0] 9274" xfId="52165" hidden="1"/>
    <cellStyle name="Comma [0] 9275" xfId="22774" hidden="1"/>
    <cellStyle name="Comma [0] 9275" xfId="52167" hidden="1"/>
    <cellStyle name="Comma [0] 9276" xfId="22733" hidden="1"/>
    <cellStyle name="Comma [0] 9276" xfId="52126" hidden="1"/>
    <cellStyle name="Comma [0] 9277" xfId="22678" hidden="1"/>
    <cellStyle name="Comma [0] 9277" xfId="52071" hidden="1"/>
    <cellStyle name="Comma [0] 9278" xfId="22731" hidden="1"/>
    <cellStyle name="Comma [0] 9278" xfId="52124" hidden="1"/>
    <cellStyle name="Comma [0] 9279" xfId="22715" hidden="1"/>
    <cellStyle name="Comma [0] 9279" xfId="52108" hidden="1"/>
    <cellStyle name="Comma [0] 928" xfId="3917" hidden="1"/>
    <cellStyle name="Comma [0] 928" xfId="33311" hidden="1"/>
    <cellStyle name="Comma [0] 9280" xfId="22711" hidden="1"/>
    <cellStyle name="Comma [0] 9280" xfId="52104" hidden="1"/>
    <cellStyle name="Comma [0] 9281" xfId="22782" hidden="1"/>
    <cellStyle name="Comma [0] 9281" xfId="52175" hidden="1"/>
    <cellStyle name="Comma [0] 9282" xfId="22648" hidden="1"/>
    <cellStyle name="Comma [0] 9282" xfId="52041" hidden="1"/>
    <cellStyle name="Comma [0] 9283" xfId="22641" hidden="1"/>
    <cellStyle name="Comma [0] 9283" xfId="52034" hidden="1"/>
    <cellStyle name="Comma [0] 9284" xfId="22790" hidden="1"/>
    <cellStyle name="Comma [0] 9284" xfId="52183" hidden="1"/>
    <cellStyle name="Comma [0] 9285" xfId="22792" hidden="1"/>
    <cellStyle name="Comma [0] 9285" xfId="52185" hidden="1"/>
    <cellStyle name="Comma [0] 9286" xfId="22741" hidden="1"/>
    <cellStyle name="Comma [0] 9286" xfId="52134" hidden="1"/>
    <cellStyle name="Comma [0] 9287" xfId="22717" hidden="1"/>
    <cellStyle name="Comma [0] 9287" xfId="52110" hidden="1"/>
    <cellStyle name="Comma [0] 9288" xfId="22752" hidden="1"/>
    <cellStyle name="Comma [0] 9288" xfId="52145" hidden="1"/>
    <cellStyle name="Comma [0] 9289" xfId="22684" hidden="1"/>
    <cellStyle name="Comma [0] 9289" xfId="52077" hidden="1"/>
    <cellStyle name="Comma [0] 929" xfId="4006" hidden="1"/>
    <cellStyle name="Comma [0] 929" xfId="33400" hidden="1"/>
    <cellStyle name="Comma [0] 9290" xfId="22754" hidden="1"/>
    <cellStyle name="Comma [0] 9290" xfId="52147" hidden="1"/>
    <cellStyle name="Comma [0] 9291" xfId="22799" hidden="1"/>
    <cellStyle name="Comma [0] 9291" xfId="52192" hidden="1"/>
    <cellStyle name="Comma [0] 9292" xfId="22742" hidden="1"/>
    <cellStyle name="Comma [0] 9292" xfId="52135" hidden="1"/>
    <cellStyle name="Comma [0] 9293" xfId="22699" hidden="1"/>
    <cellStyle name="Comma [0] 9293" xfId="52092" hidden="1"/>
    <cellStyle name="Comma [0] 9294" xfId="22805" hidden="1"/>
    <cellStyle name="Comma [0] 9294" xfId="52198" hidden="1"/>
    <cellStyle name="Comma [0] 9295" xfId="22807" hidden="1"/>
    <cellStyle name="Comma [0] 9295" xfId="52200" hidden="1"/>
    <cellStyle name="Comma [0] 9296" xfId="22760" hidden="1"/>
    <cellStyle name="Comma [0] 9296" xfId="52153" hidden="1"/>
    <cellStyle name="Comma [0] 9297" xfId="22766" hidden="1"/>
    <cellStyle name="Comma [0] 9297" xfId="52159" hidden="1"/>
    <cellStyle name="Comma [0] 9298" xfId="22647" hidden="1"/>
    <cellStyle name="Comma [0] 9298" xfId="52040" hidden="1"/>
    <cellStyle name="Comma [0] 9299" xfId="22716" hidden="1"/>
    <cellStyle name="Comma [0] 9299" xfId="52109" hidden="1"/>
    <cellStyle name="Comma [0] 93" xfId="2078" hidden="1"/>
    <cellStyle name="Comma [0] 93" xfId="31473" hidden="1"/>
    <cellStyle name="Comma [0] 930" xfId="3920" hidden="1"/>
    <cellStyle name="Comma [0] 930" xfId="33314" hidden="1"/>
    <cellStyle name="Comma [0] 9300" xfId="22724" hidden="1"/>
    <cellStyle name="Comma [0] 9300" xfId="52117" hidden="1"/>
    <cellStyle name="Comma [0] 9301" xfId="22813" hidden="1"/>
    <cellStyle name="Comma [0] 9301" xfId="52206" hidden="1"/>
    <cellStyle name="Comma [0] 9302" xfId="22727" hidden="1"/>
    <cellStyle name="Comma [0] 9302" xfId="52120" hidden="1"/>
    <cellStyle name="Comma [0] 9303" xfId="22687" hidden="1"/>
    <cellStyle name="Comma [0] 9303" xfId="52080" hidden="1"/>
    <cellStyle name="Comma [0] 9304" xfId="22818" hidden="1"/>
    <cellStyle name="Comma [0] 9304" xfId="52211" hidden="1"/>
    <cellStyle name="Comma [0] 9305" xfId="22820" hidden="1"/>
    <cellStyle name="Comma [0] 9305" xfId="52213" hidden="1"/>
    <cellStyle name="Comma [0] 9306" xfId="22779" hidden="1"/>
    <cellStyle name="Comma [0] 9306" xfId="52172" hidden="1"/>
    <cellStyle name="Comma [0] 9307" xfId="22785" hidden="1"/>
    <cellStyle name="Comma [0] 9307" xfId="52178" hidden="1"/>
    <cellStyle name="Comma [0] 9308" xfId="22686" hidden="1"/>
    <cellStyle name="Comma [0] 9308" xfId="52079" hidden="1"/>
    <cellStyle name="Comma [0] 9309" xfId="22767" hidden="1"/>
    <cellStyle name="Comma [0] 9309" xfId="52160" hidden="1"/>
    <cellStyle name="Comma [0] 931" xfId="3880" hidden="1"/>
    <cellStyle name="Comma [0] 931" xfId="33274" hidden="1"/>
    <cellStyle name="Comma [0] 9310" xfId="22746" hidden="1"/>
    <cellStyle name="Comma [0] 9310" xfId="52139" hidden="1"/>
    <cellStyle name="Comma [0] 9311" xfId="22824" hidden="1"/>
    <cellStyle name="Comma [0] 9311" xfId="52217" hidden="1"/>
    <cellStyle name="Comma [0] 9312" xfId="22765" hidden="1"/>
    <cellStyle name="Comma [0] 9312" xfId="52158" hidden="1"/>
    <cellStyle name="Comma [0] 9313" xfId="22703" hidden="1"/>
    <cellStyle name="Comma [0] 9313" xfId="52096" hidden="1"/>
    <cellStyle name="Comma [0] 9314" xfId="22831" hidden="1"/>
    <cellStyle name="Comma [0] 9314" xfId="52224" hidden="1"/>
    <cellStyle name="Comma [0] 9315" xfId="22833" hidden="1"/>
    <cellStyle name="Comma [0] 9315" xfId="52226" hidden="1"/>
    <cellStyle name="Comma [0] 9316" xfId="22797" hidden="1"/>
    <cellStyle name="Comma [0] 9316" xfId="52190" hidden="1"/>
    <cellStyle name="Comma [0] 9317" xfId="22802" hidden="1"/>
    <cellStyle name="Comma [0] 9317" xfId="52195" hidden="1"/>
    <cellStyle name="Comma [0] 9318" xfId="22631" hidden="1"/>
    <cellStyle name="Comma [0] 9318" xfId="52024" hidden="1"/>
    <cellStyle name="Comma [0] 9319" xfId="22786" hidden="1"/>
    <cellStyle name="Comma [0] 9319" xfId="52179" hidden="1"/>
    <cellStyle name="Comma [0] 932" xfId="4011" hidden="1"/>
    <cellStyle name="Comma [0] 932" xfId="33405" hidden="1"/>
    <cellStyle name="Comma [0] 9320" xfId="22691" hidden="1"/>
    <cellStyle name="Comma [0] 9320" xfId="52084" hidden="1"/>
    <cellStyle name="Comma [0] 9321" xfId="22837" hidden="1"/>
    <cellStyle name="Comma [0] 9321" xfId="52230" hidden="1"/>
    <cellStyle name="Comma [0] 9322" xfId="22784" hidden="1"/>
    <cellStyle name="Comma [0] 9322" xfId="52177" hidden="1"/>
    <cellStyle name="Comma [0] 9323" xfId="22723" hidden="1"/>
    <cellStyle name="Comma [0] 9323" xfId="52116" hidden="1"/>
    <cellStyle name="Comma [0] 9324" xfId="22841" hidden="1"/>
    <cellStyle name="Comma [0] 9324" xfId="52234" hidden="1"/>
    <cellStyle name="Comma [0] 9325" xfId="22843" hidden="1"/>
    <cellStyle name="Comma [0] 9325" xfId="52236" hidden="1"/>
    <cellStyle name="Comma [0] 9326" xfId="22811" hidden="1"/>
    <cellStyle name="Comma [0] 9326" xfId="52204" hidden="1"/>
    <cellStyle name="Comma [0] 9327" xfId="22815" hidden="1"/>
    <cellStyle name="Comma [0] 9327" xfId="52208" hidden="1"/>
    <cellStyle name="Comma [0] 9328" xfId="22705" hidden="1"/>
    <cellStyle name="Comma [0] 9328" xfId="52098" hidden="1"/>
    <cellStyle name="Comma [0] 9329" xfId="22803" hidden="1"/>
    <cellStyle name="Comma [0] 9329" xfId="52196" hidden="1"/>
    <cellStyle name="Comma [0] 933" xfId="4013" hidden="1"/>
    <cellStyle name="Comma [0] 933" xfId="33407" hidden="1"/>
    <cellStyle name="Comma [0] 9330" xfId="22695" hidden="1"/>
    <cellStyle name="Comma [0] 9330" xfId="52088" hidden="1"/>
    <cellStyle name="Comma [0] 9331" xfId="22847" hidden="1"/>
    <cellStyle name="Comma [0] 9331" xfId="52240" hidden="1"/>
    <cellStyle name="Comma [0] 9332" xfId="22801" hidden="1"/>
    <cellStyle name="Comma [0] 9332" xfId="52194" hidden="1"/>
    <cellStyle name="Comma [0] 9333" xfId="22770" hidden="1"/>
    <cellStyle name="Comma [0] 9333" xfId="52163" hidden="1"/>
    <cellStyle name="Comma [0] 9334" xfId="22851" hidden="1"/>
    <cellStyle name="Comma [0] 9334" xfId="52244" hidden="1"/>
    <cellStyle name="Comma [0] 9335" xfId="22853" hidden="1"/>
    <cellStyle name="Comma [0] 9335" xfId="52246" hidden="1"/>
    <cellStyle name="Comma [0] 9336" xfId="22839" hidden="1"/>
    <cellStyle name="Comma [0] 9336" xfId="52232" hidden="1"/>
    <cellStyle name="Comma [0] 9337" xfId="22826" hidden="1"/>
    <cellStyle name="Comma [0] 9337" xfId="52219" hidden="1"/>
    <cellStyle name="Comma [0] 9338" xfId="22850" hidden="1"/>
    <cellStyle name="Comma [0] 9338" xfId="52243" hidden="1"/>
    <cellStyle name="Comma [0] 9339" xfId="22816" hidden="1"/>
    <cellStyle name="Comma [0] 9339" xfId="52209" hidden="1"/>
    <cellStyle name="Comma [0] 934" xfId="3972" hidden="1"/>
    <cellStyle name="Comma [0] 934" xfId="33366" hidden="1"/>
    <cellStyle name="Comma [0] 9340" xfId="22788" hidden="1"/>
    <cellStyle name="Comma [0] 9340" xfId="52181" hidden="1"/>
    <cellStyle name="Comma [0] 9341" xfId="22855" hidden="1"/>
    <cellStyle name="Comma [0] 9341" xfId="52248" hidden="1"/>
    <cellStyle name="Comma [0] 9342" xfId="22812" hidden="1"/>
    <cellStyle name="Comma [0] 9342" xfId="52205" hidden="1"/>
    <cellStyle name="Comma [0] 9343" xfId="22846" hidden="1"/>
    <cellStyle name="Comma [0] 9343" xfId="52239" hidden="1"/>
    <cellStyle name="Comma [0] 9344" xfId="22859" hidden="1"/>
    <cellStyle name="Comma [0] 9344" xfId="52252" hidden="1"/>
    <cellStyle name="Comma [0] 9345" xfId="22861" hidden="1"/>
    <cellStyle name="Comma [0] 9345" xfId="52254" hidden="1"/>
    <cellStyle name="Comma [0] 9346" xfId="22729" hidden="1"/>
    <cellStyle name="Comma [0] 9346" xfId="52122" hidden="1"/>
    <cellStyle name="Comma [0] 9347" xfId="22849" hidden="1"/>
    <cellStyle name="Comma [0] 9347" xfId="52242" hidden="1"/>
    <cellStyle name="Comma [0] 9348" xfId="22789" hidden="1"/>
    <cellStyle name="Comma [0] 9348" xfId="52182" hidden="1"/>
    <cellStyle name="Comma [0] 9349" xfId="22823" hidden="1"/>
    <cellStyle name="Comma [0] 9349" xfId="52216" hidden="1"/>
    <cellStyle name="Comma [0] 935" xfId="3978" hidden="1"/>
    <cellStyle name="Comma [0] 935" xfId="33372" hidden="1"/>
    <cellStyle name="Comma [0] 9350" xfId="22836" hidden="1"/>
    <cellStyle name="Comma [0] 9350" xfId="52229" hidden="1"/>
    <cellStyle name="Comma [0] 9351" xfId="22864" hidden="1"/>
    <cellStyle name="Comma [0] 9351" xfId="52257" hidden="1"/>
    <cellStyle name="Comma [0] 9352" xfId="22827" hidden="1"/>
    <cellStyle name="Comma [0] 9352" xfId="52220" hidden="1"/>
    <cellStyle name="Comma [0] 9353" xfId="22787" hidden="1"/>
    <cellStyle name="Comma [0] 9353" xfId="52180" hidden="1"/>
    <cellStyle name="Comma [0] 9354" xfId="22867" hidden="1"/>
    <cellStyle name="Comma [0] 9354" xfId="52260" hidden="1"/>
    <cellStyle name="Comma [0] 9355" xfId="22869" hidden="1"/>
    <cellStyle name="Comma [0] 9355" xfId="52262" hidden="1"/>
    <cellStyle name="Comma [0] 9356" xfId="22588" hidden="1"/>
    <cellStyle name="Comma [0] 9356" xfId="51981" hidden="1"/>
    <cellStyle name="Comma [0] 9357" xfId="22570" hidden="1"/>
    <cellStyle name="Comma [0] 9357" xfId="51963" hidden="1"/>
    <cellStyle name="Comma [0] 9358" xfId="22873" hidden="1"/>
    <cellStyle name="Comma [0] 9358" xfId="52266" hidden="1"/>
    <cellStyle name="Comma [0] 9359" xfId="22880" hidden="1"/>
    <cellStyle name="Comma [0] 9359" xfId="52273" hidden="1"/>
    <cellStyle name="Comma [0] 936" xfId="3879" hidden="1"/>
    <cellStyle name="Comma [0] 936" xfId="33273" hidden="1"/>
    <cellStyle name="Comma [0] 9360" xfId="22882" hidden="1"/>
    <cellStyle name="Comma [0] 9360" xfId="52275" hidden="1"/>
    <cellStyle name="Comma [0] 9361" xfId="22872" hidden="1"/>
    <cellStyle name="Comma [0] 9361" xfId="52265" hidden="1"/>
    <cellStyle name="Comma [0] 9362" xfId="22878" hidden="1"/>
    <cellStyle name="Comma [0] 9362" xfId="52271" hidden="1"/>
    <cellStyle name="Comma [0] 9363" xfId="22885" hidden="1"/>
    <cellStyle name="Comma [0] 9363" xfId="52278" hidden="1"/>
    <cellStyle name="Comma [0] 9364" xfId="22887" hidden="1"/>
    <cellStyle name="Comma [0] 9364" xfId="52280" hidden="1"/>
    <cellStyle name="Comma [0] 9365" xfId="22662" hidden="1"/>
    <cellStyle name="Comma [0] 9365" xfId="52055" hidden="1"/>
    <cellStyle name="Comma [0] 9366" xfId="22618" hidden="1"/>
    <cellStyle name="Comma [0] 9366" xfId="52011" hidden="1"/>
    <cellStyle name="Comma [0] 9367" xfId="22898" hidden="1"/>
    <cellStyle name="Comma [0] 9367" xfId="52291" hidden="1"/>
    <cellStyle name="Comma [0] 9368" xfId="22907" hidden="1"/>
    <cellStyle name="Comma [0] 9368" xfId="52300" hidden="1"/>
    <cellStyle name="Comma [0] 9369" xfId="22918" hidden="1"/>
    <cellStyle name="Comma [0] 9369" xfId="52311" hidden="1"/>
    <cellStyle name="Comma [0] 937" xfId="3960" hidden="1"/>
    <cellStyle name="Comma [0] 937" xfId="33354" hidden="1"/>
    <cellStyle name="Comma [0] 9370" xfId="22924" hidden="1"/>
    <cellStyle name="Comma [0] 9370" xfId="52317" hidden="1"/>
    <cellStyle name="Comma [0] 9371" xfId="22906" hidden="1"/>
    <cellStyle name="Comma [0] 9371" xfId="52299" hidden="1"/>
    <cellStyle name="Comma [0] 9372" xfId="22916" hidden="1"/>
    <cellStyle name="Comma [0] 9372" xfId="52309" hidden="1"/>
    <cellStyle name="Comma [0] 9373" xfId="22936" hidden="1"/>
    <cellStyle name="Comma [0] 9373" xfId="52329" hidden="1"/>
    <cellStyle name="Comma [0] 9374" xfId="22938" hidden="1"/>
    <cellStyle name="Comma [0] 9374" xfId="52331" hidden="1"/>
    <cellStyle name="Comma [0] 9375" xfId="22889" hidden="1"/>
    <cellStyle name="Comma [0] 9375" xfId="52282" hidden="1"/>
    <cellStyle name="Comma [0] 9376" xfId="22583" hidden="1"/>
    <cellStyle name="Comma [0] 9376" xfId="51976" hidden="1"/>
    <cellStyle name="Comma [0] 9377" xfId="22892" hidden="1"/>
    <cellStyle name="Comma [0] 9377" xfId="52285" hidden="1"/>
    <cellStyle name="Comma [0] 9378" xfId="22617" hidden="1"/>
    <cellStyle name="Comma [0] 9378" xfId="52010" hidden="1"/>
    <cellStyle name="Comma [0] 9379" xfId="22616" hidden="1"/>
    <cellStyle name="Comma [0] 9379" xfId="52009" hidden="1"/>
    <cellStyle name="Comma [0] 938" xfId="3939" hidden="1"/>
    <cellStyle name="Comma [0] 938" xfId="33333" hidden="1"/>
    <cellStyle name="Comma [0] 9380" xfId="22943" hidden="1"/>
    <cellStyle name="Comma [0] 9380" xfId="52336" hidden="1"/>
    <cellStyle name="Comma [0] 9381" xfId="22585" hidden="1"/>
    <cellStyle name="Comma [0] 9381" xfId="51978" hidden="1"/>
    <cellStyle name="Comma [0] 9382" xfId="22619" hidden="1"/>
    <cellStyle name="Comma [0] 9382" xfId="52012" hidden="1"/>
    <cellStyle name="Comma [0] 9383" xfId="22955" hidden="1"/>
    <cellStyle name="Comma [0] 9383" xfId="52348" hidden="1"/>
    <cellStyle name="Comma [0] 9384" xfId="22957" hidden="1"/>
    <cellStyle name="Comma [0] 9384" xfId="52350" hidden="1"/>
    <cellStyle name="Comma [0] 9385" xfId="22946" hidden="1"/>
    <cellStyle name="Comma [0] 9385" xfId="52339" hidden="1"/>
    <cellStyle name="Comma [0] 9386" xfId="22954" hidden="1"/>
    <cellStyle name="Comma [0] 9386" xfId="52347" hidden="1"/>
    <cellStyle name="Comma [0] 9387" xfId="22581" hidden="1"/>
    <cellStyle name="Comma [0] 9387" xfId="51974" hidden="1"/>
    <cellStyle name="Comma [0] 9388" xfId="22940" hidden="1"/>
    <cellStyle name="Comma [0] 9388" xfId="52333" hidden="1"/>
    <cellStyle name="Comma [0] 9389" xfId="22973" hidden="1"/>
    <cellStyle name="Comma [0] 9389" xfId="52366" hidden="1"/>
    <cellStyle name="Comma [0] 939" xfId="4017" hidden="1"/>
    <cellStyle name="Comma [0] 939" xfId="33411" hidden="1"/>
    <cellStyle name="Comma [0] 9390" xfId="22981" hidden="1"/>
    <cellStyle name="Comma [0] 9390" xfId="52374" hidden="1"/>
    <cellStyle name="Comma [0] 9391" xfId="22890" hidden="1"/>
    <cellStyle name="Comma [0] 9391" xfId="52283" hidden="1"/>
    <cellStyle name="Comma [0] 9392" xfId="22969" hidden="1"/>
    <cellStyle name="Comma [0] 9392" xfId="52362" hidden="1"/>
    <cellStyle name="Comma [0] 9393" xfId="22990" hidden="1"/>
    <cellStyle name="Comma [0] 9393" xfId="52383" hidden="1"/>
    <cellStyle name="Comma [0] 9394" xfId="22992" hidden="1"/>
    <cellStyle name="Comma [0] 9394" xfId="52385" hidden="1"/>
    <cellStyle name="Comma [0] 9395" xfId="22951" hidden="1"/>
    <cellStyle name="Comma [0] 9395" xfId="52344" hidden="1"/>
    <cellStyle name="Comma [0] 9396" xfId="22896" hidden="1"/>
    <cellStyle name="Comma [0] 9396" xfId="52289" hidden="1"/>
    <cellStyle name="Comma [0] 9397" xfId="22949" hidden="1"/>
    <cellStyle name="Comma [0] 9397" xfId="52342" hidden="1"/>
    <cellStyle name="Comma [0] 9398" xfId="22933" hidden="1"/>
    <cellStyle name="Comma [0] 9398" xfId="52326" hidden="1"/>
    <cellStyle name="Comma [0] 9399" xfId="22929" hidden="1"/>
    <cellStyle name="Comma [0] 9399" xfId="52322" hidden="1"/>
    <cellStyle name="Comma [0] 94" xfId="2313" hidden="1"/>
    <cellStyle name="Comma [0] 94" xfId="31707" hidden="1"/>
    <cellStyle name="Comma [0] 940" xfId="3958" hidden="1"/>
    <cellStyle name="Comma [0] 940" xfId="33352" hidden="1"/>
    <cellStyle name="Comma [0] 9400" xfId="23000" hidden="1"/>
    <cellStyle name="Comma [0] 9400" xfId="52393" hidden="1"/>
    <cellStyle name="Comma [0] 9401" xfId="22573" hidden="1"/>
    <cellStyle name="Comma [0] 9401" xfId="51966" hidden="1"/>
    <cellStyle name="Comma [0] 9402" xfId="22661" hidden="1"/>
    <cellStyle name="Comma [0] 9402" xfId="52054" hidden="1"/>
    <cellStyle name="Comma [0] 9403" xfId="23008" hidden="1"/>
    <cellStyle name="Comma [0] 9403" xfId="52401" hidden="1"/>
    <cellStyle name="Comma [0] 9404" xfId="23010" hidden="1"/>
    <cellStyle name="Comma [0] 9404" xfId="52403" hidden="1"/>
    <cellStyle name="Comma [0] 9405" xfId="22959" hidden="1"/>
    <cellStyle name="Comma [0] 9405" xfId="52352" hidden="1"/>
    <cellStyle name="Comma [0] 9406" xfId="22935" hidden="1"/>
    <cellStyle name="Comma [0] 9406" xfId="52328" hidden="1"/>
    <cellStyle name="Comma [0] 9407" xfId="22970" hidden="1"/>
    <cellStyle name="Comma [0] 9407" xfId="52363" hidden="1"/>
    <cellStyle name="Comma [0] 9408" xfId="22902" hidden="1"/>
    <cellStyle name="Comma [0] 9408" xfId="52295" hidden="1"/>
    <cellStyle name="Comma [0] 9409" xfId="22972" hidden="1"/>
    <cellStyle name="Comma [0] 9409" xfId="52365" hidden="1"/>
    <cellStyle name="Comma [0] 941" xfId="3896" hidden="1"/>
    <cellStyle name="Comma [0] 941" xfId="33290" hidden="1"/>
    <cellStyle name="Comma [0] 9410" xfId="23017" hidden="1"/>
    <cellStyle name="Comma [0] 9410" xfId="52410" hidden="1"/>
    <cellStyle name="Comma [0] 9411" xfId="22960" hidden="1"/>
    <cellStyle name="Comma [0] 9411" xfId="52353" hidden="1"/>
    <cellStyle name="Comma [0] 9412" xfId="22917" hidden="1"/>
    <cellStyle name="Comma [0] 9412" xfId="52310" hidden="1"/>
    <cellStyle name="Comma [0] 9413" xfId="23023" hidden="1"/>
    <cellStyle name="Comma [0] 9413" xfId="52416" hidden="1"/>
    <cellStyle name="Comma [0] 9414" xfId="23025" hidden="1"/>
    <cellStyle name="Comma [0] 9414" xfId="52418" hidden="1"/>
    <cellStyle name="Comma [0] 9415" xfId="22978" hidden="1"/>
    <cellStyle name="Comma [0] 9415" xfId="52371" hidden="1"/>
    <cellStyle name="Comma [0] 9416" xfId="22984" hidden="1"/>
    <cellStyle name="Comma [0] 9416" xfId="52377" hidden="1"/>
    <cellStyle name="Comma [0] 9417" xfId="22610" hidden="1"/>
    <cellStyle name="Comma [0] 9417" xfId="52003" hidden="1"/>
    <cellStyle name="Comma [0] 9418" xfId="22934" hidden="1"/>
    <cellStyle name="Comma [0] 9418" xfId="52327" hidden="1"/>
    <cellStyle name="Comma [0] 9419" xfId="22942" hidden="1"/>
    <cellStyle name="Comma [0] 9419" xfId="52335" hidden="1"/>
    <cellStyle name="Comma [0] 942" xfId="4024" hidden="1"/>
    <cellStyle name="Comma [0] 942" xfId="33418" hidden="1"/>
    <cellStyle name="Comma [0] 9420" xfId="23031" hidden="1"/>
    <cellStyle name="Comma [0] 9420" xfId="52424" hidden="1"/>
    <cellStyle name="Comma [0] 9421" xfId="22945" hidden="1"/>
    <cellStyle name="Comma [0] 9421" xfId="52338" hidden="1"/>
    <cellStyle name="Comma [0] 9422" xfId="22905" hidden="1"/>
    <cellStyle name="Comma [0] 9422" xfId="52298" hidden="1"/>
    <cellStyle name="Comma [0] 9423" xfId="23036" hidden="1"/>
    <cellStyle name="Comma [0] 9423" xfId="52429" hidden="1"/>
    <cellStyle name="Comma [0] 9424" xfId="23038" hidden="1"/>
    <cellStyle name="Comma [0] 9424" xfId="52431" hidden="1"/>
    <cellStyle name="Comma [0] 9425" xfId="22997" hidden="1"/>
    <cellStyle name="Comma [0] 9425" xfId="52390" hidden="1"/>
    <cellStyle name="Comma [0] 9426" xfId="23003" hidden="1"/>
    <cellStyle name="Comma [0] 9426" xfId="52396" hidden="1"/>
    <cellStyle name="Comma [0] 9427" xfId="22904" hidden="1"/>
    <cellStyle name="Comma [0] 9427" xfId="52297" hidden="1"/>
    <cellStyle name="Comma [0] 9428" xfId="22985" hidden="1"/>
    <cellStyle name="Comma [0] 9428" xfId="52378" hidden="1"/>
    <cellStyle name="Comma [0] 9429" xfId="22964" hidden="1"/>
    <cellStyle name="Comma [0] 9429" xfId="52357" hidden="1"/>
    <cellStyle name="Comma [0] 943" xfId="4026" hidden="1"/>
    <cellStyle name="Comma [0] 943" xfId="33420" hidden="1"/>
    <cellStyle name="Comma [0] 9430" xfId="23042" hidden="1"/>
    <cellStyle name="Comma [0] 9430" xfId="52435" hidden="1"/>
    <cellStyle name="Comma [0] 9431" xfId="22983" hidden="1"/>
    <cellStyle name="Comma [0] 9431" xfId="52376" hidden="1"/>
    <cellStyle name="Comma [0] 9432" xfId="22921" hidden="1"/>
    <cellStyle name="Comma [0] 9432" xfId="52314" hidden="1"/>
    <cellStyle name="Comma [0] 9433" xfId="23049" hidden="1"/>
    <cellStyle name="Comma [0] 9433" xfId="52442" hidden="1"/>
    <cellStyle name="Comma [0] 9434" xfId="23051" hidden="1"/>
    <cellStyle name="Comma [0] 9434" xfId="52444" hidden="1"/>
    <cellStyle name="Comma [0] 9435" xfId="23015" hidden="1"/>
    <cellStyle name="Comma [0] 9435" xfId="52408" hidden="1"/>
    <cellStyle name="Comma [0] 9436" xfId="23020" hidden="1"/>
    <cellStyle name="Comma [0] 9436" xfId="52413" hidden="1"/>
    <cellStyle name="Comma [0] 9437" xfId="22584" hidden="1"/>
    <cellStyle name="Comma [0] 9437" xfId="51977" hidden="1"/>
    <cellStyle name="Comma [0] 9438" xfId="23004" hidden="1"/>
    <cellStyle name="Comma [0] 9438" xfId="52397" hidden="1"/>
    <cellStyle name="Comma [0] 9439" xfId="22909" hidden="1"/>
    <cellStyle name="Comma [0] 9439" xfId="52302" hidden="1"/>
    <cellStyle name="Comma [0] 944" xfId="3990" hidden="1"/>
    <cellStyle name="Comma [0] 944" xfId="33384" hidden="1"/>
    <cellStyle name="Comma [0] 9440" xfId="23055" hidden="1"/>
    <cellStyle name="Comma [0] 9440" xfId="52448" hidden="1"/>
    <cellStyle name="Comma [0] 9441" xfId="23002" hidden="1"/>
    <cellStyle name="Comma [0] 9441" xfId="52395" hidden="1"/>
    <cellStyle name="Comma [0] 9442" xfId="22941" hidden="1"/>
    <cellStyle name="Comma [0] 9442" xfId="52334" hidden="1"/>
    <cellStyle name="Comma [0] 9443" xfId="23059" hidden="1"/>
    <cellStyle name="Comma [0] 9443" xfId="52452" hidden="1"/>
    <cellStyle name="Comma [0] 9444" xfId="23061" hidden="1"/>
    <cellStyle name="Comma [0] 9444" xfId="52454" hidden="1"/>
    <cellStyle name="Comma [0] 9445" xfId="23029" hidden="1"/>
    <cellStyle name="Comma [0] 9445" xfId="52422" hidden="1"/>
    <cellStyle name="Comma [0] 9446" xfId="23033" hidden="1"/>
    <cellStyle name="Comma [0] 9446" xfId="52426" hidden="1"/>
    <cellStyle name="Comma [0] 9447" xfId="22923" hidden="1"/>
    <cellStyle name="Comma [0] 9447" xfId="52316" hidden="1"/>
    <cellStyle name="Comma [0] 9448" xfId="23021" hidden="1"/>
    <cellStyle name="Comma [0] 9448" xfId="52414" hidden="1"/>
    <cellStyle name="Comma [0] 9449" xfId="22913" hidden="1"/>
    <cellStyle name="Comma [0] 9449" xfId="52306" hidden="1"/>
    <cellStyle name="Comma [0] 945" xfId="3995" hidden="1"/>
    <cellStyle name="Comma [0] 945" xfId="33389" hidden="1"/>
    <cellStyle name="Comma [0] 9450" xfId="23065" hidden="1"/>
    <cellStyle name="Comma [0] 9450" xfId="52458" hidden="1"/>
    <cellStyle name="Comma [0] 9451" xfId="23019" hidden="1"/>
    <cellStyle name="Comma [0] 9451" xfId="52412" hidden="1"/>
    <cellStyle name="Comma [0] 9452" xfId="22988" hidden="1"/>
    <cellStyle name="Comma [0] 9452" xfId="52381" hidden="1"/>
    <cellStyle name="Comma [0] 9453" xfId="23069" hidden="1"/>
    <cellStyle name="Comma [0] 9453" xfId="52462" hidden="1"/>
    <cellStyle name="Comma [0] 9454" xfId="23071" hidden="1"/>
    <cellStyle name="Comma [0] 9454" xfId="52464" hidden="1"/>
    <cellStyle name="Comma [0] 9455" xfId="23057" hidden="1"/>
    <cellStyle name="Comma [0] 9455" xfId="52450" hidden="1"/>
    <cellStyle name="Comma [0] 9456" xfId="23044" hidden="1"/>
    <cellStyle name="Comma [0] 9456" xfId="52437" hidden="1"/>
    <cellStyle name="Comma [0] 9457" xfId="23068" hidden="1"/>
    <cellStyle name="Comma [0] 9457" xfId="52461" hidden="1"/>
    <cellStyle name="Comma [0] 9458" xfId="23034" hidden="1"/>
    <cellStyle name="Comma [0] 9458" xfId="52427" hidden="1"/>
    <cellStyle name="Comma [0] 9459" xfId="23006" hidden="1"/>
    <cellStyle name="Comma [0] 9459" xfId="52399" hidden="1"/>
    <cellStyle name="Comma [0] 946" xfId="3425" hidden="1"/>
    <cellStyle name="Comma [0] 946" xfId="32819" hidden="1"/>
    <cellStyle name="Comma [0] 9460" xfId="23073" hidden="1"/>
    <cellStyle name="Comma [0] 9460" xfId="52466" hidden="1"/>
    <cellStyle name="Comma [0] 9461" xfId="23030" hidden="1"/>
    <cellStyle name="Comma [0] 9461" xfId="52423" hidden="1"/>
    <cellStyle name="Comma [0] 9462" xfId="23064" hidden="1"/>
    <cellStyle name="Comma [0] 9462" xfId="52457" hidden="1"/>
    <cellStyle name="Comma [0] 9463" xfId="23077" hidden="1"/>
    <cellStyle name="Comma [0] 9463" xfId="52470" hidden="1"/>
    <cellStyle name="Comma [0] 9464" xfId="23079" hidden="1"/>
    <cellStyle name="Comma [0] 9464" xfId="52472" hidden="1"/>
    <cellStyle name="Comma [0] 9465" xfId="22947" hidden="1"/>
    <cellStyle name="Comma [0] 9465" xfId="52340" hidden="1"/>
    <cellStyle name="Comma [0] 9466" xfId="23067" hidden="1"/>
    <cellStyle name="Comma [0] 9466" xfId="52460" hidden="1"/>
    <cellStyle name="Comma [0] 9467" xfId="23007" hidden="1"/>
    <cellStyle name="Comma [0] 9467" xfId="52400" hidden="1"/>
    <cellStyle name="Comma [0] 9468" xfId="23041" hidden="1"/>
    <cellStyle name="Comma [0] 9468" xfId="52434" hidden="1"/>
    <cellStyle name="Comma [0] 9469" xfId="23054" hidden="1"/>
    <cellStyle name="Comma [0] 9469" xfId="52447" hidden="1"/>
    <cellStyle name="Comma [0] 947" xfId="3979" hidden="1"/>
    <cellStyle name="Comma [0] 947" xfId="33373" hidden="1"/>
    <cellStyle name="Comma [0] 9470" xfId="23082" hidden="1"/>
    <cellStyle name="Comma [0] 9470" xfId="52475" hidden="1"/>
    <cellStyle name="Comma [0] 9471" xfId="23045" hidden="1"/>
    <cellStyle name="Comma [0] 9471" xfId="52438" hidden="1"/>
    <cellStyle name="Comma [0] 9472" xfId="23005" hidden="1"/>
    <cellStyle name="Comma [0] 9472" xfId="52398" hidden="1"/>
    <cellStyle name="Comma [0] 9473" xfId="23084" hidden="1"/>
    <cellStyle name="Comma [0] 9473" xfId="52477" hidden="1"/>
    <cellStyle name="Comma [0] 9474" xfId="23086" hidden="1"/>
    <cellStyle name="Comma [0] 9474" xfId="52479" hidden="1"/>
    <cellStyle name="Comma [0] 9475" xfId="22598" hidden="1"/>
    <cellStyle name="Comma [0] 9475" xfId="51991" hidden="1"/>
    <cellStyle name="Comma [0] 9476" xfId="22595" hidden="1"/>
    <cellStyle name="Comma [0] 9476" xfId="51988" hidden="1"/>
    <cellStyle name="Comma [0] 9477" xfId="23092" hidden="1"/>
    <cellStyle name="Comma [0] 9477" xfId="52485" hidden="1"/>
    <cellStyle name="Comma [0] 9478" xfId="23098" hidden="1"/>
    <cellStyle name="Comma [0] 9478" xfId="52491" hidden="1"/>
    <cellStyle name="Comma [0] 9479" xfId="23100" hidden="1"/>
    <cellStyle name="Comma [0] 9479" xfId="52493" hidden="1"/>
    <cellStyle name="Comma [0] 948" xfId="3884" hidden="1"/>
    <cellStyle name="Comma [0] 948" xfId="33278" hidden="1"/>
    <cellStyle name="Comma [0] 9480" xfId="23091" hidden="1"/>
    <cellStyle name="Comma [0] 9480" xfId="52484" hidden="1"/>
    <cellStyle name="Comma [0] 9481" xfId="23096" hidden="1"/>
    <cellStyle name="Comma [0] 9481" xfId="52489" hidden="1"/>
    <cellStyle name="Comma [0] 9482" xfId="23102" hidden="1"/>
    <cellStyle name="Comma [0] 9482" xfId="52495" hidden="1"/>
    <cellStyle name="Comma [0] 9483" xfId="23104" hidden="1"/>
    <cellStyle name="Comma [0] 9483" xfId="52497" hidden="1"/>
    <cellStyle name="Comma [0] 9484" xfId="22621" hidden="1"/>
    <cellStyle name="Comma [0] 9484" xfId="52014" hidden="1"/>
    <cellStyle name="Comma [0] 9485" xfId="22623" hidden="1"/>
    <cellStyle name="Comma [0] 9485" xfId="52016" hidden="1"/>
    <cellStyle name="Comma [0] 9486" xfId="23115" hidden="1"/>
    <cellStyle name="Comma [0] 9486" xfId="52508" hidden="1"/>
    <cellStyle name="Comma [0] 9487" xfId="23124" hidden="1"/>
    <cellStyle name="Comma [0] 9487" xfId="52517" hidden="1"/>
    <cellStyle name="Comma [0] 9488" xfId="23135" hidden="1"/>
    <cellStyle name="Comma [0] 9488" xfId="52528" hidden="1"/>
    <cellStyle name="Comma [0] 9489" xfId="23141" hidden="1"/>
    <cellStyle name="Comma [0] 9489" xfId="52534" hidden="1"/>
    <cellStyle name="Comma [0] 949" xfId="4030" hidden="1"/>
    <cellStyle name="Comma [0] 949" xfId="33424" hidden="1"/>
    <cellStyle name="Comma [0] 9490" xfId="23123" hidden="1"/>
    <cellStyle name="Comma [0] 9490" xfId="52516" hidden="1"/>
    <cellStyle name="Comma [0] 9491" xfId="23133" hidden="1"/>
    <cellStyle name="Comma [0] 9491" xfId="52526" hidden="1"/>
    <cellStyle name="Comma [0] 9492" xfId="23153" hidden="1"/>
    <cellStyle name="Comma [0] 9492" xfId="52546" hidden="1"/>
    <cellStyle name="Comma [0] 9493" xfId="23155" hidden="1"/>
    <cellStyle name="Comma [0] 9493" xfId="52548" hidden="1"/>
    <cellStyle name="Comma [0] 9494" xfId="23106" hidden="1"/>
    <cellStyle name="Comma [0] 9494" xfId="52499" hidden="1"/>
    <cellStyle name="Comma [0] 9495" xfId="22603" hidden="1"/>
    <cellStyle name="Comma [0] 9495" xfId="51996" hidden="1"/>
    <cellStyle name="Comma [0] 9496" xfId="23109" hidden="1"/>
    <cellStyle name="Comma [0] 9496" xfId="52502" hidden="1"/>
    <cellStyle name="Comma [0] 9497" xfId="22608" hidden="1"/>
    <cellStyle name="Comma [0] 9497" xfId="52001" hidden="1"/>
    <cellStyle name="Comma [0] 9498" xfId="22592" hidden="1"/>
    <cellStyle name="Comma [0] 9498" xfId="51985" hidden="1"/>
    <cellStyle name="Comma [0] 9499" xfId="23160" hidden="1"/>
    <cellStyle name="Comma [0] 9499" xfId="52553" hidden="1"/>
    <cellStyle name="Comma [0] 95" xfId="2321" hidden="1"/>
    <cellStyle name="Comma [0] 95" xfId="31715" hidden="1"/>
    <cellStyle name="Comma [0] 950" xfId="3977" hidden="1"/>
    <cellStyle name="Comma [0] 950" xfId="33371" hidden="1"/>
    <cellStyle name="Comma [0] 9500" xfId="22601" hidden="1"/>
    <cellStyle name="Comma [0] 9500" xfId="51994" hidden="1"/>
    <cellStyle name="Comma [0] 9501" xfId="22622" hidden="1"/>
    <cellStyle name="Comma [0] 9501" xfId="52015" hidden="1"/>
    <cellStyle name="Comma [0] 9502" xfId="23172" hidden="1"/>
    <cellStyle name="Comma [0] 9502" xfId="52565" hidden="1"/>
    <cellStyle name="Comma [0] 9503" xfId="23174" hidden="1"/>
    <cellStyle name="Comma [0] 9503" xfId="52567" hidden="1"/>
    <cellStyle name="Comma [0] 9504" xfId="23163" hidden="1"/>
    <cellStyle name="Comma [0] 9504" xfId="52556" hidden="1"/>
    <cellStyle name="Comma [0] 9505" xfId="23171" hidden="1"/>
    <cellStyle name="Comma [0] 9505" xfId="52564" hidden="1"/>
    <cellStyle name="Comma [0] 9506" xfId="22605" hidden="1"/>
    <cellStyle name="Comma [0] 9506" xfId="51998" hidden="1"/>
    <cellStyle name="Comma [0] 9507" xfId="23157" hidden="1"/>
    <cellStyle name="Comma [0] 9507" xfId="52550" hidden="1"/>
    <cellStyle name="Comma [0] 9508" xfId="23190" hidden="1"/>
    <cellStyle name="Comma [0] 9508" xfId="52583" hidden="1"/>
    <cellStyle name="Comma [0] 9509" xfId="23198" hidden="1"/>
    <cellStyle name="Comma [0] 9509" xfId="52591" hidden="1"/>
    <cellStyle name="Comma [0] 951" xfId="3916" hidden="1"/>
    <cellStyle name="Comma [0] 951" xfId="33310" hidden="1"/>
    <cellStyle name="Comma [0] 9510" xfId="23107" hidden="1"/>
    <cellStyle name="Comma [0] 9510" xfId="52500" hidden="1"/>
    <cellStyle name="Comma [0] 9511" xfId="23186" hidden="1"/>
    <cellStyle name="Comma [0] 9511" xfId="52579" hidden="1"/>
    <cellStyle name="Comma [0] 9512" xfId="23207" hidden="1"/>
    <cellStyle name="Comma [0] 9512" xfId="52600" hidden="1"/>
    <cellStyle name="Comma [0] 9513" xfId="23209" hidden="1"/>
    <cellStyle name="Comma [0] 9513" xfId="52602" hidden="1"/>
    <cellStyle name="Comma [0] 9514" xfId="23168" hidden="1"/>
    <cellStyle name="Comma [0] 9514" xfId="52561" hidden="1"/>
    <cellStyle name="Comma [0] 9515" xfId="23113" hidden="1"/>
    <cellStyle name="Comma [0] 9515" xfId="52506" hidden="1"/>
    <cellStyle name="Comma [0] 9516" xfId="23166" hidden="1"/>
    <cellStyle name="Comma [0] 9516" xfId="52559" hidden="1"/>
    <cellStyle name="Comma [0] 9517" xfId="23150" hidden="1"/>
    <cellStyle name="Comma [0] 9517" xfId="52543" hidden="1"/>
    <cellStyle name="Comma [0] 9518" xfId="23146" hidden="1"/>
    <cellStyle name="Comma [0] 9518" xfId="52539" hidden="1"/>
    <cellStyle name="Comma [0] 9519" xfId="23217" hidden="1"/>
    <cellStyle name="Comma [0] 9519" xfId="52610" hidden="1"/>
    <cellStyle name="Comma [0] 952" xfId="4034" hidden="1"/>
    <cellStyle name="Comma [0] 952" xfId="33428" hidden="1"/>
    <cellStyle name="Comma [0] 9520" xfId="23089" hidden="1"/>
    <cellStyle name="Comma [0] 9520" xfId="52482" hidden="1"/>
    <cellStyle name="Comma [0] 9521" xfId="22571" hidden="1"/>
    <cellStyle name="Comma [0] 9521" xfId="51964" hidden="1"/>
    <cellStyle name="Comma [0] 9522" xfId="23225" hidden="1"/>
    <cellStyle name="Comma [0] 9522" xfId="52618" hidden="1"/>
    <cellStyle name="Comma [0] 9523" xfId="23227" hidden="1"/>
    <cellStyle name="Comma [0] 9523" xfId="52620" hidden="1"/>
    <cellStyle name="Comma [0] 9524" xfId="23176" hidden="1"/>
    <cellStyle name="Comma [0] 9524" xfId="52569" hidden="1"/>
    <cellStyle name="Comma [0] 9525" xfId="23152" hidden="1"/>
    <cellStyle name="Comma [0] 9525" xfId="52545" hidden="1"/>
    <cellStyle name="Comma [0] 9526" xfId="23187" hidden="1"/>
    <cellStyle name="Comma [0] 9526" xfId="52580" hidden="1"/>
    <cellStyle name="Comma [0] 9527" xfId="23119" hidden="1"/>
    <cellStyle name="Comma [0] 9527" xfId="52512" hidden="1"/>
    <cellStyle name="Comma [0] 9528" xfId="23189" hidden="1"/>
    <cellStyle name="Comma [0] 9528" xfId="52582" hidden="1"/>
    <cellStyle name="Comma [0] 9529" xfId="23234" hidden="1"/>
    <cellStyle name="Comma [0] 9529" xfId="52627" hidden="1"/>
    <cellStyle name="Comma [0] 953" xfId="4036" hidden="1"/>
    <cellStyle name="Comma [0] 953" xfId="33430" hidden="1"/>
    <cellStyle name="Comma [0] 9530" xfId="23177" hidden="1"/>
    <cellStyle name="Comma [0] 9530" xfId="52570" hidden="1"/>
    <cellStyle name="Comma [0] 9531" xfId="23134" hidden="1"/>
    <cellStyle name="Comma [0] 9531" xfId="52527" hidden="1"/>
    <cellStyle name="Comma [0] 9532" xfId="23240" hidden="1"/>
    <cellStyle name="Comma [0] 9532" xfId="52633" hidden="1"/>
    <cellStyle name="Comma [0] 9533" xfId="23242" hidden="1"/>
    <cellStyle name="Comma [0] 9533" xfId="52635" hidden="1"/>
    <cellStyle name="Comma [0] 9534" xfId="23195" hidden="1"/>
    <cellStyle name="Comma [0] 9534" xfId="52588" hidden="1"/>
    <cellStyle name="Comma [0] 9535" xfId="23201" hidden="1"/>
    <cellStyle name="Comma [0] 9535" xfId="52594" hidden="1"/>
    <cellStyle name="Comma [0] 9536" xfId="23088" hidden="1"/>
    <cellStyle name="Comma [0] 9536" xfId="52481" hidden="1"/>
    <cellStyle name="Comma [0] 9537" xfId="23151" hidden="1"/>
    <cellStyle name="Comma [0] 9537" xfId="52544" hidden="1"/>
    <cellStyle name="Comma [0] 9538" xfId="23159" hidden="1"/>
    <cellStyle name="Comma [0] 9538" xfId="52552" hidden="1"/>
    <cellStyle name="Comma [0] 9539" xfId="23248" hidden="1"/>
    <cellStyle name="Comma [0] 9539" xfId="52641" hidden="1"/>
    <cellStyle name="Comma [0] 954" xfId="4004" hidden="1"/>
    <cellStyle name="Comma [0] 954" xfId="33398" hidden="1"/>
    <cellStyle name="Comma [0] 9540" xfId="23162" hidden="1"/>
    <cellStyle name="Comma [0] 9540" xfId="52555" hidden="1"/>
    <cellStyle name="Comma [0] 9541" xfId="23122" hidden="1"/>
    <cellStyle name="Comma [0] 9541" xfId="52515" hidden="1"/>
    <cellStyle name="Comma [0] 9542" xfId="23253" hidden="1"/>
    <cellStyle name="Comma [0] 9542" xfId="52646" hidden="1"/>
    <cellStyle name="Comma [0] 9543" xfId="23255" hidden="1"/>
    <cellStyle name="Comma [0] 9543" xfId="52648" hidden="1"/>
    <cellStyle name="Comma [0] 9544" xfId="23214" hidden="1"/>
    <cellStyle name="Comma [0] 9544" xfId="52607" hidden="1"/>
    <cellStyle name="Comma [0] 9545" xfId="23220" hidden="1"/>
    <cellStyle name="Comma [0] 9545" xfId="52613" hidden="1"/>
    <cellStyle name="Comma [0] 9546" xfId="23121" hidden="1"/>
    <cellStyle name="Comma [0] 9546" xfId="52514" hidden="1"/>
    <cellStyle name="Comma [0] 9547" xfId="23202" hidden="1"/>
    <cellStyle name="Comma [0] 9547" xfId="52595" hidden="1"/>
    <cellStyle name="Comma [0] 9548" xfId="23181" hidden="1"/>
    <cellStyle name="Comma [0] 9548" xfId="52574" hidden="1"/>
    <cellStyle name="Comma [0] 9549" xfId="23259" hidden="1"/>
    <cellStyle name="Comma [0] 9549" xfId="52652" hidden="1"/>
    <cellStyle name="Comma [0] 955" xfId="4008" hidden="1"/>
    <cellStyle name="Comma [0] 955" xfId="33402" hidden="1"/>
    <cellStyle name="Comma [0] 9550" xfId="23200" hidden="1"/>
    <cellStyle name="Comma [0] 9550" xfId="52593" hidden="1"/>
    <cellStyle name="Comma [0] 9551" xfId="23138" hidden="1"/>
    <cellStyle name="Comma [0] 9551" xfId="52531" hidden="1"/>
    <cellStyle name="Comma [0] 9552" xfId="23266" hidden="1"/>
    <cellStyle name="Comma [0] 9552" xfId="52659" hidden="1"/>
    <cellStyle name="Comma [0] 9553" xfId="23268" hidden="1"/>
    <cellStyle name="Comma [0] 9553" xfId="52661" hidden="1"/>
    <cellStyle name="Comma [0] 9554" xfId="23232" hidden="1"/>
    <cellStyle name="Comma [0] 9554" xfId="52625" hidden="1"/>
    <cellStyle name="Comma [0] 9555" xfId="23237" hidden="1"/>
    <cellStyle name="Comma [0] 9555" xfId="52630" hidden="1"/>
    <cellStyle name="Comma [0] 9556" xfId="22602" hidden="1"/>
    <cellStyle name="Comma [0] 9556" xfId="51995" hidden="1"/>
    <cellStyle name="Comma [0] 9557" xfId="23221" hidden="1"/>
    <cellStyle name="Comma [0] 9557" xfId="52614" hidden="1"/>
    <cellStyle name="Comma [0] 9558" xfId="23126" hidden="1"/>
    <cellStyle name="Comma [0] 9558" xfId="52519" hidden="1"/>
    <cellStyle name="Comma [0] 9559" xfId="23272" hidden="1"/>
    <cellStyle name="Comma [0] 9559" xfId="52665" hidden="1"/>
    <cellStyle name="Comma [0] 956" xfId="3898" hidden="1"/>
    <cellStyle name="Comma [0] 956" xfId="33292" hidden="1"/>
    <cellStyle name="Comma [0] 9560" xfId="23219" hidden="1"/>
    <cellStyle name="Comma [0] 9560" xfId="52612" hidden="1"/>
    <cellStyle name="Comma [0] 9561" xfId="23158" hidden="1"/>
    <cellStyle name="Comma [0] 9561" xfId="52551" hidden="1"/>
    <cellStyle name="Comma [0] 9562" xfId="23276" hidden="1"/>
    <cellStyle name="Comma [0] 9562" xfId="52669" hidden="1"/>
    <cellStyle name="Comma [0] 9563" xfId="23278" hidden="1"/>
    <cellStyle name="Comma [0] 9563" xfId="52671" hidden="1"/>
    <cellStyle name="Comma [0] 9564" xfId="23246" hidden="1"/>
    <cellStyle name="Comma [0] 9564" xfId="52639" hidden="1"/>
    <cellStyle name="Comma [0] 9565" xfId="23250" hidden="1"/>
    <cellStyle name="Comma [0] 9565" xfId="52643" hidden="1"/>
    <cellStyle name="Comma [0] 9566" xfId="23140" hidden="1"/>
    <cellStyle name="Comma [0] 9566" xfId="52533" hidden="1"/>
    <cellStyle name="Comma [0] 9567" xfId="23238" hidden="1"/>
    <cellStyle name="Comma [0] 9567" xfId="52631" hidden="1"/>
    <cellStyle name="Comma [0] 9568" xfId="23130" hidden="1"/>
    <cellStyle name="Comma [0] 9568" xfId="52523" hidden="1"/>
    <cellStyle name="Comma [0] 9569" xfId="23282" hidden="1"/>
    <cellStyle name="Comma [0] 9569" xfId="52675" hidden="1"/>
    <cellStyle name="Comma [0] 957" xfId="3996" hidden="1"/>
    <cellStyle name="Comma [0] 957" xfId="33390" hidden="1"/>
    <cellStyle name="Comma [0] 9570" xfId="23236" hidden="1"/>
    <cellStyle name="Comma [0] 9570" xfId="52629" hidden="1"/>
    <cellStyle name="Comma [0] 9571" xfId="23205" hidden="1"/>
    <cellStyle name="Comma [0] 9571" xfId="52598" hidden="1"/>
    <cellStyle name="Comma [0] 9572" xfId="23286" hidden="1"/>
    <cellStyle name="Comma [0] 9572" xfId="52679" hidden="1"/>
    <cellStyle name="Comma [0] 9573" xfId="23288" hidden="1"/>
    <cellStyle name="Comma [0] 9573" xfId="52681" hidden="1"/>
    <cellStyle name="Comma [0] 9574" xfId="23274" hidden="1"/>
    <cellStyle name="Comma [0] 9574" xfId="52667" hidden="1"/>
    <cellStyle name="Comma [0] 9575" xfId="23261" hidden="1"/>
    <cellStyle name="Comma [0] 9575" xfId="52654" hidden="1"/>
    <cellStyle name="Comma [0] 9576" xfId="23285" hidden="1"/>
    <cellStyle name="Comma [0] 9576" xfId="52678" hidden="1"/>
    <cellStyle name="Comma [0] 9577" xfId="23251" hidden="1"/>
    <cellStyle name="Comma [0] 9577" xfId="52644" hidden="1"/>
    <cellStyle name="Comma [0] 9578" xfId="23223" hidden="1"/>
    <cellStyle name="Comma [0] 9578" xfId="52616" hidden="1"/>
    <cellStyle name="Comma [0] 9579" xfId="23290" hidden="1"/>
    <cellStyle name="Comma [0] 9579" xfId="52683" hidden="1"/>
    <cellStyle name="Comma [0] 958" xfId="3888" hidden="1"/>
    <cellStyle name="Comma [0] 958" xfId="33282" hidden="1"/>
    <cellStyle name="Comma [0] 9580" xfId="23247" hidden="1"/>
    <cellStyle name="Comma [0] 9580" xfId="52640" hidden="1"/>
    <cellStyle name="Comma [0] 9581" xfId="23281" hidden="1"/>
    <cellStyle name="Comma [0] 9581" xfId="52674" hidden="1"/>
    <cellStyle name="Comma [0] 9582" xfId="23294" hidden="1"/>
    <cellStyle name="Comma [0] 9582" xfId="52687" hidden="1"/>
    <cellStyle name="Comma [0] 9583" xfId="23296" hidden="1"/>
    <cellStyle name="Comma [0] 9583" xfId="52689" hidden="1"/>
    <cellStyle name="Comma [0] 9584" xfId="23164" hidden="1"/>
    <cellStyle name="Comma [0] 9584" xfId="52557" hidden="1"/>
    <cellStyle name="Comma [0] 9585" xfId="23284" hidden="1"/>
    <cellStyle name="Comma [0] 9585" xfId="52677" hidden="1"/>
    <cellStyle name="Comma [0] 9586" xfId="23224" hidden="1"/>
    <cellStyle name="Comma [0] 9586" xfId="52617" hidden="1"/>
    <cellStyle name="Comma [0] 9587" xfId="23258" hidden="1"/>
    <cellStyle name="Comma [0] 9587" xfId="52651" hidden="1"/>
    <cellStyle name="Comma [0] 9588" xfId="23271" hidden="1"/>
    <cellStyle name="Comma [0] 9588" xfId="52664" hidden="1"/>
    <cellStyle name="Comma [0] 9589" xfId="23299" hidden="1"/>
    <cellStyle name="Comma [0] 9589" xfId="52692" hidden="1"/>
    <cellStyle name="Comma [0] 959" xfId="4040" hidden="1"/>
    <cellStyle name="Comma [0] 959" xfId="33434" hidden="1"/>
    <cellStyle name="Comma [0] 9590" xfId="23262" hidden="1"/>
    <cellStyle name="Comma [0] 9590" xfId="52655" hidden="1"/>
    <cellStyle name="Comma [0] 9591" xfId="23222" hidden="1"/>
    <cellStyle name="Comma [0] 9591" xfId="52615" hidden="1"/>
    <cellStyle name="Comma [0] 9592" xfId="23301" hidden="1"/>
    <cellStyle name="Comma [0] 9592" xfId="52694" hidden="1"/>
    <cellStyle name="Comma [0] 9593" xfId="23303" hidden="1"/>
    <cellStyle name="Comma [0] 9593" xfId="52696" hidden="1"/>
    <cellStyle name="Comma [0] 9594" xfId="22656" hidden="1"/>
    <cellStyle name="Comma [0] 9594" xfId="52049" hidden="1"/>
    <cellStyle name="Comma [0] 9595" xfId="22612" hidden="1"/>
    <cellStyle name="Comma [0] 9595" xfId="52005" hidden="1"/>
    <cellStyle name="Comma [0] 9596" xfId="23309" hidden="1"/>
    <cellStyle name="Comma [0] 9596" xfId="52702" hidden="1"/>
    <cellStyle name="Comma [0] 9597" xfId="23315" hidden="1"/>
    <cellStyle name="Comma [0] 9597" xfId="52708" hidden="1"/>
    <cellStyle name="Comma [0] 9598" xfId="23317" hidden="1"/>
    <cellStyle name="Comma [0] 9598" xfId="52710" hidden="1"/>
    <cellStyle name="Comma [0] 9599" xfId="23308" hidden="1"/>
    <cellStyle name="Comma [0] 9599" xfId="52701" hidden="1"/>
    <cellStyle name="Comma [0] 96" xfId="2410" hidden="1"/>
    <cellStyle name="Comma [0] 96" xfId="31804" hidden="1"/>
    <cellStyle name="Comma [0] 960" xfId="3994" hidden="1"/>
    <cellStyle name="Comma [0] 960" xfId="33388" hidden="1"/>
    <cellStyle name="Comma [0] 9600" xfId="23313" hidden="1"/>
    <cellStyle name="Comma [0] 9600" xfId="52706" hidden="1"/>
    <cellStyle name="Comma [0] 9601" xfId="23319" hidden="1"/>
    <cellStyle name="Comma [0] 9601" xfId="52712" hidden="1"/>
    <cellStyle name="Comma [0] 9602" xfId="23321" hidden="1"/>
    <cellStyle name="Comma [0] 9602" xfId="52714" hidden="1"/>
    <cellStyle name="Comma [0] 9603" xfId="22613" hidden="1"/>
    <cellStyle name="Comma [0] 9603" xfId="52006" hidden="1"/>
    <cellStyle name="Comma [0] 9604" xfId="22591" hidden="1"/>
    <cellStyle name="Comma [0] 9604" xfId="51984" hidden="1"/>
    <cellStyle name="Comma [0] 9605" xfId="23332" hidden="1"/>
    <cellStyle name="Comma [0] 9605" xfId="52725" hidden="1"/>
    <cellStyle name="Comma [0] 9606" xfId="23341" hidden="1"/>
    <cellStyle name="Comma [0] 9606" xfId="52734" hidden="1"/>
    <cellStyle name="Comma [0] 9607" xfId="23352" hidden="1"/>
    <cellStyle name="Comma [0] 9607" xfId="52745" hidden="1"/>
    <cellStyle name="Comma [0] 9608" xfId="23358" hidden="1"/>
    <cellStyle name="Comma [0] 9608" xfId="52751" hidden="1"/>
    <cellStyle name="Comma [0] 9609" xfId="23340" hidden="1"/>
    <cellStyle name="Comma [0] 9609" xfId="52733" hidden="1"/>
    <cellStyle name="Comma [0] 961" xfId="3963" hidden="1"/>
    <cellStyle name="Comma [0] 961" xfId="33357" hidden="1"/>
    <cellStyle name="Comma [0] 9610" xfId="23350" hidden="1"/>
    <cellStyle name="Comma [0] 9610" xfId="52743" hidden="1"/>
    <cellStyle name="Comma [0] 9611" xfId="23370" hidden="1"/>
    <cellStyle name="Comma [0] 9611" xfId="52763" hidden="1"/>
    <cellStyle name="Comma [0] 9612" xfId="23372" hidden="1"/>
    <cellStyle name="Comma [0] 9612" xfId="52765" hidden="1"/>
    <cellStyle name="Comma [0] 9613" xfId="23323" hidden="1"/>
    <cellStyle name="Comma [0] 9613" xfId="52716" hidden="1"/>
    <cellStyle name="Comma [0] 9614" xfId="22579" hidden="1"/>
    <cellStyle name="Comma [0] 9614" xfId="51972" hidden="1"/>
    <cellStyle name="Comma [0] 9615" xfId="23326" hidden="1"/>
    <cellStyle name="Comma [0] 9615" xfId="52719" hidden="1"/>
    <cellStyle name="Comma [0] 9616" xfId="22590" hidden="1"/>
    <cellStyle name="Comma [0] 9616" xfId="51983" hidden="1"/>
    <cellStyle name="Comma [0] 9617" xfId="22589" hidden="1"/>
    <cellStyle name="Comma [0] 9617" xfId="51982" hidden="1"/>
    <cellStyle name="Comma [0] 9618" xfId="23377" hidden="1"/>
    <cellStyle name="Comma [0] 9618" xfId="52770" hidden="1"/>
    <cellStyle name="Comma [0] 9619" xfId="22665" hidden="1"/>
    <cellStyle name="Comma [0] 9619" xfId="52058" hidden="1"/>
    <cellStyle name="Comma [0] 962" xfId="4044" hidden="1"/>
    <cellStyle name="Comma [0] 962" xfId="33438" hidden="1"/>
    <cellStyle name="Comma [0] 9620" xfId="22866" hidden="1"/>
    <cellStyle name="Comma [0] 9620" xfId="52259" hidden="1"/>
    <cellStyle name="Comma [0] 9621" xfId="23389" hidden="1"/>
    <cellStyle name="Comma [0] 9621" xfId="52782" hidden="1"/>
    <cellStyle name="Comma [0] 9622" xfId="23391" hidden="1"/>
    <cellStyle name="Comma [0] 9622" xfId="52784" hidden="1"/>
    <cellStyle name="Comma [0] 9623" xfId="23380" hidden="1"/>
    <cellStyle name="Comma [0] 9623" xfId="52773" hidden="1"/>
    <cellStyle name="Comma [0] 9624" xfId="23388" hidden="1"/>
    <cellStyle name="Comma [0] 9624" xfId="52781" hidden="1"/>
    <cellStyle name="Comma [0] 9625" xfId="22875" hidden="1"/>
    <cellStyle name="Comma [0] 9625" xfId="52268" hidden="1"/>
    <cellStyle name="Comma [0] 9626" xfId="23374" hidden="1"/>
    <cellStyle name="Comma [0] 9626" xfId="52767" hidden="1"/>
    <cellStyle name="Comma [0] 9627" xfId="23407" hidden="1"/>
    <cellStyle name="Comma [0] 9627" xfId="52800" hidden="1"/>
    <cellStyle name="Comma [0] 9628" xfId="23415" hidden="1"/>
    <cellStyle name="Comma [0] 9628" xfId="52808" hidden="1"/>
    <cellStyle name="Comma [0] 9629" xfId="23324" hidden="1"/>
    <cellStyle name="Comma [0] 9629" xfId="52717" hidden="1"/>
    <cellStyle name="Comma [0] 963" xfId="4046" hidden="1"/>
    <cellStyle name="Comma [0] 963" xfId="33440" hidden="1"/>
    <cellStyle name="Comma [0] 9630" xfId="23403" hidden="1"/>
    <cellStyle name="Comma [0] 9630" xfId="52796" hidden="1"/>
    <cellStyle name="Comma [0] 9631" xfId="23424" hidden="1"/>
    <cellStyle name="Comma [0] 9631" xfId="52817" hidden="1"/>
    <cellStyle name="Comma [0] 9632" xfId="23426" hidden="1"/>
    <cellStyle name="Comma [0] 9632" xfId="52819" hidden="1"/>
    <cellStyle name="Comma [0] 9633" xfId="23385" hidden="1"/>
    <cellStyle name="Comma [0] 9633" xfId="52778" hidden="1"/>
    <cellStyle name="Comma [0] 9634" xfId="23330" hidden="1"/>
    <cellStyle name="Comma [0] 9634" xfId="52723" hidden="1"/>
    <cellStyle name="Comma [0] 9635" xfId="23383" hidden="1"/>
    <cellStyle name="Comma [0] 9635" xfId="52776" hidden="1"/>
    <cellStyle name="Comma [0] 9636" xfId="23367" hidden="1"/>
    <cellStyle name="Comma [0] 9636" xfId="52760" hidden="1"/>
    <cellStyle name="Comma [0] 9637" xfId="23363" hidden="1"/>
    <cellStyle name="Comma [0] 9637" xfId="52756" hidden="1"/>
    <cellStyle name="Comma [0] 9638" xfId="23434" hidden="1"/>
    <cellStyle name="Comma [0] 9638" xfId="52827" hidden="1"/>
    <cellStyle name="Comma [0] 9639" xfId="23306" hidden="1"/>
    <cellStyle name="Comma [0] 9639" xfId="52699" hidden="1"/>
    <cellStyle name="Comma [0] 964" xfId="4032" hidden="1"/>
    <cellStyle name="Comma [0] 964" xfId="33426" hidden="1"/>
    <cellStyle name="Comma [0] 9640" xfId="22614" hidden="1"/>
    <cellStyle name="Comma [0] 9640" xfId="52007" hidden="1"/>
    <cellStyle name="Comma [0] 9641" xfId="23442" hidden="1"/>
    <cellStyle name="Comma [0] 9641" xfId="52835" hidden="1"/>
    <cellStyle name="Comma [0] 9642" xfId="23444" hidden="1"/>
    <cellStyle name="Comma [0] 9642" xfId="52837" hidden="1"/>
    <cellStyle name="Comma [0] 9643" xfId="23393" hidden="1"/>
    <cellStyle name="Comma [0] 9643" xfId="52786" hidden="1"/>
    <cellStyle name="Comma [0] 9644" xfId="23369" hidden="1"/>
    <cellStyle name="Comma [0] 9644" xfId="52762" hidden="1"/>
    <cellStyle name="Comma [0] 9645" xfId="23404" hidden="1"/>
    <cellStyle name="Comma [0] 9645" xfId="52797" hidden="1"/>
    <cellStyle name="Comma [0] 9646" xfId="23336" hidden="1"/>
    <cellStyle name="Comma [0] 9646" xfId="52729" hidden="1"/>
    <cellStyle name="Comma [0] 9647" xfId="23406" hidden="1"/>
    <cellStyle name="Comma [0] 9647" xfId="52799" hidden="1"/>
    <cellStyle name="Comma [0] 9648" xfId="23451" hidden="1"/>
    <cellStyle name="Comma [0] 9648" xfId="52844" hidden="1"/>
    <cellStyle name="Comma [0] 9649" xfId="23394" hidden="1"/>
    <cellStyle name="Comma [0] 9649" xfId="52787" hidden="1"/>
    <cellStyle name="Comma [0] 965" xfId="4019" hidden="1"/>
    <cellStyle name="Comma [0] 965" xfId="33413" hidden="1"/>
    <cellStyle name="Comma [0] 9650" xfId="23351" hidden="1"/>
    <cellStyle name="Comma [0] 9650" xfId="52744" hidden="1"/>
    <cellStyle name="Comma [0] 9651" xfId="23457" hidden="1"/>
    <cellStyle name="Comma [0] 9651" xfId="52850" hidden="1"/>
    <cellStyle name="Comma [0] 9652" xfId="23459" hidden="1"/>
    <cellStyle name="Comma [0] 9652" xfId="52852" hidden="1"/>
    <cellStyle name="Comma [0] 9653" xfId="23412" hidden="1"/>
    <cellStyle name="Comma [0] 9653" xfId="52805" hidden="1"/>
    <cellStyle name="Comma [0] 9654" xfId="23418" hidden="1"/>
    <cellStyle name="Comma [0] 9654" xfId="52811" hidden="1"/>
    <cellStyle name="Comma [0] 9655" xfId="23305" hidden="1"/>
    <cellStyle name="Comma [0] 9655" xfId="52698" hidden="1"/>
    <cellStyle name="Comma [0] 9656" xfId="23368" hidden="1"/>
    <cellStyle name="Comma [0] 9656" xfId="52761" hidden="1"/>
    <cellStyle name="Comma [0] 9657" xfId="23376" hidden="1"/>
    <cellStyle name="Comma [0] 9657" xfId="52769" hidden="1"/>
    <cellStyle name="Comma [0] 9658" xfId="23465" hidden="1"/>
    <cellStyle name="Comma [0] 9658" xfId="52858" hidden="1"/>
    <cellStyle name="Comma [0] 9659" xfId="23379" hidden="1"/>
    <cellStyle name="Comma [0] 9659" xfId="52772" hidden="1"/>
    <cellStyle name="Comma [0] 966" xfId="4043" hidden="1"/>
    <cellStyle name="Comma [0] 966" xfId="33437" hidden="1"/>
    <cellStyle name="Comma [0] 9660" xfId="23339" hidden="1"/>
    <cellStyle name="Comma [0] 9660" xfId="52732" hidden="1"/>
    <cellStyle name="Comma [0] 9661" xfId="23470" hidden="1"/>
    <cellStyle name="Comma [0] 9661" xfId="52863" hidden="1"/>
    <cellStyle name="Comma [0] 9662" xfId="23472" hidden="1"/>
    <cellStyle name="Comma [0] 9662" xfId="52865" hidden="1"/>
    <cellStyle name="Comma [0] 9663" xfId="23431" hidden="1"/>
    <cellStyle name="Comma [0] 9663" xfId="52824" hidden="1"/>
    <cellStyle name="Comma [0] 9664" xfId="23437" hidden="1"/>
    <cellStyle name="Comma [0] 9664" xfId="52830" hidden="1"/>
    <cellStyle name="Comma [0] 9665" xfId="23338" hidden="1"/>
    <cellStyle name="Comma [0] 9665" xfId="52731" hidden="1"/>
    <cellStyle name="Comma [0] 9666" xfId="23419" hidden="1"/>
    <cellStyle name="Comma [0] 9666" xfId="52812" hidden="1"/>
    <cellStyle name="Comma [0] 9667" xfId="23398" hidden="1"/>
    <cellStyle name="Comma [0] 9667" xfId="52791" hidden="1"/>
    <cellStyle name="Comma [0] 9668" xfId="23476" hidden="1"/>
    <cellStyle name="Comma [0] 9668" xfId="52869" hidden="1"/>
    <cellStyle name="Comma [0] 9669" xfId="23417" hidden="1"/>
    <cellStyle name="Comma [0] 9669" xfId="52810" hidden="1"/>
    <cellStyle name="Comma [0] 967" xfId="4009" hidden="1"/>
    <cellStyle name="Comma [0] 967" xfId="33403" hidden="1"/>
    <cellStyle name="Comma [0] 9670" xfId="23355" hidden="1"/>
    <cellStyle name="Comma [0] 9670" xfId="52748" hidden="1"/>
    <cellStyle name="Comma [0] 9671" xfId="23483" hidden="1"/>
    <cellStyle name="Comma [0] 9671" xfId="52876" hidden="1"/>
    <cellStyle name="Comma [0] 9672" xfId="23485" hidden="1"/>
    <cellStyle name="Comma [0] 9672" xfId="52878" hidden="1"/>
    <cellStyle name="Comma [0] 9673" xfId="23449" hidden="1"/>
    <cellStyle name="Comma [0] 9673" xfId="52842" hidden="1"/>
    <cellStyle name="Comma [0] 9674" xfId="23454" hidden="1"/>
    <cellStyle name="Comma [0] 9674" xfId="52847" hidden="1"/>
    <cellStyle name="Comma [0] 9675" xfId="22884" hidden="1"/>
    <cellStyle name="Comma [0] 9675" xfId="52277" hidden="1"/>
    <cellStyle name="Comma [0] 9676" xfId="23438" hidden="1"/>
    <cellStyle name="Comma [0] 9676" xfId="52831" hidden="1"/>
    <cellStyle name="Comma [0] 9677" xfId="23343" hidden="1"/>
    <cellStyle name="Comma [0] 9677" xfId="52736" hidden="1"/>
    <cellStyle name="Comma [0] 9678" xfId="23489" hidden="1"/>
    <cellStyle name="Comma [0] 9678" xfId="52882" hidden="1"/>
    <cellStyle name="Comma [0] 9679" xfId="23436" hidden="1"/>
    <cellStyle name="Comma [0] 9679" xfId="52829" hidden="1"/>
    <cellStyle name="Comma [0] 968" xfId="3981" hidden="1"/>
    <cellStyle name="Comma [0] 968" xfId="33375" hidden="1"/>
    <cellStyle name="Comma [0] 9680" xfId="23375" hidden="1"/>
    <cellStyle name="Comma [0] 9680" xfId="52768" hidden="1"/>
    <cellStyle name="Comma [0] 9681" xfId="23493" hidden="1"/>
    <cellStyle name="Comma [0] 9681" xfId="52886" hidden="1"/>
    <cellStyle name="Comma [0] 9682" xfId="23495" hidden="1"/>
    <cellStyle name="Comma [0] 9682" xfId="52888" hidden="1"/>
    <cellStyle name="Comma [0] 9683" xfId="23463" hidden="1"/>
    <cellStyle name="Comma [0] 9683" xfId="52856" hidden="1"/>
    <cellStyle name="Comma [0] 9684" xfId="23467" hidden="1"/>
    <cellStyle name="Comma [0] 9684" xfId="52860" hidden="1"/>
    <cellStyle name="Comma [0] 9685" xfId="23357" hidden="1"/>
    <cellStyle name="Comma [0] 9685" xfId="52750" hidden="1"/>
    <cellStyle name="Comma [0] 9686" xfId="23455" hidden="1"/>
    <cellStyle name="Comma [0] 9686" xfId="52848" hidden="1"/>
    <cellStyle name="Comma [0] 9687" xfId="23347" hidden="1"/>
    <cellStyle name="Comma [0] 9687" xfId="52740" hidden="1"/>
    <cellStyle name="Comma [0] 9688" xfId="23499" hidden="1"/>
    <cellStyle name="Comma [0] 9688" xfId="52892" hidden="1"/>
    <cellStyle name="Comma [0] 9689" xfId="23453" hidden="1"/>
    <cellStyle name="Comma [0] 9689" xfId="52846" hidden="1"/>
    <cellStyle name="Comma [0] 969" xfId="4048" hidden="1"/>
    <cellStyle name="Comma [0] 969" xfId="33442" hidden="1"/>
    <cellStyle name="Comma [0] 9690" xfId="23422" hidden="1"/>
    <cellStyle name="Comma [0] 9690" xfId="52815" hidden="1"/>
    <cellStyle name="Comma [0] 9691" xfId="23503" hidden="1"/>
    <cellStyle name="Comma [0] 9691" xfId="52896" hidden="1"/>
    <cellStyle name="Comma [0] 9692" xfId="23505" hidden="1"/>
    <cellStyle name="Comma [0] 9692" xfId="52898" hidden="1"/>
    <cellStyle name="Comma [0] 9693" xfId="23491" hidden="1"/>
    <cellStyle name="Comma [0] 9693" xfId="52884" hidden="1"/>
    <cellStyle name="Comma [0] 9694" xfId="23478" hidden="1"/>
    <cellStyle name="Comma [0] 9694" xfId="52871" hidden="1"/>
    <cellStyle name="Comma [0] 9695" xfId="23502" hidden="1"/>
    <cellStyle name="Comma [0] 9695" xfId="52895" hidden="1"/>
    <cellStyle name="Comma [0] 9696" xfId="23468" hidden="1"/>
    <cellStyle name="Comma [0] 9696" xfId="52861" hidden="1"/>
    <cellStyle name="Comma [0] 9697" xfId="23440" hidden="1"/>
    <cellStyle name="Comma [0] 9697" xfId="52833" hidden="1"/>
    <cellStyle name="Comma [0] 9698" xfId="23507" hidden="1"/>
    <cellStyle name="Comma [0] 9698" xfId="52900" hidden="1"/>
    <cellStyle name="Comma [0] 9699" xfId="23464" hidden="1"/>
    <cellStyle name="Comma [0] 9699" xfId="52857" hidden="1"/>
    <cellStyle name="Comma [0] 97" xfId="2324" hidden="1"/>
    <cellStyle name="Comma [0] 97" xfId="31718" hidden="1"/>
    <cellStyle name="Comma [0] 970" xfId="4005" hidden="1"/>
    <cellStyle name="Comma [0] 970" xfId="33399" hidden="1"/>
    <cellStyle name="Comma [0] 9700" xfId="23498" hidden="1"/>
    <cellStyle name="Comma [0] 9700" xfId="52891" hidden="1"/>
    <cellStyle name="Comma [0] 9701" xfId="23511" hidden="1"/>
    <cellStyle name="Comma [0] 9701" xfId="52904" hidden="1"/>
    <cellStyle name="Comma [0] 9702" xfId="23513" hidden="1"/>
    <cellStyle name="Comma [0] 9702" xfId="52906" hidden="1"/>
    <cellStyle name="Comma [0] 9703" xfId="23381" hidden="1"/>
    <cellStyle name="Comma [0] 9703" xfId="52774" hidden="1"/>
    <cellStyle name="Comma [0] 9704" xfId="23501" hidden="1"/>
    <cellStyle name="Comma [0] 9704" xfId="52894" hidden="1"/>
    <cellStyle name="Comma [0] 9705" xfId="23441" hidden="1"/>
    <cellStyle name="Comma [0] 9705" xfId="52834" hidden="1"/>
    <cellStyle name="Comma [0] 9706" xfId="23475" hidden="1"/>
    <cellStyle name="Comma [0] 9706" xfId="52868" hidden="1"/>
    <cellStyle name="Comma [0] 9707" xfId="23488" hidden="1"/>
    <cellStyle name="Comma [0] 9707" xfId="52881" hidden="1"/>
    <cellStyle name="Comma [0] 9708" xfId="23516" hidden="1"/>
    <cellStyle name="Comma [0] 9708" xfId="52909" hidden="1"/>
    <cellStyle name="Comma [0] 9709" xfId="23479" hidden="1"/>
    <cellStyle name="Comma [0] 9709" xfId="52872" hidden="1"/>
    <cellStyle name="Comma [0] 971" xfId="4039" hidden="1"/>
    <cellStyle name="Comma [0] 971" xfId="33433" hidden="1"/>
    <cellStyle name="Comma [0] 9710" xfId="23439" hidden="1"/>
    <cellStyle name="Comma [0] 9710" xfId="52832" hidden="1"/>
    <cellStyle name="Comma [0] 9711" xfId="23518" hidden="1"/>
    <cellStyle name="Comma [0] 9711" xfId="52911" hidden="1"/>
    <cellStyle name="Comma [0] 9712" xfId="23520" hidden="1"/>
    <cellStyle name="Comma [0] 9712" xfId="52913" hidden="1"/>
    <cellStyle name="Comma [0] 9713" xfId="20000" hidden="1"/>
    <cellStyle name="Comma [0] 9713" xfId="49393" hidden="1"/>
    <cellStyle name="Comma [0] 9714" xfId="19952" hidden="1"/>
    <cellStyle name="Comma [0] 9714" xfId="49345" hidden="1"/>
    <cellStyle name="Comma [0] 9715" xfId="19948" hidden="1"/>
    <cellStyle name="Comma [0] 9715" xfId="49341" hidden="1"/>
    <cellStyle name="Comma [0] 9716" xfId="23525" hidden="1"/>
    <cellStyle name="Comma [0] 9716" xfId="52918" hidden="1"/>
    <cellStyle name="Comma [0] 9717" xfId="23527" hidden="1"/>
    <cellStyle name="Comma [0] 9717" xfId="52920" hidden="1"/>
    <cellStyle name="Comma [0] 9718" xfId="19977" hidden="1"/>
    <cellStyle name="Comma [0] 9718" xfId="49370" hidden="1"/>
    <cellStyle name="Comma [0] 9719" xfId="23523" hidden="1"/>
    <cellStyle name="Comma [0] 9719" xfId="52916" hidden="1"/>
    <cellStyle name="Comma [0] 972" xfId="4052" hidden="1"/>
    <cellStyle name="Comma [0] 972" xfId="33446" hidden="1"/>
    <cellStyle name="Comma [0] 9720" xfId="23529" hidden="1"/>
    <cellStyle name="Comma [0] 9720" xfId="52922" hidden="1"/>
    <cellStyle name="Comma [0] 9721" xfId="23531" hidden="1"/>
    <cellStyle name="Comma [0] 9721" xfId="52924" hidden="1"/>
    <cellStyle name="Comma [0] 9722" xfId="20018" hidden="1"/>
    <cellStyle name="Comma [0] 9722" xfId="49411" hidden="1"/>
    <cellStyle name="Comma [0] 9723" xfId="22568" hidden="1"/>
    <cellStyle name="Comma [0] 9723" xfId="51961" hidden="1"/>
    <cellStyle name="Comma [0] 9724" xfId="23542" hidden="1"/>
    <cellStyle name="Comma [0] 9724" xfId="52935" hidden="1"/>
    <cellStyle name="Comma [0] 9725" xfId="23551" hidden="1"/>
    <cellStyle name="Comma [0] 9725" xfId="52944" hidden="1"/>
    <cellStyle name="Comma [0] 9726" xfId="23562" hidden="1"/>
    <cellStyle name="Comma [0] 9726" xfId="52955" hidden="1"/>
    <cellStyle name="Comma [0] 9727" xfId="23568" hidden="1"/>
    <cellStyle name="Comma [0] 9727" xfId="52961" hidden="1"/>
    <cellStyle name="Comma [0] 9728" xfId="23550" hidden="1"/>
    <cellStyle name="Comma [0] 9728" xfId="52943" hidden="1"/>
    <cellStyle name="Comma [0] 9729" xfId="23560" hidden="1"/>
    <cellStyle name="Comma [0] 9729" xfId="52953" hidden="1"/>
    <cellStyle name="Comma [0] 973" xfId="4054" hidden="1"/>
    <cellStyle name="Comma [0] 973" xfId="33448" hidden="1"/>
    <cellStyle name="Comma [0] 9730" xfId="23580" hidden="1"/>
    <cellStyle name="Comma [0] 9730" xfId="52973" hidden="1"/>
    <cellStyle name="Comma [0] 9731" xfId="23582" hidden="1"/>
    <cellStyle name="Comma [0] 9731" xfId="52975" hidden="1"/>
    <cellStyle name="Comma [0] 9732" xfId="23533" hidden="1"/>
    <cellStyle name="Comma [0] 9732" xfId="52926" hidden="1"/>
    <cellStyle name="Comma [0] 9733" xfId="21189" hidden="1"/>
    <cellStyle name="Comma [0] 9733" xfId="50582" hidden="1"/>
    <cellStyle name="Comma [0] 9734" xfId="23536" hidden="1"/>
    <cellStyle name="Comma [0] 9734" xfId="52929" hidden="1"/>
    <cellStyle name="Comma [0] 9735" xfId="20020" hidden="1"/>
    <cellStyle name="Comma [0] 9735" xfId="49413" hidden="1"/>
    <cellStyle name="Comma [0] 9736" xfId="20002" hidden="1"/>
    <cellStyle name="Comma [0] 9736" xfId="49395" hidden="1"/>
    <cellStyle name="Comma [0] 9737" xfId="23587" hidden="1"/>
    <cellStyle name="Comma [0] 9737" xfId="52980" hidden="1"/>
    <cellStyle name="Comma [0] 9738" xfId="22569" hidden="1"/>
    <cellStyle name="Comma [0] 9738" xfId="51962" hidden="1"/>
    <cellStyle name="Comma [0] 9739" xfId="21403" hidden="1"/>
    <cellStyle name="Comma [0] 9739" xfId="50796" hidden="1"/>
    <cellStyle name="Comma [0] 974" xfId="3922" hidden="1"/>
    <cellStyle name="Comma [0] 974" xfId="33316" hidden="1"/>
    <cellStyle name="Comma [0] 9740" xfId="23599" hidden="1"/>
    <cellStyle name="Comma [0] 9740" xfId="52992" hidden="1"/>
    <cellStyle name="Comma [0] 9741" xfId="23601" hidden="1"/>
    <cellStyle name="Comma [0] 9741" xfId="52994" hidden="1"/>
    <cellStyle name="Comma [0] 9742" xfId="23590" hidden="1"/>
    <cellStyle name="Comma [0] 9742" xfId="52983" hidden="1"/>
    <cellStyle name="Comma [0] 9743" xfId="23598" hidden="1"/>
    <cellStyle name="Comma [0] 9743" xfId="52991" hidden="1"/>
    <cellStyle name="Comma [0] 9744" xfId="20019" hidden="1"/>
    <cellStyle name="Comma [0] 9744" xfId="49412" hidden="1"/>
    <cellStyle name="Comma [0] 9745" xfId="23584" hidden="1"/>
    <cellStyle name="Comma [0] 9745" xfId="52977" hidden="1"/>
    <cellStyle name="Comma [0] 9746" xfId="23617" hidden="1"/>
    <cellStyle name="Comma [0] 9746" xfId="53010" hidden="1"/>
    <cellStyle name="Comma [0] 9747" xfId="23625" hidden="1"/>
    <cellStyle name="Comma [0] 9747" xfId="53018" hidden="1"/>
    <cellStyle name="Comma [0] 9748" xfId="23534" hidden="1"/>
    <cellStyle name="Comma [0] 9748" xfId="52927" hidden="1"/>
    <cellStyle name="Comma [0] 9749" xfId="23613" hidden="1"/>
    <cellStyle name="Comma [0] 9749" xfId="53006" hidden="1"/>
    <cellStyle name="Comma [0] 975" xfId="4042" hidden="1"/>
    <cellStyle name="Comma [0] 975" xfId="33436" hidden="1"/>
    <cellStyle name="Comma [0] 9750" xfId="23634" hidden="1"/>
    <cellStyle name="Comma [0] 9750" xfId="53027" hidden="1"/>
    <cellStyle name="Comma [0] 9751" xfId="23636" hidden="1"/>
    <cellStyle name="Comma [0] 9751" xfId="53029" hidden="1"/>
    <cellStyle name="Comma [0] 9752" xfId="23595" hidden="1"/>
    <cellStyle name="Comma [0] 9752" xfId="52988" hidden="1"/>
    <cellStyle name="Comma [0] 9753" xfId="23540" hidden="1"/>
    <cellStyle name="Comma [0] 9753" xfId="52933" hidden="1"/>
    <cellStyle name="Comma [0] 9754" xfId="23593" hidden="1"/>
    <cellStyle name="Comma [0] 9754" xfId="52986" hidden="1"/>
    <cellStyle name="Comma [0] 9755" xfId="23577" hidden="1"/>
    <cellStyle name="Comma [0] 9755" xfId="52970" hidden="1"/>
    <cellStyle name="Comma [0] 9756" xfId="23573" hidden="1"/>
    <cellStyle name="Comma [0] 9756" xfId="52966" hidden="1"/>
    <cellStyle name="Comma [0] 9757" xfId="23644" hidden="1"/>
    <cellStyle name="Comma [0] 9757" xfId="53037" hidden="1"/>
    <cellStyle name="Comma [0] 9758" xfId="20029" hidden="1"/>
    <cellStyle name="Comma [0] 9758" xfId="49422" hidden="1"/>
    <cellStyle name="Comma [0] 9759" xfId="19950" hidden="1"/>
    <cellStyle name="Comma [0] 9759" xfId="49343" hidden="1"/>
    <cellStyle name="Comma [0] 976" xfId="3982" hidden="1"/>
    <cellStyle name="Comma [0] 976" xfId="33376" hidden="1"/>
    <cellStyle name="Comma [0] 9760" xfId="23652" hidden="1"/>
    <cellStyle name="Comma [0] 9760" xfId="53045" hidden="1"/>
    <cellStyle name="Comma [0] 9761" xfId="23654" hidden="1"/>
    <cellStyle name="Comma [0] 9761" xfId="53047" hidden="1"/>
    <cellStyle name="Comma [0] 9762" xfId="23603" hidden="1"/>
    <cellStyle name="Comma [0] 9762" xfId="52996" hidden="1"/>
    <cellStyle name="Comma [0] 9763" xfId="23579" hidden="1"/>
    <cellStyle name="Comma [0] 9763" xfId="52972" hidden="1"/>
    <cellStyle name="Comma [0] 9764" xfId="23614" hidden="1"/>
    <cellStyle name="Comma [0] 9764" xfId="53007" hidden="1"/>
    <cellStyle name="Comma [0] 9765" xfId="23546" hidden="1"/>
    <cellStyle name="Comma [0] 9765" xfId="52939" hidden="1"/>
    <cellStyle name="Comma [0] 9766" xfId="23616" hidden="1"/>
    <cellStyle name="Comma [0] 9766" xfId="53009" hidden="1"/>
    <cellStyle name="Comma [0] 9767" xfId="23661" hidden="1"/>
    <cellStyle name="Comma [0] 9767" xfId="53054" hidden="1"/>
    <cellStyle name="Comma [0] 9768" xfId="23604" hidden="1"/>
    <cellStyle name="Comma [0] 9768" xfId="52997" hidden="1"/>
    <cellStyle name="Comma [0] 9769" xfId="23561" hidden="1"/>
    <cellStyle name="Comma [0] 9769" xfId="52954" hidden="1"/>
    <cellStyle name="Comma [0] 977" xfId="4016" hidden="1"/>
    <cellStyle name="Comma [0] 977" xfId="33410" hidden="1"/>
    <cellStyle name="Comma [0] 9770" xfId="23667" hidden="1"/>
    <cellStyle name="Comma [0] 9770" xfId="53060" hidden="1"/>
    <cellStyle name="Comma [0] 9771" xfId="23669" hidden="1"/>
    <cellStyle name="Comma [0] 9771" xfId="53062" hidden="1"/>
    <cellStyle name="Comma [0] 9772" xfId="23622" hidden="1"/>
    <cellStyle name="Comma [0] 9772" xfId="53015" hidden="1"/>
    <cellStyle name="Comma [0] 9773" xfId="23628" hidden="1"/>
    <cellStyle name="Comma [0] 9773" xfId="53021" hidden="1"/>
    <cellStyle name="Comma [0] 9774" xfId="19968" hidden="1"/>
    <cellStyle name="Comma [0] 9774" xfId="49361" hidden="1"/>
    <cellStyle name="Comma [0] 9775" xfId="23578" hidden="1"/>
    <cellStyle name="Comma [0] 9775" xfId="52971" hidden="1"/>
    <cellStyle name="Comma [0] 9776" xfId="23586" hidden="1"/>
    <cellStyle name="Comma [0] 9776" xfId="52979" hidden="1"/>
    <cellStyle name="Comma [0] 9777" xfId="23675" hidden="1"/>
    <cellStyle name="Comma [0] 9777" xfId="53068" hidden="1"/>
    <cellStyle name="Comma [0] 9778" xfId="23589" hidden="1"/>
    <cellStyle name="Comma [0] 9778" xfId="52982" hidden="1"/>
    <cellStyle name="Comma [0] 9779" xfId="23549" hidden="1"/>
    <cellStyle name="Comma [0] 9779" xfId="52942" hidden="1"/>
    <cellStyle name="Comma [0] 978" xfId="4029" hidden="1"/>
    <cellStyle name="Comma [0] 978" xfId="33423" hidden="1"/>
    <cellStyle name="Comma [0] 9780" xfId="23680" hidden="1"/>
    <cellStyle name="Comma [0] 9780" xfId="53073" hidden="1"/>
    <cellStyle name="Comma [0] 9781" xfId="23682" hidden="1"/>
    <cellStyle name="Comma [0] 9781" xfId="53075" hidden="1"/>
    <cellStyle name="Comma [0] 9782" xfId="23641" hidden="1"/>
    <cellStyle name="Comma [0] 9782" xfId="53034" hidden="1"/>
    <cellStyle name="Comma [0] 9783" xfId="23647" hidden="1"/>
    <cellStyle name="Comma [0] 9783" xfId="53040" hidden="1"/>
    <cellStyle name="Comma [0] 9784" xfId="23548" hidden="1"/>
    <cellStyle name="Comma [0] 9784" xfId="52941" hidden="1"/>
    <cellStyle name="Comma [0] 9785" xfId="23629" hidden="1"/>
    <cellStyle name="Comma [0] 9785" xfId="53022" hidden="1"/>
    <cellStyle name="Comma [0] 9786" xfId="23608" hidden="1"/>
    <cellStyle name="Comma [0] 9786" xfId="53001" hidden="1"/>
    <cellStyle name="Comma [0] 9787" xfId="23686" hidden="1"/>
    <cellStyle name="Comma [0] 9787" xfId="53079" hidden="1"/>
    <cellStyle name="Comma [0] 9788" xfId="23627" hidden="1"/>
    <cellStyle name="Comma [0] 9788" xfId="53020" hidden="1"/>
    <cellStyle name="Comma [0] 9789" xfId="23565" hidden="1"/>
    <cellStyle name="Comma [0] 9789" xfId="52958" hidden="1"/>
    <cellStyle name="Comma [0] 979" xfId="4057" hidden="1"/>
    <cellStyle name="Comma [0] 979" xfId="33451" hidden="1"/>
    <cellStyle name="Comma [0] 9790" xfId="23693" hidden="1"/>
    <cellStyle name="Comma [0] 9790" xfId="53086" hidden="1"/>
    <cellStyle name="Comma [0] 9791" xfId="23695" hidden="1"/>
    <cellStyle name="Comma [0] 9791" xfId="53088" hidden="1"/>
    <cellStyle name="Comma [0] 9792" xfId="23659" hidden="1"/>
    <cellStyle name="Comma [0] 9792" xfId="53052" hidden="1"/>
    <cellStyle name="Comma [0] 9793" xfId="23664" hidden="1"/>
    <cellStyle name="Comma [0] 9793" xfId="53057" hidden="1"/>
    <cellStyle name="Comma [0] 9794" xfId="20015" hidden="1"/>
    <cellStyle name="Comma [0] 9794" xfId="49408" hidden="1"/>
    <cellStyle name="Comma [0] 9795" xfId="23648" hidden="1"/>
    <cellStyle name="Comma [0] 9795" xfId="53041" hidden="1"/>
    <cellStyle name="Comma [0] 9796" xfId="23553" hidden="1"/>
    <cellStyle name="Comma [0] 9796" xfId="52946" hidden="1"/>
    <cellStyle name="Comma [0] 9797" xfId="23699" hidden="1"/>
    <cellStyle name="Comma [0] 9797" xfId="53092" hidden="1"/>
    <cellStyle name="Comma [0] 9798" xfId="23646" hidden="1"/>
    <cellStyle name="Comma [0] 9798" xfId="53039" hidden="1"/>
    <cellStyle name="Comma [0] 9799" xfId="23585" hidden="1"/>
    <cellStyle name="Comma [0] 9799" xfId="52978" hidden="1"/>
    <cellStyle name="Comma [0] 98" xfId="2284" hidden="1"/>
    <cellStyle name="Comma [0] 98" xfId="31678" hidden="1"/>
    <cellStyle name="Comma [0] 980" xfId="4020" hidden="1"/>
    <cellStyle name="Comma [0] 980" xfId="33414" hidden="1"/>
    <cellStyle name="Comma [0] 9800" xfId="23703" hidden="1"/>
    <cellStyle name="Comma [0] 9800" xfId="53096" hidden="1"/>
    <cellStyle name="Comma [0] 9801" xfId="23705" hidden="1"/>
    <cellStyle name="Comma [0] 9801" xfId="53098" hidden="1"/>
    <cellStyle name="Comma [0] 9802" xfId="23673" hidden="1"/>
    <cellStyle name="Comma [0] 9802" xfId="53066" hidden="1"/>
    <cellStyle name="Comma [0] 9803" xfId="23677" hidden="1"/>
    <cellStyle name="Comma [0] 9803" xfId="53070" hidden="1"/>
    <cellStyle name="Comma [0] 9804" xfId="23567" hidden="1"/>
    <cellStyle name="Comma [0] 9804" xfId="52960" hidden="1"/>
    <cellStyle name="Comma [0] 9805" xfId="23665" hidden="1"/>
    <cellStyle name="Comma [0] 9805" xfId="53058" hidden="1"/>
    <cellStyle name="Comma [0] 9806" xfId="23557" hidden="1"/>
    <cellStyle name="Comma [0] 9806" xfId="52950" hidden="1"/>
    <cellStyle name="Comma [0] 9807" xfId="23709" hidden="1"/>
    <cellStyle name="Comma [0] 9807" xfId="53102" hidden="1"/>
    <cellStyle name="Comma [0] 9808" xfId="23663" hidden="1"/>
    <cellStyle name="Comma [0] 9808" xfId="53056" hidden="1"/>
    <cellStyle name="Comma [0] 9809" xfId="23632" hidden="1"/>
    <cellStyle name="Comma [0] 9809" xfId="53025" hidden="1"/>
    <cellStyle name="Comma [0] 981" xfId="3980" hidden="1"/>
    <cellStyle name="Comma [0] 981" xfId="33374" hidden="1"/>
    <cellStyle name="Comma [0] 9810" xfId="23713" hidden="1"/>
    <cellStyle name="Comma [0] 9810" xfId="53106" hidden="1"/>
    <cellStyle name="Comma [0] 9811" xfId="23715" hidden="1"/>
    <cellStyle name="Comma [0] 9811" xfId="53108" hidden="1"/>
    <cellStyle name="Comma [0] 9812" xfId="23701" hidden="1"/>
    <cellStyle name="Comma [0] 9812" xfId="53094" hidden="1"/>
    <cellStyle name="Comma [0] 9813" xfId="23688" hidden="1"/>
    <cellStyle name="Comma [0] 9813" xfId="53081" hidden="1"/>
    <cellStyle name="Comma [0] 9814" xfId="23712" hidden="1"/>
    <cellStyle name="Comma [0] 9814" xfId="53105" hidden="1"/>
    <cellStyle name="Comma [0] 9815" xfId="23678" hidden="1"/>
    <cellStyle name="Comma [0] 9815" xfId="53071" hidden="1"/>
    <cellStyle name="Comma [0] 9816" xfId="23650" hidden="1"/>
    <cellStyle name="Comma [0] 9816" xfId="53043" hidden="1"/>
    <cellStyle name="Comma [0] 9817" xfId="23717" hidden="1"/>
    <cellStyle name="Comma [0] 9817" xfId="53110" hidden="1"/>
    <cellStyle name="Comma [0] 9818" xfId="23674" hidden="1"/>
    <cellStyle name="Comma [0] 9818" xfId="53067" hidden="1"/>
    <cellStyle name="Comma [0] 9819" xfId="23708" hidden="1"/>
    <cellStyle name="Comma [0] 9819" xfId="53101" hidden="1"/>
    <cellStyle name="Comma [0] 982" xfId="4059" hidden="1"/>
    <cellStyle name="Comma [0] 982" xfId="33453" hidden="1"/>
    <cellStyle name="Comma [0] 9820" xfId="23721" hidden="1"/>
    <cellStyle name="Comma [0] 9820" xfId="53114" hidden="1"/>
    <cellStyle name="Comma [0] 9821" xfId="23723" hidden="1"/>
    <cellStyle name="Comma [0] 9821" xfId="53116" hidden="1"/>
    <cellStyle name="Comma [0] 9822" xfId="23591" hidden="1"/>
    <cellStyle name="Comma [0] 9822" xfId="52984" hidden="1"/>
    <cellStyle name="Comma [0] 9823" xfId="23711" hidden="1"/>
    <cellStyle name="Comma [0] 9823" xfId="53104" hidden="1"/>
    <cellStyle name="Comma [0] 9824" xfId="23651" hidden="1"/>
    <cellStyle name="Comma [0] 9824" xfId="53044" hidden="1"/>
    <cellStyle name="Comma [0] 9825" xfId="23685" hidden="1"/>
    <cellStyle name="Comma [0] 9825" xfId="53078" hidden="1"/>
    <cellStyle name="Comma [0] 9826" xfId="23698" hidden="1"/>
    <cellStyle name="Comma [0] 9826" xfId="53091" hidden="1"/>
    <cellStyle name="Comma [0] 9827" xfId="23726" hidden="1"/>
    <cellStyle name="Comma [0] 9827" xfId="53119" hidden="1"/>
    <cellStyle name="Comma [0] 9828" xfId="23689" hidden="1"/>
    <cellStyle name="Comma [0] 9828" xfId="53082" hidden="1"/>
    <cellStyle name="Comma [0] 9829" xfId="23649" hidden="1"/>
    <cellStyle name="Comma [0] 9829" xfId="53042" hidden="1"/>
    <cellStyle name="Comma [0] 983" xfId="4061" hidden="1"/>
    <cellStyle name="Comma [0] 983" xfId="33455" hidden="1"/>
    <cellStyle name="Comma [0] 9830" xfId="23728" hidden="1"/>
    <cellStyle name="Comma [0] 9830" xfId="53121" hidden="1"/>
    <cellStyle name="Comma [0] 9831" xfId="23730" hidden="1"/>
    <cellStyle name="Comma [0] 9831" xfId="53123" hidden="1"/>
    <cellStyle name="Comma [0] 9832" xfId="23787" hidden="1"/>
    <cellStyle name="Comma [0] 9832" xfId="53180" hidden="1"/>
    <cellStyle name="Comma [0] 9833" xfId="23806" hidden="1"/>
    <cellStyle name="Comma [0] 9833" xfId="53199" hidden="1"/>
    <cellStyle name="Comma [0] 9834" xfId="23813" hidden="1"/>
    <cellStyle name="Comma [0] 9834" xfId="53206" hidden="1"/>
    <cellStyle name="Comma [0] 9835" xfId="23820" hidden="1"/>
    <cellStyle name="Comma [0] 9835" xfId="53213" hidden="1"/>
    <cellStyle name="Comma [0] 9836" xfId="23825" hidden="1"/>
    <cellStyle name="Comma [0] 9836" xfId="53218" hidden="1"/>
    <cellStyle name="Comma [0] 9837" xfId="23812" hidden="1"/>
    <cellStyle name="Comma [0] 9837" xfId="53205" hidden="1"/>
    <cellStyle name="Comma [0] 9838" xfId="23817" hidden="1"/>
    <cellStyle name="Comma [0] 9838" xfId="53210" hidden="1"/>
    <cellStyle name="Comma [0] 9839" xfId="23829" hidden="1"/>
    <cellStyle name="Comma [0] 9839" xfId="53222" hidden="1"/>
    <cellStyle name="Comma [0] 984" xfId="692" hidden="1"/>
    <cellStyle name="Comma [0] 984" xfId="30087" hidden="1"/>
    <cellStyle name="Comma [0] 9840" xfId="23831" hidden="1"/>
    <cellStyle name="Comma [0] 9840" xfId="53224" hidden="1"/>
    <cellStyle name="Comma [0] 9841" xfId="23802" hidden="1"/>
    <cellStyle name="Comma [0] 9841" xfId="53195" hidden="1"/>
    <cellStyle name="Comma [0] 9842" xfId="23791" hidden="1"/>
    <cellStyle name="Comma [0] 9842" xfId="53184" hidden="1"/>
    <cellStyle name="Comma [0] 9843" xfId="23842" hidden="1"/>
    <cellStyle name="Comma [0] 9843" xfId="53235" hidden="1"/>
    <cellStyle name="Comma [0] 9844" xfId="23851" hidden="1"/>
    <cellStyle name="Comma [0] 9844" xfId="53244" hidden="1"/>
    <cellStyle name="Comma [0] 9845" xfId="23862" hidden="1"/>
    <cellStyle name="Comma [0] 9845" xfId="53255" hidden="1"/>
    <cellStyle name="Comma [0] 9846" xfId="23868" hidden="1"/>
    <cellStyle name="Comma [0] 9846" xfId="53261" hidden="1"/>
    <cellStyle name="Comma [0] 9847" xfId="23850" hidden="1"/>
    <cellStyle name="Comma [0] 9847" xfId="53243" hidden="1"/>
    <cellStyle name="Comma [0] 9848" xfId="23860" hidden="1"/>
    <cellStyle name="Comma [0] 9848" xfId="53253" hidden="1"/>
    <cellStyle name="Comma [0] 9849" xfId="23880" hidden="1"/>
    <cellStyle name="Comma [0] 9849" xfId="53273" hidden="1"/>
    <cellStyle name="Comma [0] 985" xfId="697" hidden="1"/>
    <cellStyle name="Comma [0] 985" xfId="30092" hidden="1"/>
    <cellStyle name="Comma [0] 9850" xfId="23882" hidden="1"/>
    <cellStyle name="Comma [0] 9850" xfId="53275" hidden="1"/>
    <cellStyle name="Comma [0] 9851" xfId="23833" hidden="1"/>
    <cellStyle name="Comma [0] 9851" xfId="53226" hidden="1"/>
    <cellStyle name="Comma [0] 9852" xfId="23794" hidden="1"/>
    <cellStyle name="Comma [0] 9852" xfId="53187" hidden="1"/>
    <cellStyle name="Comma [0] 9853" xfId="23836" hidden="1"/>
    <cellStyle name="Comma [0] 9853" xfId="53229" hidden="1"/>
    <cellStyle name="Comma [0] 9854" xfId="23799" hidden="1"/>
    <cellStyle name="Comma [0] 9854" xfId="53192" hidden="1"/>
    <cellStyle name="Comma [0] 9855" xfId="23801" hidden="1"/>
    <cellStyle name="Comma [0] 9855" xfId="53194" hidden="1"/>
    <cellStyle name="Comma [0] 9856" xfId="23887" hidden="1"/>
    <cellStyle name="Comma [0] 9856" xfId="53280" hidden="1"/>
    <cellStyle name="Comma [0] 9857" xfId="23790" hidden="1"/>
    <cellStyle name="Comma [0] 9857" xfId="53183" hidden="1"/>
    <cellStyle name="Comma [0] 9858" xfId="23798" hidden="1"/>
    <cellStyle name="Comma [0] 9858" xfId="53191" hidden="1"/>
    <cellStyle name="Comma [0] 9859" xfId="23899" hidden="1"/>
    <cellStyle name="Comma [0] 9859" xfId="53292" hidden="1"/>
    <cellStyle name="Comma [0] 986" xfId="690" hidden="1"/>
    <cellStyle name="Comma [0] 986" xfId="30085" hidden="1"/>
    <cellStyle name="Comma [0] 9860" xfId="23901" hidden="1"/>
    <cellStyle name="Comma [0] 9860" xfId="53294" hidden="1"/>
    <cellStyle name="Comma [0] 9861" xfId="23890" hidden="1"/>
    <cellStyle name="Comma [0] 9861" xfId="53283" hidden="1"/>
    <cellStyle name="Comma [0] 9862" xfId="23898" hidden="1"/>
    <cellStyle name="Comma [0] 9862" xfId="53291" hidden="1"/>
    <cellStyle name="Comma [0] 9863" xfId="23796" hidden="1"/>
    <cellStyle name="Comma [0] 9863" xfId="53189" hidden="1"/>
    <cellStyle name="Comma [0] 9864" xfId="23884" hidden="1"/>
    <cellStyle name="Comma [0] 9864" xfId="53277" hidden="1"/>
    <cellStyle name="Comma [0] 9865" xfId="23917" hidden="1"/>
    <cellStyle name="Comma [0] 9865" xfId="53310" hidden="1"/>
    <cellStyle name="Comma [0] 9866" xfId="23925" hidden="1"/>
    <cellStyle name="Comma [0] 9866" xfId="53318" hidden="1"/>
    <cellStyle name="Comma [0] 9867" xfId="23834" hidden="1"/>
    <cellStyle name="Comma [0] 9867" xfId="53227" hidden="1"/>
    <cellStyle name="Comma [0] 9868" xfId="23913" hidden="1"/>
    <cellStyle name="Comma [0] 9868" xfId="53306" hidden="1"/>
    <cellStyle name="Comma [0] 9869" xfId="23934" hidden="1"/>
    <cellStyle name="Comma [0] 9869" xfId="53327" hidden="1"/>
    <cellStyle name="Comma [0] 987" xfId="671" hidden="1"/>
    <cellStyle name="Comma [0] 987" xfId="30066" hidden="1"/>
    <cellStyle name="Comma [0] 9870" xfId="23936" hidden="1"/>
    <cellStyle name="Comma [0] 9870" xfId="53329" hidden="1"/>
    <cellStyle name="Comma [0] 9871" xfId="23895" hidden="1"/>
    <cellStyle name="Comma [0] 9871" xfId="53288" hidden="1"/>
    <cellStyle name="Comma [0] 9872" xfId="23840" hidden="1"/>
    <cellStyle name="Comma [0] 9872" xfId="53233" hidden="1"/>
    <cellStyle name="Comma [0] 9873" xfId="23893" hidden="1"/>
    <cellStyle name="Comma [0] 9873" xfId="53286" hidden="1"/>
    <cellStyle name="Comma [0] 9874" xfId="23877" hidden="1"/>
    <cellStyle name="Comma [0] 9874" xfId="53270" hidden="1"/>
    <cellStyle name="Comma [0] 9875" xfId="23873" hidden="1"/>
    <cellStyle name="Comma [0] 9875" xfId="53266" hidden="1"/>
    <cellStyle name="Comma [0] 9876" xfId="23944" hidden="1"/>
    <cellStyle name="Comma [0] 9876" xfId="53337" hidden="1"/>
    <cellStyle name="Comma [0] 9877" xfId="23810" hidden="1"/>
    <cellStyle name="Comma [0] 9877" xfId="53203" hidden="1"/>
    <cellStyle name="Comma [0] 9878" xfId="23803" hidden="1"/>
    <cellStyle name="Comma [0] 9878" xfId="53196" hidden="1"/>
    <cellStyle name="Comma [0] 9879" xfId="23952" hidden="1"/>
    <cellStyle name="Comma [0] 9879" xfId="53345" hidden="1"/>
    <cellStyle name="Comma [0] 988" xfId="4064" hidden="1"/>
    <cellStyle name="Comma [0] 988" xfId="33458" hidden="1"/>
    <cellStyle name="Comma [0] 9880" xfId="23954" hidden="1"/>
    <cellStyle name="Comma [0] 9880" xfId="53347" hidden="1"/>
    <cellStyle name="Comma [0] 9881" xfId="23903" hidden="1"/>
    <cellStyle name="Comma [0] 9881" xfId="53296" hidden="1"/>
    <cellStyle name="Comma [0] 9882" xfId="23879" hidden="1"/>
    <cellStyle name="Comma [0] 9882" xfId="53272" hidden="1"/>
    <cellStyle name="Comma [0] 9883" xfId="23914" hidden="1"/>
    <cellStyle name="Comma [0] 9883" xfId="53307" hidden="1"/>
    <cellStyle name="Comma [0] 9884" xfId="23846" hidden="1"/>
    <cellStyle name="Comma [0] 9884" xfId="53239" hidden="1"/>
    <cellStyle name="Comma [0] 9885" xfId="23916" hidden="1"/>
    <cellStyle name="Comma [0] 9885" xfId="53309" hidden="1"/>
    <cellStyle name="Comma [0] 9886" xfId="23961" hidden="1"/>
    <cellStyle name="Comma [0] 9886" xfId="53354" hidden="1"/>
    <cellStyle name="Comma [0] 9887" xfId="23904" hidden="1"/>
    <cellStyle name="Comma [0] 9887" xfId="53297" hidden="1"/>
    <cellStyle name="Comma [0] 9888" xfId="23861" hidden="1"/>
    <cellStyle name="Comma [0] 9888" xfId="53254" hidden="1"/>
    <cellStyle name="Comma [0] 9889" xfId="23967" hidden="1"/>
    <cellStyle name="Comma [0] 9889" xfId="53360" hidden="1"/>
    <cellStyle name="Comma [0] 989" xfId="4070" hidden="1"/>
    <cellStyle name="Comma [0] 989" xfId="33464" hidden="1"/>
    <cellStyle name="Comma [0] 9890" xfId="23969" hidden="1"/>
    <cellStyle name="Comma [0] 9890" xfId="53362" hidden="1"/>
    <cellStyle name="Comma [0] 9891" xfId="23922" hidden="1"/>
    <cellStyle name="Comma [0] 9891" xfId="53315" hidden="1"/>
    <cellStyle name="Comma [0] 9892" xfId="23928" hidden="1"/>
    <cellStyle name="Comma [0] 9892" xfId="53321" hidden="1"/>
    <cellStyle name="Comma [0] 9893" xfId="23809" hidden="1"/>
    <cellStyle name="Comma [0] 9893" xfId="53202" hidden="1"/>
    <cellStyle name="Comma [0] 9894" xfId="23878" hidden="1"/>
    <cellStyle name="Comma [0] 9894" xfId="53271" hidden="1"/>
    <cellStyle name="Comma [0] 9895" xfId="23886" hidden="1"/>
    <cellStyle name="Comma [0] 9895" xfId="53279" hidden="1"/>
    <cellStyle name="Comma [0] 9896" xfId="23975" hidden="1"/>
    <cellStyle name="Comma [0] 9896" xfId="53368" hidden="1"/>
    <cellStyle name="Comma [0] 9897" xfId="23889" hidden="1"/>
    <cellStyle name="Comma [0] 9897" xfId="53282" hidden="1"/>
    <cellStyle name="Comma [0] 9898" xfId="23849" hidden="1"/>
    <cellStyle name="Comma [0] 9898" xfId="53242" hidden="1"/>
    <cellStyle name="Comma [0] 9899" xfId="23980" hidden="1"/>
    <cellStyle name="Comma [0] 9899" xfId="53373" hidden="1"/>
    <cellStyle name="Comma [0] 99" xfId="2415" hidden="1"/>
    <cellStyle name="Comma [0] 99" xfId="31809" hidden="1"/>
    <cellStyle name="Comma [0] 990" xfId="4072" hidden="1"/>
    <cellStyle name="Comma [0] 990" xfId="33466" hidden="1"/>
    <cellStyle name="Comma [0] 9900" xfId="23982" hidden="1"/>
    <cellStyle name="Comma [0] 9900" xfId="53375" hidden="1"/>
    <cellStyle name="Comma [0] 9901" xfId="23941" hidden="1"/>
    <cellStyle name="Comma [0] 9901" xfId="53334" hidden="1"/>
    <cellStyle name="Comma [0] 9902" xfId="23947" hidden="1"/>
    <cellStyle name="Comma [0] 9902" xfId="53340" hidden="1"/>
    <cellStyle name="Comma [0] 9903" xfId="23848" hidden="1"/>
    <cellStyle name="Comma [0] 9903" xfId="53241" hidden="1"/>
    <cellStyle name="Comma [0] 9904" xfId="23929" hidden="1"/>
    <cellStyle name="Comma [0] 9904" xfId="53322" hidden="1"/>
    <cellStyle name="Comma [0] 9905" xfId="23908" hidden="1"/>
    <cellStyle name="Comma [0] 9905" xfId="53301" hidden="1"/>
    <cellStyle name="Comma [0] 9906" xfId="23986" hidden="1"/>
    <cellStyle name="Comma [0] 9906" xfId="53379" hidden="1"/>
    <cellStyle name="Comma [0] 9907" xfId="23927" hidden="1"/>
    <cellStyle name="Comma [0] 9907" xfId="53320" hidden="1"/>
    <cellStyle name="Comma [0] 9908" xfId="23865" hidden="1"/>
    <cellStyle name="Comma [0] 9908" xfId="53258" hidden="1"/>
    <cellStyle name="Comma [0] 9909" xfId="23993" hidden="1"/>
    <cellStyle name="Comma [0] 9909" xfId="53386" hidden="1"/>
    <cellStyle name="Comma [0] 991" xfId="4063" hidden="1"/>
    <cellStyle name="Comma [0] 991" xfId="33457" hidden="1"/>
    <cellStyle name="Comma [0] 9910" xfId="23995" hidden="1"/>
    <cellStyle name="Comma [0] 9910" xfId="53388" hidden="1"/>
    <cellStyle name="Comma [0] 9911" xfId="23959" hidden="1"/>
    <cellStyle name="Comma [0] 9911" xfId="53352" hidden="1"/>
    <cellStyle name="Comma [0] 9912" xfId="23964" hidden="1"/>
    <cellStyle name="Comma [0] 9912" xfId="53357" hidden="1"/>
    <cellStyle name="Comma [0] 9913" xfId="23793" hidden="1"/>
    <cellStyle name="Comma [0] 9913" xfId="53186" hidden="1"/>
    <cellStyle name="Comma [0] 9914" xfId="23948" hidden="1"/>
    <cellStyle name="Comma [0] 9914" xfId="53341" hidden="1"/>
    <cellStyle name="Comma [0] 9915" xfId="23853" hidden="1"/>
    <cellStyle name="Comma [0] 9915" xfId="53246" hidden="1"/>
    <cellStyle name="Comma [0] 9916" xfId="23999" hidden="1"/>
    <cellStyle name="Comma [0] 9916" xfId="53392" hidden="1"/>
    <cellStyle name="Comma [0] 9917" xfId="23946" hidden="1"/>
    <cellStyle name="Comma [0] 9917" xfId="53339" hidden="1"/>
    <cellStyle name="Comma [0] 9918" xfId="23885" hidden="1"/>
    <cellStyle name="Comma [0] 9918" xfId="53278" hidden="1"/>
    <cellStyle name="Comma [0] 9919" xfId="24003" hidden="1"/>
    <cellStyle name="Comma [0] 9919" xfId="53396" hidden="1"/>
    <cellStyle name="Comma [0] 992" xfId="4068" hidden="1"/>
    <cellStyle name="Comma [0] 992" xfId="33462" hidden="1"/>
    <cellStyle name="Comma [0] 9920" xfId="24005" hidden="1"/>
    <cellStyle name="Comma [0] 9920" xfId="53398" hidden="1"/>
    <cellStyle name="Comma [0] 9921" xfId="23973" hidden="1"/>
    <cellStyle name="Comma [0] 9921" xfId="53366" hidden="1"/>
    <cellStyle name="Comma [0] 9922" xfId="23977" hidden="1"/>
    <cellStyle name="Comma [0] 9922" xfId="53370" hidden="1"/>
    <cellStyle name="Comma [0] 9923" xfId="23867" hidden="1"/>
    <cellStyle name="Comma [0] 9923" xfId="53260" hidden="1"/>
    <cellStyle name="Comma [0] 9924" xfId="23965" hidden="1"/>
    <cellStyle name="Comma [0] 9924" xfId="53358" hidden="1"/>
    <cellStyle name="Comma [0] 9925" xfId="23857" hidden="1"/>
    <cellStyle name="Comma [0] 9925" xfId="53250" hidden="1"/>
    <cellStyle name="Comma [0] 9926" xfId="24009" hidden="1"/>
    <cellStyle name="Comma [0] 9926" xfId="53402" hidden="1"/>
    <cellStyle name="Comma [0] 9927" xfId="23963" hidden="1"/>
    <cellStyle name="Comma [0] 9927" xfId="53356" hidden="1"/>
    <cellStyle name="Comma [0] 9928" xfId="23932" hidden="1"/>
    <cellStyle name="Comma [0] 9928" xfId="53325" hidden="1"/>
    <cellStyle name="Comma [0] 9929" xfId="24013" hidden="1"/>
    <cellStyle name="Comma [0] 9929" xfId="53406" hidden="1"/>
    <cellStyle name="Comma [0] 993" xfId="4074" hidden="1"/>
    <cellStyle name="Comma [0] 993" xfId="33468" hidden="1"/>
    <cellStyle name="Comma [0] 9930" xfId="24015" hidden="1"/>
    <cellStyle name="Comma [0] 9930" xfId="53408" hidden="1"/>
    <cellStyle name="Comma [0] 9931" xfId="24001" hidden="1"/>
    <cellStyle name="Comma [0] 9931" xfId="53394" hidden="1"/>
    <cellStyle name="Comma [0] 9932" xfId="23988" hidden="1"/>
    <cellStyle name="Comma [0] 9932" xfId="53381" hidden="1"/>
    <cellStyle name="Comma [0] 9933" xfId="24012" hidden="1"/>
    <cellStyle name="Comma [0] 9933" xfId="53405" hidden="1"/>
    <cellStyle name="Comma [0] 9934" xfId="23978" hidden="1"/>
    <cellStyle name="Comma [0] 9934" xfId="53371" hidden="1"/>
    <cellStyle name="Comma [0] 9935" xfId="23950" hidden="1"/>
    <cellStyle name="Comma [0] 9935" xfId="53343" hidden="1"/>
    <cellStyle name="Comma [0] 9936" xfId="24017" hidden="1"/>
    <cellStyle name="Comma [0] 9936" xfId="53410" hidden="1"/>
    <cellStyle name="Comma [0] 9937" xfId="23974" hidden="1"/>
    <cellStyle name="Comma [0] 9937" xfId="53367" hidden="1"/>
    <cellStyle name="Comma [0] 9938" xfId="24008" hidden="1"/>
    <cellStyle name="Comma [0] 9938" xfId="53401" hidden="1"/>
    <cellStyle name="Comma [0] 9939" xfId="24021" hidden="1"/>
    <cellStyle name="Comma [0] 9939" xfId="53414" hidden="1"/>
    <cellStyle name="Comma [0] 994" xfId="4076" hidden="1"/>
    <cellStyle name="Comma [0] 994" xfId="33470" hidden="1"/>
    <cellStyle name="Comma [0] 9940" xfId="24023" hidden="1"/>
    <cellStyle name="Comma [0] 9940" xfId="53416" hidden="1"/>
    <cellStyle name="Comma [0] 9941" xfId="23891" hidden="1"/>
    <cellStyle name="Comma [0] 9941" xfId="53284" hidden="1"/>
    <cellStyle name="Comma [0] 9942" xfId="24011" hidden="1"/>
    <cellStyle name="Comma [0] 9942" xfId="53404" hidden="1"/>
    <cellStyle name="Comma [0] 9943" xfId="23951" hidden="1"/>
    <cellStyle name="Comma [0] 9943" xfId="53344" hidden="1"/>
    <cellStyle name="Comma [0] 9944" xfId="23985" hidden="1"/>
    <cellStyle name="Comma [0] 9944" xfId="53378" hidden="1"/>
    <cellStyle name="Comma [0] 9945" xfId="23998" hidden="1"/>
    <cellStyle name="Comma [0] 9945" xfId="53391" hidden="1"/>
    <cellStyle name="Comma [0] 9946" xfId="24026" hidden="1"/>
    <cellStyle name="Comma [0] 9946" xfId="53419" hidden="1"/>
    <cellStyle name="Comma [0] 9947" xfId="23989" hidden="1"/>
    <cellStyle name="Comma [0] 9947" xfId="53382" hidden="1"/>
    <cellStyle name="Comma [0] 9948" xfId="23949" hidden="1"/>
    <cellStyle name="Comma [0] 9948" xfId="53342" hidden="1"/>
    <cellStyle name="Comma [0] 9949" xfId="24029" hidden="1"/>
    <cellStyle name="Comma [0] 9949" xfId="53422" hidden="1"/>
    <cellStyle name="Comma [0] 995" xfId="678" hidden="1"/>
    <cellStyle name="Comma [0] 995" xfId="30073" hidden="1"/>
    <cellStyle name="Comma [0] 9950" xfId="24031" hidden="1"/>
    <cellStyle name="Comma [0] 9950" xfId="53424" hidden="1"/>
    <cellStyle name="Comma [0] 9951" xfId="23750" hidden="1"/>
    <cellStyle name="Comma [0] 9951" xfId="53143" hidden="1"/>
    <cellStyle name="Comma [0] 9952" xfId="23732" hidden="1"/>
    <cellStyle name="Comma [0] 9952" xfId="53125" hidden="1"/>
    <cellStyle name="Comma [0] 9953" xfId="24035" hidden="1"/>
    <cellStyle name="Comma [0] 9953" xfId="53428" hidden="1"/>
    <cellStyle name="Comma [0] 9954" xfId="24042" hidden="1"/>
    <cellStyle name="Comma [0] 9954" xfId="53435" hidden="1"/>
    <cellStyle name="Comma [0] 9955" xfId="24044" hidden="1"/>
    <cellStyle name="Comma [0] 9955" xfId="53437" hidden="1"/>
    <cellStyle name="Comma [0] 9956" xfId="24034" hidden="1"/>
    <cellStyle name="Comma [0] 9956" xfId="53427" hidden="1"/>
    <cellStyle name="Comma [0] 9957" xfId="24040" hidden="1"/>
    <cellStyle name="Comma [0] 9957" xfId="53433" hidden="1"/>
    <cellStyle name="Comma [0] 9958" xfId="24047" hidden="1"/>
    <cellStyle name="Comma [0] 9958" xfId="53440" hidden="1"/>
    <cellStyle name="Comma [0] 9959" xfId="24049" hidden="1"/>
    <cellStyle name="Comma [0] 9959" xfId="53442" hidden="1"/>
    <cellStyle name="Comma [0] 996" xfId="686" hidden="1"/>
    <cellStyle name="Comma [0] 996" xfId="30081" hidden="1"/>
    <cellStyle name="Comma [0] 9960" xfId="23824" hidden="1"/>
    <cellStyle name="Comma [0] 9960" xfId="53217" hidden="1"/>
    <cellStyle name="Comma [0] 9961" xfId="23780" hidden="1"/>
    <cellStyle name="Comma [0] 9961" xfId="53173" hidden="1"/>
    <cellStyle name="Comma [0] 9962" xfId="24060" hidden="1"/>
    <cellStyle name="Comma [0] 9962" xfId="53453" hidden="1"/>
    <cellStyle name="Comma [0] 9963" xfId="24069" hidden="1"/>
    <cellStyle name="Comma [0] 9963" xfId="53462" hidden="1"/>
    <cellStyle name="Comma [0] 9964" xfId="24080" hidden="1"/>
    <cellStyle name="Comma [0] 9964" xfId="53473" hidden="1"/>
    <cellStyle name="Comma [0] 9965" xfId="24086" hidden="1"/>
    <cellStyle name="Comma [0] 9965" xfId="53479" hidden="1"/>
    <cellStyle name="Comma [0] 9966" xfId="24068" hidden="1"/>
    <cellStyle name="Comma [0] 9966" xfId="53461" hidden="1"/>
    <cellStyle name="Comma [0] 9967" xfId="24078" hidden="1"/>
    <cellStyle name="Comma [0] 9967" xfId="53471" hidden="1"/>
    <cellStyle name="Comma [0] 9968" xfId="24098" hidden="1"/>
    <cellStyle name="Comma [0] 9968" xfId="53491" hidden="1"/>
    <cellStyle name="Comma [0] 9969" xfId="24100" hidden="1"/>
    <cellStyle name="Comma [0] 9969" xfId="53493" hidden="1"/>
    <cellStyle name="Comma [0] 997" xfId="4087" hidden="1"/>
    <cellStyle name="Comma [0] 997" xfId="33481" hidden="1"/>
    <cellStyle name="Comma [0] 9970" xfId="24051" hidden="1"/>
    <cellStyle name="Comma [0] 9970" xfId="53444" hidden="1"/>
    <cellStyle name="Comma [0] 9971" xfId="23745" hidden="1"/>
    <cellStyle name="Comma [0] 9971" xfId="53138" hidden="1"/>
    <cellStyle name="Comma [0] 9972" xfId="24054" hidden="1"/>
    <cellStyle name="Comma [0] 9972" xfId="53447" hidden="1"/>
    <cellStyle name="Comma [0] 9973" xfId="23779" hidden="1"/>
    <cellStyle name="Comma [0] 9973" xfId="53172" hidden="1"/>
    <cellStyle name="Comma [0] 9974" xfId="23778" hidden="1"/>
    <cellStyle name="Comma [0] 9974" xfId="53171" hidden="1"/>
    <cellStyle name="Comma [0] 9975" xfId="24105" hidden="1"/>
    <cellStyle name="Comma [0] 9975" xfId="53498" hidden="1"/>
    <cellStyle name="Comma [0] 9976" xfId="23747" hidden="1"/>
    <cellStyle name="Comma [0] 9976" xfId="53140" hidden="1"/>
    <cellStyle name="Comma [0] 9977" xfId="23781" hidden="1"/>
    <cellStyle name="Comma [0] 9977" xfId="53174" hidden="1"/>
    <cellStyle name="Comma [0] 9978" xfId="24117" hidden="1"/>
    <cellStyle name="Comma [0] 9978" xfId="53510" hidden="1"/>
    <cellStyle name="Comma [0] 9979" xfId="24119" hidden="1"/>
    <cellStyle name="Comma [0] 9979" xfId="53512" hidden="1"/>
    <cellStyle name="Comma [0] 998" xfId="4096" hidden="1"/>
    <cellStyle name="Comma [0] 998" xfId="33490" hidden="1"/>
    <cellStyle name="Comma [0] 9980" xfId="24108" hidden="1"/>
    <cellStyle name="Comma [0] 9980" xfId="53501" hidden="1"/>
    <cellStyle name="Comma [0] 9981" xfId="24116" hidden="1"/>
    <cellStyle name="Comma [0] 9981" xfId="53509" hidden="1"/>
    <cellStyle name="Comma [0] 9982" xfId="23743" hidden="1"/>
    <cellStyle name="Comma [0] 9982" xfId="53136" hidden="1"/>
    <cellStyle name="Comma [0] 9983" xfId="24102" hidden="1"/>
    <cellStyle name="Comma [0] 9983" xfId="53495" hidden="1"/>
    <cellStyle name="Comma [0] 9984" xfId="24135" hidden="1"/>
    <cellStyle name="Comma [0] 9984" xfId="53528" hidden="1"/>
    <cellStyle name="Comma [0] 9985" xfId="24143" hidden="1"/>
    <cellStyle name="Comma [0] 9985" xfId="53536" hidden="1"/>
    <cellStyle name="Comma [0] 9986" xfId="24052" hidden="1"/>
    <cellStyle name="Comma [0] 9986" xfId="53445" hidden="1"/>
    <cellStyle name="Comma [0] 9987" xfId="24131" hidden="1"/>
    <cellStyle name="Comma [0] 9987" xfId="53524" hidden="1"/>
    <cellStyle name="Comma [0] 9988" xfId="24152" hidden="1"/>
    <cellStyle name="Comma [0] 9988" xfId="53545" hidden="1"/>
    <cellStyle name="Comma [0] 9989" xfId="24154" hidden="1"/>
    <cellStyle name="Comma [0] 9989" xfId="53547" hidden="1"/>
    <cellStyle name="Comma [0] 999" xfId="4107" hidden="1"/>
    <cellStyle name="Comma [0] 999" xfId="33501" hidden="1"/>
    <cellStyle name="Comma [0] 9990" xfId="24113" hidden="1"/>
    <cellStyle name="Comma [0] 9990" xfId="53506" hidden="1"/>
    <cellStyle name="Comma [0] 9991" xfId="24058" hidden="1"/>
    <cellStyle name="Comma [0] 9991" xfId="53451" hidden="1"/>
    <cellStyle name="Comma [0] 9992" xfId="24111" hidden="1"/>
    <cellStyle name="Comma [0] 9992" xfId="53504" hidden="1"/>
    <cellStyle name="Comma [0] 9993" xfId="24095" hidden="1"/>
    <cellStyle name="Comma [0] 9993" xfId="53488" hidden="1"/>
    <cellStyle name="Comma [0] 9994" xfId="24091" hidden="1"/>
    <cellStyle name="Comma [0] 9994" xfId="53484" hidden="1"/>
    <cellStyle name="Comma [0] 9995" xfId="24162" hidden="1"/>
    <cellStyle name="Comma [0] 9995" xfId="53555" hidden="1"/>
    <cellStyle name="Comma [0] 9996" xfId="23735" hidden="1"/>
    <cellStyle name="Comma [0] 9996" xfId="53128" hidden="1"/>
    <cellStyle name="Comma [0] 9997" xfId="23823" hidden="1"/>
    <cellStyle name="Comma [0] 9997" xfId="53216" hidden="1"/>
    <cellStyle name="Comma [0] 9998" xfId="24170" hidden="1"/>
    <cellStyle name="Comma [0] 9998" xfId="53563" hidden="1"/>
    <cellStyle name="Comma [0] 9999" xfId="24172" hidden="1"/>
    <cellStyle name="Comma [0] 9999" xfId="53565" hidden="1"/>
    <cellStyle name="Comma 10" xfId="58975"/>
    <cellStyle name="Comma 10 2" xfId="59060"/>
    <cellStyle name="Comma 10 2 2" xfId="59490"/>
    <cellStyle name="Comma 10 2 3" xfId="59281"/>
    <cellStyle name="Comma 10 3" xfId="59405"/>
    <cellStyle name="Comma 10 4" xfId="59196"/>
    <cellStyle name="Comma 11" xfId="59015"/>
    <cellStyle name="Comma 11 2" xfId="59445"/>
    <cellStyle name="Comma 11 3" xfId="59236"/>
    <cellStyle name="Comma 12" xfId="59106"/>
    <cellStyle name="Comma 12 2" xfId="59529"/>
    <cellStyle name="Comma 12 3" xfId="59110"/>
    <cellStyle name="Comma 13" xfId="59320"/>
    <cellStyle name="Comma 14" xfId="59108"/>
    <cellStyle name="Comma 15" xfId="59530"/>
    <cellStyle name="Comma 16" xfId="58886"/>
    <cellStyle name="Comma 2" xfId="10"/>
    <cellStyle name="Comma 2 10" xfId="59104"/>
    <cellStyle name="Comma 2 10 2" xfId="59527"/>
    <cellStyle name="Comma 2 10 3" xfId="59318"/>
    <cellStyle name="Comma 2 11" xfId="59112"/>
    <cellStyle name="Comma 2 12" xfId="59321"/>
    <cellStyle name="Comma 2 13" xfId="59107"/>
    <cellStyle name="Comma 2 14" xfId="58887"/>
    <cellStyle name="Comma 2 2" xfId="58865"/>
    <cellStyle name="Comma 2 2 2" xfId="58922"/>
    <cellStyle name="Comma 2 2 2 2" xfId="59007"/>
    <cellStyle name="Comma 2 2 2 2 2" xfId="59089"/>
    <cellStyle name="Comma 2 2 2 2 2 2" xfId="59519"/>
    <cellStyle name="Comma 2 2 2 2 2 3" xfId="59310"/>
    <cellStyle name="Comma 2 2 2 2 3" xfId="59437"/>
    <cellStyle name="Comma 2 2 2 2 4" xfId="59228"/>
    <cellStyle name="Comma 2 2 2 3" xfId="59047"/>
    <cellStyle name="Comma 2 2 2 3 2" xfId="59477"/>
    <cellStyle name="Comma 2 2 2 3 3" xfId="59268"/>
    <cellStyle name="Comma 2 2 2 4" xfId="58967"/>
    <cellStyle name="Comma 2 2 2 4 2" xfId="59397"/>
    <cellStyle name="Comma 2 2 2 4 3" xfId="59188"/>
    <cellStyle name="Comma 2 2 2 5" xfId="59352"/>
    <cellStyle name="Comma 2 2 2 6" xfId="59143"/>
    <cellStyle name="Comma 2 2 3" xfId="58987"/>
    <cellStyle name="Comma 2 2 3 2" xfId="59069"/>
    <cellStyle name="Comma 2 2 3 2 2" xfId="59499"/>
    <cellStyle name="Comma 2 2 3 2 3" xfId="59290"/>
    <cellStyle name="Comma 2 2 3 3" xfId="59417"/>
    <cellStyle name="Comma 2 2 3 4" xfId="59208"/>
    <cellStyle name="Comma 2 2 4" xfId="59027"/>
    <cellStyle name="Comma 2 2 4 2" xfId="59457"/>
    <cellStyle name="Comma 2 2 4 3" xfId="59248"/>
    <cellStyle name="Comma 2 2 5" xfId="58947"/>
    <cellStyle name="Comma 2 2 5 2" xfId="59377"/>
    <cellStyle name="Comma 2 2 5 3" xfId="59168"/>
    <cellStyle name="Comma 2 2 6" xfId="59332"/>
    <cellStyle name="Comma 2 2 7" xfId="59123"/>
    <cellStyle name="Comma 2 2 8" xfId="58900"/>
    <cellStyle name="Comma 2 3" xfId="58864"/>
    <cellStyle name="Comma 2 3 2" xfId="58916"/>
    <cellStyle name="Comma 2 3 2 2" xfId="59001"/>
    <cellStyle name="Comma 2 3 2 2 2" xfId="59083"/>
    <cellStyle name="Comma 2 3 2 2 2 2" xfId="59513"/>
    <cellStyle name="Comma 2 3 2 2 2 3" xfId="59304"/>
    <cellStyle name="Comma 2 3 2 2 3" xfId="59431"/>
    <cellStyle name="Comma 2 3 2 2 4" xfId="59222"/>
    <cellStyle name="Comma 2 3 2 3" xfId="59041"/>
    <cellStyle name="Comma 2 3 2 3 2" xfId="59471"/>
    <cellStyle name="Comma 2 3 2 3 3" xfId="59262"/>
    <cellStyle name="Comma 2 3 2 4" xfId="58961"/>
    <cellStyle name="Comma 2 3 2 4 2" xfId="59391"/>
    <cellStyle name="Comma 2 3 2 4 3" xfId="59182"/>
    <cellStyle name="Comma 2 3 2 5" xfId="59346"/>
    <cellStyle name="Comma 2 3 2 6" xfId="59137"/>
    <cellStyle name="Comma 2 3 3" xfId="58981"/>
    <cellStyle name="Comma 2 3 3 2" xfId="59063"/>
    <cellStyle name="Comma 2 3 3 2 2" xfId="59493"/>
    <cellStyle name="Comma 2 3 3 2 3" xfId="59284"/>
    <cellStyle name="Comma 2 3 3 3" xfId="59411"/>
    <cellStyle name="Comma 2 3 3 4" xfId="59202"/>
    <cellStyle name="Comma 2 3 4" xfId="59021"/>
    <cellStyle name="Comma 2 3 4 2" xfId="59451"/>
    <cellStyle name="Comma 2 3 4 3" xfId="59242"/>
    <cellStyle name="Comma 2 3 5" xfId="58941"/>
    <cellStyle name="Comma 2 3 5 2" xfId="59371"/>
    <cellStyle name="Comma 2 3 5 3" xfId="59162"/>
    <cellStyle name="Comma 2 3 6" xfId="59326"/>
    <cellStyle name="Comma 2 3 7" xfId="59117"/>
    <cellStyle name="Comma 2 3 8" xfId="58892"/>
    <cellStyle name="Comma 2 4" xfId="58854"/>
    <cellStyle name="Comma 2 4 2" xfId="58927"/>
    <cellStyle name="Comma 2 4 2 2" xfId="59012"/>
    <cellStyle name="Comma 2 4 2 2 2" xfId="59094"/>
    <cellStyle name="Comma 2 4 2 2 2 2" xfId="59524"/>
    <cellStyle name="Comma 2 4 2 2 2 3" xfId="59315"/>
    <cellStyle name="Comma 2 4 2 2 3" xfId="59442"/>
    <cellStyle name="Comma 2 4 2 2 4" xfId="59233"/>
    <cellStyle name="Comma 2 4 2 3" xfId="59052"/>
    <cellStyle name="Comma 2 4 2 3 2" xfId="59482"/>
    <cellStyle name="Comma 2 4 2 3 3" xfId="59273"/>
    <cellStyle name="Comma 2 4 2 4" xfId="58972"/>
    <cellStyle name="Comma 2 4 2 4 2" xfId="59402"/>
    <cellStyle name="Comma 2 4 2 4 3" xfId="59193"/>
    <cellStyle name="Comma 2 4 2 5" xfId="59357"/>
    <cellStyle name="Comma 2 4 2 6" xfId="59148"/>
    <cellStyle name="Comma 2 4 3" xfId="58992"/>
    <cellStyle name="Comma 2 4 3 2" xfId="59074"/>
    <cellStyle name="Comma 2 4 3 2 2" xfId="59504"/>
    <cellStyle name="Comma 2 4 3 2 3" xfId="59295"/>
    <cellStyle name="Comma 2 4 3 3" xfId="59422"/>
    <cellStyle name="Comma 2 4 3 4" xfId="59213"/>
    <cellStyle name="Comma 2 4 4" xfId="59032"/>
    <cellStyle name="Comma 2 4 4 2" xfId="59462"/>
    <cellStyle name="Comma 2 4 4 3" xfId="59253"/>
    <cellStyle name="Comma 2 4 5" xfId="58952"/>
    <cellStyle name="Comma 2 4 5 2" xfId="59382"/>
    <cellStyle name="Comma 2 4 5 3" xfId="59173"/>
    <cellStyle name="Comma 2 4 6" xfId="59337"/>
    <cellStyle name="Comma 2 4 7" xfId="59128"/>
    <cellStyle name="Comma 2 4 8" xfId="58905"/>
    <cellStyle name="Comma 2 5" xfId="58884"/>
    <cellStyle name="Comma 2 5 2" xfId="58929"/>
    <cellStyle name="Comma 2 5 2 2" xfId="59014"/>
    <cellStyle name="Comma 2 5 2 2 2" xfId="59096"/>
    <cellStyle name="Comma 2 5 2 2 2 2" xfId="59526"/>
    <cellStyle name="Comma 2 5 2 2 2 3" xfId="59317"/>
    <cellStyle name="Comma 2 5 2 2 3" xfId="59444"/>
    <cellStyle name="Comma 2 5 2 2 4" xfId="59235"/>
    <cellStyle name="Comma 2 5 2 3" xfId="59054"/>
    <cellStyle name="Comma 2 5 2 3 2" xfId="59484"/>
    <cellStyle name="Comma 2 5 2 3 3" xfId="59275"/>
    <cellStyle name="Comma 2 5 2 4" xfId="58974"/>
    <cellStyle name="Comma 2 5 2 4 2" xfId="59404"/>
    <cellStyle name="Comma 2 5 2 4 3" xfId="59195"/>
    <cellStyle name="Comma 2 5 2 5" xfId="59359"/>
    <cellStyle name="Comma 2 5 2 6" xfId="59150"/>
    <cellStyle name="Comma 2 5 3" xfId="58994"/>
    <cellStyle name="Comma 2 5 3 2" xfId="59076"/>
    <cellStyle name="Comma 2 5 3 2 2" xfId="59506"/>
    <cellStyle name="Comma 2 5 3 2 3" xfId="59297"/>
    <cellStyle name="Comma 2 5 3 3" xfId="59424"/>
    <cellStyle name="Comma 2 5 3 4" xfId="59215"/>
    <cellStyle name="Comma 2 5 4" xfId="59034"/>
    <cellStyle name="Comma 2 5 4 2" xfId="59464"/>
    <cellStyle name="Comma 2 5 4 3" xfId="59255"/>
    <cellStyle name="Comma 2 5 5" xfId="58954"/>
    <cellStyle name="Comma 2 5 5 2" xfId="59384"/>
    <cellStyle name="Comma 2 5 5 3" xfId="59175"/>
    <cellStyle name="Comma 2 5 6" xfId="59339"/>
    <cellStyle name="Comma 2 5 7" xfId="59130"/>
    <cellStyle name="Comma 2 5 8" xfId="58909"/>
    <cellStyle name="Comma 2 6" xfId="58911"/>
    <cellStyle name="Comma 2 6 2" xfId="58996"/>
    <cellStyle name="Comma 2 6 2 2" xfId="59078"/>
    <cellStyle name="Comma 2 6 2 2 2" xfId="59508"/>
    <cellStyle name="Comma 2 6 2 2 3" xfId="59299"/>
    <cellStyle name="Comma 2 6 2 3" xfId="59426"/>
    <cellStyle name="Comma 2 6 2 4" xfId="59217"/>
    <cellStyle name="Comma 2 6 3" xfId="59036"/>
    <cellStyle name="Comma 2 6 3 2" xfId="59466"/>
    <cellStyle name="Comma 2 6 3 3" xfId="59257"/>
    <cellStyle name="Comma 2 6 4" xfId="58956"/>
    <cellStyle name="Comma 2 6 4 2" xfId="59386"/>
    <cellStyle name="Comma 2 6 4 3" xfId="59177"/>
    <cellStyle name="Comma 2 6 5" xfId="59341"/>
    <cellStyle name="Comma 2 6 6" xfId="59132"/>
    <cellStyle name="Comma 2 7" xfId="58931"/>
    <cellStyle name="Comma 2 7 2" xfId="59056"/>
    <cellStyle name="Comma 2 7 2 2" xfId="59486"/>
    <cellStyle name="Comma 2 7 2 3" xfId="59277"/>
    <cellStyle name="Comma 2 7 3" xfId="58976"/>
    <cellStyle name="Comma 2 7 3 2" xfId="59406"/>
    <cellStyle name="Comma 2 7 3 3" xfId="59197"/>
    <cellStyle name="Comma 2 7 4" xfId="59361"/>
    <cellStyle name="Comma 2 7 5" xfId="59152"/>
    <cellStyle name="Comma 2 8" xfId="59016"/>
    <cellStyle name="Comma 2 8 2" xfId="59446"/>
    <cellStyle name="Comma 2 8 3" xfId="59237"/>
    <cellStyle name="Comma 2 9" xfId="58936"/>
    <cellStyle name="Comma 2 9 2" xfId="59366"/>
    <cellStyle name="Comma 2 9 3" xfId="59157"/>
    <cellStyle name="Comma 3" xfId="25"/>
    <cellStyle name="Comma 3 10" xfId="58890"/>
    <cellStyle name="Comma 3 2" xfId="58860"/>
    <cellStyle name="Comma 3 2 2" xfId="58925"/>
    <cellStyle name="Comma 3 2 2 2" xfId="59010"/>
    <cellStyle name="Comma 3 2 2 2 2" xfId="59092"/>
    <cellStyle name="Comma 3 2 2 2 2 2" xfId="59522"/>
    <cellStyle name="Comma 3 2 2 2 2 3" xfId="59313"/>
    <cellStyle name="Comma 3 2 2 2 3" xfId="59440"/>
    <cellStyle name="Comma 3 2 2 2 4" xfId="59231"/>
    <cellStyle name="Comma 3 2 2 3" xfId="59050"/>
    <cellStyle name="Comma 3 2 2 3 2" xfId="59480"/>
    <cellStyle name="Comma 3 2 2 3 3" xfId="59271"/>
    <cellStyle name="Comma 3 2 2 4" xfId="58970"/>
    <cellStyle name="Comma 3 2 2 4 2" xfId="59400"/>
    <cellStyle name="Comma 3 2 2 4 3" xfId="59191"/>
    <cellStyle name="Comma 3 2 2 5" xfId="59355"/>
    <cellStyle name="Comma 3 2 2 6" xfId="59146"/>
    <cellStyle name="Comma 3 2 3" xfId="58990"/>
    <cellStyle name="Comma 3 2 3 2" xfId="59072"/>
    <cellStyle name="Comma 3 2 3 2 2" xfId="59502"/>
    <cellStyle name="Comma 3 2 3 2 3" xfId="59293"/>
    <cellStyle name="Comma 3 2 3 3" xfId="59420"/>
    <cellStyle name="Comma 3 2 3 4" xfId="59211"/>
    <cellStyle name="Comma 3 2 4" xfId="59030"/>
    <cellStyle name="Comma 3 2 4 2" xfId="59460"/>
    <cellStyle name="Comma 3 2 4 3" xfId="59251"/>
    <cellStyle name="Comma 3 2 5" xfId="58950"/>
    <cellStyle name="Comma 3 2 5 2" xfId="59380"/>
    <cellStyle name="Comma 3 2 5 3" xfId="59171"/>
    <cellStyle name="Comma 3 2 6" xfId="59335"/>
    <cellStyle name="Comma 3 2 7" xfId="59126"/>
    <cellStyle name="Comma 3 2 8" xfId="58903"/>
    <cellStyle name="Comma 3 3" xfId="58897"/>
    <cellStyle name="Comma 3 3 2" xfId="58919"/>
    <cellStyle name="Comma 3 3 2 2" xfId="59004"/>
    <cellStyle name="Comma 3 3 2 2 2" xfId="59086"/>
    <cellStyle name="Comma 3 3 2 2 2 2" xfId="59516"/>
    <cellStyle name="Comma 3 3 2 2 2 3" xfId="59307"/>
    <cellStyle name="Comma 3 3 2 2 3" xfId="59434"/>
    <cellStyle name="Comma 3 3 2 2 4" xfId="59225"/>
    <cellStyle name="Comma 3 3 2 3" xfId="59044"/>
    <cellStyle name="Comma 3 3 2 3 2" xfId="59474"/>
    <cellStyle name="Comma 3 3 2 3 3" xfId="59265"/>
    <cellStyle name="Comma 3 3 2 4" xfId="58964"/>
    <cellStyle name="Comma 3 3 2 4 2" xfId="59394"/>
    <cellStyle name="Comma 3 3 2 4 3" xfId="59185"/>
    <cellStyle name="Comma 3 3 2 5" xfId="59349"/>
    <cellStyle name="Comma 3 3 2 6" xfId="59140"/>
    <cellStyle name="Comma 3 3 3" xfId="58984"/>
    <cellStyle name="Comma 3 3 3 2" xfId="59066"/>
    <cellStyle name="Comma 3 3 3 2 2" xfId="59496"/>
    <cellStyle name="Comma 3 3 3 2 3" xfId="59287"/>
    <cellStyle name="Comma 3 3 3 3" xfId="59414"/>
    <cellStyle name="Comma 3 3 3 4" xfId="59205"/>
    <cellStyle name="Comma 3 3 4" xfId="59024"/>
    <cellStyle name="Comma 3 3 4 2" xfId="59454"/>
    <cellStyle name="Comma 3 3 4 3" xfId="59245"/>
    <cellStyle name="Comma 3 3 5" xfId="58944"/>
    <cellStyle name="Comma 3 3 5 2" xfId="59374"/>
    <cellStyle name="Comma 3 3 5 3" xfId="59165"/>
    <cellStyle name="Comma 3 3 6" xfId="59329"/>
    <cellStyle name="Comma 3 3 7" xfId="59120"/>
    <cellStyle name="Comma 3 4" xfId="58914"/>
    <cellStyle name="Comma 3 4 2" xfId="58999"/>
    <cellStyle name="Comma 3 4 2 2" xfId="59081"/>
    <cellStyle name="Comma 3 4 2 2 2" xfId="59511"/>
    <cellStyle name="Comma 3 4 2 2 3" xfId="59302"/>
    <cellStyle name="Comma 3 4 2 3" xfId="59429"/>
    <cellStyle name="Comma 3 4 2 4" xfId="59220"/>
    <cellStyle name="Comma 3 4 3" xfId="59039"/>
    <cellStyle name="Comma 3 4 3 2" xfId="59469"/>
    <cellStyle name="Comma 3 4 3 3" xfId="59260"/>
    <cellStyle name="Comma 3 4 4" xfId="58959"/>
    <cellStyle name="Comma 3 4 4 2" xfId="59389"/>
    <cellStyle name="Comma 3 4 4 3" xfId="59180"/>
    <cellStyle name="Comma 3 4 5" xfId="59344"/>
    <cellStyle name="Comma 3 4 6" xfId="59135"/>
    <cellStyle name="Comma 3 5" xfId="58934"/>
    <cellStyle name="Comma 3 5 2" xfId="59059"/>
    <cellStyle name="Comma 3 5 2 2" xfId="59489"/>
    <cellStyle name="Comma 3 5 2 3" xfId="59280"/>
    <cellStyle name="Comma 3 5 3" xfId="58979"/>
    <cellStyle name="Comma 3 5 3 2" xfId="59409"/>
    <cellStyle name="Comma 3 5 3 3" xfId="59200"/>
    <cellStyle name="Comma 3 5 4" xfId="59364"/>
    <cellStyle name="Comma 3 5 5" xfId="59155"/>
    <cellStyle name="Comma 3 6" xfId="59019"/>
    <cellStyle name="Comma 3 6 2" xfId="59449"/>
    <cellStyle name="Comma 3 6 3" xfId="59240"/>
    <cellStyle name="Comma 3 7" xfId="58939"/>
    <cellStyle name="Comma 3 7 2" xfId="59369"/>
    <cellStyle name="Comma 3 7 3" xfId="59160"/>
    <cellStyle name="Comma 3 8" xfId="59324"/>
    <cellStyle name="Comma 3 9" xfId="59115"/>
    <cellStyle name="Comma 4" xfId="3"/>
    <cellStyle name="Comma 4 2" xfId="58856"/>
    <cellStyle name="Comma 4 2 2" xfId="59000"/>
    <cellStyle name="Comma 4 2 2 2" xfId="59082"/>
    <cellStyle name="Comma 4 2 2 2 2" xfId="59512"/>
    <cellStyle name="Comma 4 2 2 2 3" xfId="59303"/>
    <cellStyle name="Comma 4 2 2 3" xfId="59430"/>
    <cellStyle name="Comma 4 2 2 4" xfId="59221"/>
    <cellStyle name="Comma 4 2 3" xfId="59040"/>
    <cellStyle name="Comma 4 2 3 2" xfId="59470"/>
    <cellStyle name="Comma 4 2 3 3" xfId="59261"/>
    <cellStyle name="Comma 4 2 4" xfId="58960"/>
    <cellStyle name="Comma 4 2 4 2" xfId="59390"/>
    <cellStyle name="Comma 4 2 4 3" xfId="59181"/>
    <cellStyle name="Comma 4 2 5" xfId="59345"/>
    <cellStyle name="Comma 4 2 6" xfId="59136"/>
    <cellStyle name="Comma 4 2 7" xfId="58915"/>
    <cellStyle name="Comma 4 3" xfId="58980"/>
    <cellStyle name="Comma 4 3 2" xfId="59062"/>
    <cellStyle name="Comma 4 3 2 2" xfId="59492"/>
    <cellStyle name="Comma 4 3 2 3" xfId="59283"/>
    <cellStyle name="Comma 4 3 3" xfId="59410"/>
    <cellStyle name="Comma 4 3 4" xfId="59201"/>
    <cellStyle name="Comma 4 4" xfId="59020"/>
    <cellStyle name="Comma 4 4 2" xfId="59450"/>
    <cellStyle name="Comma 4 4 3" xfId="59241"/>
    <cellStyle name="Comma 4 5" xfId="58940"/>
    <cellStyle name="Comma 4 5 2" xfId="59370"/>
    <cellStyle name="Comma 4 5 3" xfId="59161"/>
    <cellStyle name="Comma 4 6" xfId="59325"/>
    <cellStyle name="Comma 4 7" xfId="59116"/>
    <cellStyle name="Comma 4 8" xfId="58891"/>
    <cellStyle name="Comma 5" xfId="29464"/>
    <cellStyle name="Comma 5 2" xfId="58921"/>
    <cellStyle name="Comma 5 2 2" xfId="59006"/>
    <cellStyle name="Comma 5 2 2 2" xfId="59088"/>
    <cellStyle name="Comma 5 2 2 2 2" xfId="59518"/>
    <cellStyle name="Comma 5 2 2 2 3" xfId="59309"/>
    <cellStyle name="Comma 5 2 2 3" xfId="59436"/>
    <cellStyle name="Comma 5 2 2 4" xfId="59227"/>
    <cellStyle name="Comma 5 2 3" xfId="59046"/>
    <cellStyle name="Comma 5 2 3 2" xfId="59476"/>
    <cellStyle name="Comma 5 2 3 3" xfId="59267"/>
    <cellStyle name="Comma 5 2 4" xfId="58966"/>
    <cellStyle name="Comma 5 2 4 2" xfId="59396"/>
    <cellStyle name="Comma 5 2 4 3" xfId="59187"/>
    <cellStyle name="Comma 5 2 5" xfId="59351"/>
    <cellStyle name="Comma 5 2 6" xfId="59142"/>
    <cellStyle name="Comma 5 3" xfId="58986"/>
    <cellStyle name="Comma 5 3 2" xfId="59068"/>
    <cellStyle name="Comma 5 3 2 2" xfId="59498"/>
    <cellStyle name="Comma 5 3 2 3" xfId="59289"/>
    <cellStyle name="Comma 5 3 3" xfId="59416"/>
    <cellStyle name="Comma 5 3 4" xfId="59207"/>
    <cellStyle name="Comma 5 4" xfId="59026"/>
    <cellStyle name="Comma 5 4 2" xfId="59456"/>
    <cellStyle name="Comma 5 4 3" xfId="59247"/>
    <cellStyle name="Comma 5 5" xfId="58946"/>
    <cellStyle name="Comma 5 5 2" xfId="59376"/>
    <cellStyle name="Comma 5 5 3" xfId="59167"/>
    <cellStyle name="Comma 5 6" xfId="59331"/>
    <cellStyle name="Comma 5 7" xfId="59122"/>
    <cellStyle name="Comma 5 8" xfId="58899"/>
    <cellStyle name="Comma 6" xfId="58869"/>
    <cellStyle name="Comma 6 2" xfId="58926"/>
    <cellStyle name="Comma 6 2 2" xfId="59011"/>
    <cellStyle name="Comma 6 2 2 2" xfId="59093"/>
    <cellStyle name="Comma 6 2 2 2 2" xfId="59523"/>
    <cellStyle name="Comma 6 2 2 2 3" xfId="59314"/>
    <cellStyle name="Comma 6 2 2 3" xfId="59441"/>
    <cellStyle name="Comma 6 2 2 4" xfId="59232"/>
    <cellStyle name="Comma 6 2 3" xfId="59051"/>
    <cellStyle name="Comma 6 2 3 2" xfId="59481"/>
    <cellStyle name="Comma 6 2 3 3" xfId="59272"/>
    <cellStyle name="Comma 6 2 4" xfId="58971"/>
    <cellStyle name="Comma 6 2 4 2" xfId="59401"/>
    <cellStyle name="Comma 6 2 4 3" xfId="59192"/>
    <cellStyle name="Comma 6 2 5" xfId="59356"/>
    <cellStyle name="Comma 6 2 6" xfId="59147"/>
    <cellStyle name="Comma 6 3" xfId="58991"/>
    <cellStyle name="Comma 6 3 2" xfId="59073"/>
    <cellStyle name="Comma 6 3 2 2" xfId="59503"/>
    <cellStyle name="Comma 6 3 2 3" xfId="59294"/>
    <cellStyle name="Comma 6 3 3" xfId="59421"/>
    <cellStyle name="Comma 6 3 4" xfId="59212"/>
    <cellStyle name="Comma 6 4" xfId="59031"/>
    <cellStyle name="Comma 6 4 2" xfId="59461"/>
    <cellStyle name="Comma 6 4 3" xfId="59252"/>
    <cellStyle name="Comma 6 5" xfId="58951"/>
    <cellStyle name="Comma 6 5 2" xfId="59381"/>
    <cellStyle name="Comma 6 5 3" xfId="59172"/>
    <cellStyle name="Comma 6 6" xfId="59336"/>
    <cellStyle name="Comma 6 7" xfId="59127"/>
    <cellStyle name="Comma 6 8" xfId="58904"/>
    <cellStyle name="Comma 7" xfId="58906"/>
    <cellStyle name="Comma 7 2" xfId="58928"/>
    <cellStyle name="Comma 7 2 2" xfId="59013"/>
    <cellStyle name="Comma 7 2 2 2" xfId="59095"/>
    <cellStyle name="Comma 7 2 2 2 2" xfId="59525"/>
    <cellStyle name="Comma 7 2 2 2 3" xfId="59316"/>
    <cellStyle name="Comma 7 2 2 3" xfId="59443"/>
    <cellStyle name="Comma 7 2 2 4" xfId="59234"/>
    <cellStyle name="Comma 7 2 3" xfId="59053"/>
    <cellStyle name="Comma 7 2 3 2" xfId="59483"/>
    <cellStyle name="Comma 7 2 3 3" xfId="59274"/>
    <cellStyle name="Comma 7 2 4" xfId="58973"/>
    <cellStyle name="Comma 7 2 4 2" xfId="59403"/>
    <cellStyle name="Comma 7 2 4 3" xfId="59194"/>
    <cellStyle name="Comma 7 2 5" xfId="59358"/>
    <cellStyle name="Comma 7 2 6" xfId="59149"/>
    <cellStyle name="Comma 7 3" xfId="58993"/>
    <cellStyle name="Comma 7 3 2" xfId="59075"/>
    <cellStyle name="Comma 7 3 2 2" xfId="59505"/>
    <cellStyle name="Comma 7 3 2 3" xfId="59296"/>
    <cellStyle name="Comma 7 3 3" xfId="59423"/>
    <cellStyle name="Comma 7 3 4" xfId="59214"/>
    <cellStyle name="Comma 7 4" xfId="59033"/>
    <cellStyle name="Comma 7 4 2" xfId="59463"/>
    <cellStyle name="Comma 7 4 3" xfId="59254"/>
    <cellStyle name="Comma 7 5" xfId="58953"/>
    <cellStyle name="Comma 7 5 2" xfId="59383"/>
    <cellStyle name="Comma 7 5 3" xfId="59174"/>
    <cellStyle name="Comma 7 6" xfId="59338"/>
    <cellStyle name="Comma 7 7" xfId="59129"/>
    <cellStyle name="Comma 8" xfId="58910"/>
    <cellStyle name="Comma 8 2" xfId="58995"/>
    <cellStyle name="Comma 8 2 2" xfId="59077"/>
    <cellStyle name="Comma 8 2 2 2" xfId="59507"/>
    <cellStyle name="Comma 8 2 2 3" xfId="59298"/>
    <cellStyle name="Comma 8 2 3" xfId="59425"/>
    <cellStyle name="Comma 8 2 4" xfId="59216"/>
    <cellStyle name="Comma 8 3" xfId="59035"/>
    <cellStyle name="Comma 8 3 2" xfId="59465"/>
    <cellStyle name="Comma 8 3 3" xfId="59256"/>
    <cellStyle name="Comma 8 4" xfId="58955"/>
    <cellStyle name="Comma 8 4 2" xfId="59385"/>
    <cellStyle name="Comma 8 4 3" xfId="59176"/>
    <cellStyle name="Comma 8 5" xfId="59340"/>
    <cellStyle name="Comma 8 6" xfId="59131"/>
    <cellStyle name="Comma 9" xfId="58930"/>
    <cellStyle name="Comma 9 2" xfId="59055"/>
    <cellStyle name="Comma 9 2 2" xfId="59485"/>
    <cellStyle name="Comma 9 2 3" xfId="59276"/>
    <cellStyle name="Comma 9 3" xfId="58935"/>
    <cellStyle name="Comma 9 3 2" xfId="59365"/>
    <cellStyle name="Comma 9 3 3" xfId="59156"/>
    <cellStyle name="Comma 9 4" xfId="59360"/>
    <cellStyle name="Comma 9 5" xfId="59151"/>
    <cellStyle name="Currency" xfId="29" builtinId="4"/>
    <cellStyle name="Currency [0] 10" xfId="89" hidden="1"/>
    <cellStyle name="Currency [0] 10" xfId="29484" hidden="1"/>
    <cellStyle name="Currency [0] 100" xfId="181" hidden="1"/>
    <cellStyle name="Currency [0] 100" xfId="29576" hidden="1"/>
    <cellStyle name="Currency [0] 1000" xfId="1144" hidden="1"/>
    <cellStyle name="Currency [0] 1000" xfId="30539" hidden="1"/>
    <cellStyle name="Currency [0] 10000" xfId="16507" hidden="1"/>
    <cellStyle name="Currency [0] 10000" xfId="45900" hidden="1"/>
    <cellStyle name="Currency [0] 10001" xfId="16508" hidden="1"/>
    <cellStyle name="Currency [0] 10001" xfId="45901" hidden="1"/>
    <cellStyle name="Currency [0] 10002" xfId="16485" hidden="1"/>
    <cellStyle name="Currency [0] 10002" xfId="45878" hidden="1"/>
    <cellStyle name="Currency [0] 10003" xfId="16491" hidden="1"/>
    <cellStyle name="Currency [0] 10003" xfId="45884" hidden="1"/>
    <cellStyle name="Currency [0] 10004" xfId="16505" hidden="1"/>
    <cellStyle name="Currency [0] 10004" xfId="45898" hidden="1"/>
    <cellStyle name="Currency [0] 10005" xfId="16492" hidden="1"/>
    <cellStyle name="Currency [0] 10005" xfId="45885" hidden="1"/>
    <cellStyle name="Currency [0] 10006" xfId="16509" hidden="1"/>
    <cellStyle name="Currency [0] 10006" xfId="45902" hidden="1"/>
    <cellStyle name="Currency [0] 10007" xfId="16510" hidden="1"/>
    <cellStyle name="Currency [0] 10007" xfId="45903" hidden="1"/>
    <cellStyle name="Currency [0] 10008" xfId="16506" hidden="1"/>
    <cellStyle name="Currency [0] 10008" xfId="45899" hidden="1"/>
    <cellStyle name="Currency [0] 10009" xfId="16479" hidden="1"/>
    <cellStyle name="Currency [0] 10009" xfId="45872" hidden="1"/>
    <cellStyle name="Currency [0] 1001" xfId="1123" hidden="1"/>
    <cellStyle name="Currency [0] 1001" xfId="30518" hidden="1"/>
    <cellStyle name="Currency [0] 10010" xfId="16511" hidden="1"/>
    <cellStyle name="Currency [0] 10010" xfId="45904" hidden="1"/>
    <cellStyle name="Currency [0] 10011" xfId="16512" hidden="1"/>
    <cellStyle name="Currency [0] 10011" xfId="45905" hidden="1"/>
    <cellStyle name="Currency [0] 10012" xfId="16189" hidden="1"/>
    <cellStyle name="Currency [0] 10012" xfId="45582" hidden="1"/>
    <cellStyle name="Currency [0] 10013" xfId="16165" hidden="1"/>
    <cellStyle name="Currency [0] 10013" xfId="45558" hidden="1"/>
    <cellStyle name="Currency [0] 10014" xfId="16514" hidden="1"/>
    <cellStyle name="Currency [0] 10014" xfId="45907" hidden="1"/>
    <cellStyle name="Currency [0] 10015" xfId="16518" hidden="1"/>
    <cellStyle name="Currency [0] 10015" xfId="45911" hidden="1"/>
    <cellStyle name="Currency [0] 10016" xfId="16519" hidden="1"/>
    <cellStyle name="Currency [0] 10016" xfId="45912" hidden="1"/>
    <cellStyle name="Currency [0] 10017" xfId="16160" hidden="1"/>
    <cellStyle name="Currency [0] 10017" xfId="45553" hidden="1"/>
    <cellStyle name="Currency [0] 10018" xfId="16516" hidden="1"/>
    <cellStyle name="Currency [0] 10018" xfId="45909" hidden="1"/>
    <cellStyle name="Currency [0] 10019" xfId="16520" hidden="1"/>
    <cellStyle name="Currency [0] 10019" xfId="45913" hidden="1"/>
    <cellStyle name="Currency [0] 1002" xfId="1130" hidden="1"/>
    <cellStyle name="Currency [0] 1002" xfId="30525" hidden="1"/>
    <cellStyle name="Currency [0] 10020" xfId="16521" hidden="1"/>
    <cellStyle name="Currency [0] 10020" xfId="45914" hidden="1"/>
    <cellStyle name="Currency [0] 10021" xfId="16515" hidden="1"/>
    <cellStyle name="Currency [0] 10021" xfId="45908" hidden="1"/>
    <cellStyle name="Currency [0] 10022" xfId="16177" hidden="1"/>
    <cellStyle name="Currency [0] 10022" xfId="45570" hidden="1"/>
    <cellStyle name="Currency [0] 10023" xfId="16527" hidden="1"/>
    <cellStyle name="Currency [0] 10023" xfId="45920" hidden="1"/>
    <cellStyle name="Currency [0] 10024" xfId="16531" hidden="1"/>
    <cellStyle name="Currency [0] 10024" xfId="45924" hidden="1"/>
    <cellStyle name="Currency [0] 10025" xfId="16537" hidden="1"/>
    <cellStyle name="Currency [0] 10025" xfId="45930" hidden="1"/>
    <cellStyle name="Currency [0] 10026" xfId="16540" hidden="1"/>
    <cellStyle name="Currency [0] 10026" xfId="45933" hidden="1"/>
    <cellStyle name="Currency [0] 10027" xfId="16526" hidden="1"/>
    <cellStyle name="Currency [0] 10027" xfId="45919" hidden="1"/>
    <cellStyle name="Currency [0] 10028" xfId="16536" hidden="1"/>
    <cellStyle name="Currency [0] 10028" xfId="45929" hidden="1"/>
    <cellStyle name="Currency [0] 10029" xfId="16547" hidden="1"/>
    <cellStyle name="Currency [0] 10029" xfId="45940" hidden="1"/>
    <cellStyle name="Currency [0] 1003" xfId="1145" hidden="1"/>
    <cellStyle name="Currency [0] 1003" xfId="30540" hidden="1"/>
    <cellStyle name="Currency [0] 10030" xfId="16548" hidden="1"/>
    <cellStyle name="Currency [0] 10030" xfId="45941" hidden="1"/>
    <cellStyle name="Currency [0] 10031" xfId="16513" hidden="1"/>
    <cellStyle name="Currency [0] 10031" xfId="45906" hidden="1"/>
    <cellStyle name="Currency [0] 10032" xfId="16159" hidden="1"/>
    <cellStyle name="Currency [0] 10032" xfId="45552" hidden="1"/>
    <cellStyle name="Currency [0] 10033" xfId="16533" hidden="1"/>
    <cellStyle name="Currency [0] 10033" xfId="45926" hidden="1"/>
    <cellStyle name="Currency [0] 10034" xfId="16149" hidden="1"/>
    <cellStyle name="Currency [0] 10034" xfId="45542" hidden="1"/>
    <cellStyle name="Currency [0] 10035" xfId="16528" hidden="1"/>
    <cellStyle name="Currency [0] 10035" xfId="45921" hidden="1"/>
    <cellStyle name="Currency [0] 10036" xfId="16549" hidden="1"/>
    <cellStyle name="Currency [0] 10036" xfId="45942" hidden="1"/>
    <cellStyle name="Currency [0] 10037" xfId="16534" hidden="1"/>
    <cellStyle name="Currency [0] 10037" xfId="45927" hidden="1"/>
    <cellStyle name="Currency [0] 10038" xfId="16538" hidden="1"/>
    <cellStyle name="Currency [0] 10038" xfId="45931" hidden="1"/>
    <cellStyle name="Currency [0] 10039" xfId="16554" hidden="1"/>
    <cellStyle name="Currency [0] 10039" xfId="45947" hidden="1"/>
    <cellStyle name="Currency [0] 1004" xfId="1146" hidden="1"/>
    <cellStyle name="Currency [0] 1004" xfId="30541" hidden="1"/>
    <cellStyle name="Currency [0] 10040" xfId="16555" hidden="1"/>
    <cellStyle name="Currency [0] 10040" xfId="45948" hidden="1"/>
    <cellStyle name="Currency [0] 10041" xfId="16535" hidden="1"/>
    <cellStyle name="Currency [0] 10041" xfId="45928" hidden="1"/>
    <cellStyle name="Currency [0] 10042" xfId="16542" hidden="1"/>
    <cellStyle name="Currency [0] 10042" xfId="45935" hidden="1"/>
    <cellStyle name="Currency [0] 10043" xfId="16546" hidden="1"/>
    <cellStyle name="Currency [0] 10043" xfId="45939" hidden="1"/>
    <cellStyle name="Currency [0] 10044" xfId="16541" hidden="1"/>
    <cellStyle name="Currency [0] 10044" xfId="45934" hidden="1"/>
    <cellStyle name="Currency [0] 10045" xfId="16564" hidden="1"/>
    <cellStyle name="Currency [0] 10045" xfId="45957" hidden="1"/>
    <cellStyle name="Currency [0] 10046" xfId="16570" hidden="1"/>
    <cellStyle name="Currency [0] 10046" xfId="45963" hidden="1"/>
    <cellStyle name="Currency [0] 10047" xfId="16532" hidden="1"/>
    <cellStyle name="Currency [0] 10047" xfId="45925" hidden="1"/>
    <cellStyle name="Currency [0] 10048" xfId="16562" hidden="1"/>
    <cellStyle name="Currency [0] 10048" xfId="45955" hidden="1"/>
    <cellStyle name="Currency [0] 10049" xfId="16574" hidden="1"/>
    <cellStyle name="Currency [0] 10049" xfId="45967" hidden="1"/>
    <cellStyle name="Currency [0] 1005" xfId="1121" hidden="1"/>
    <cellStyle name="Currency [0] 1005" xfId="30516" hidden="1"/>
    <cellStyle name="Currency [0] 10050" xfId="16575" hidden="1"/>
    <cellStyle name="Currency [0] 10050" xfId="45968" hidden="1"/>
    <cellStyle name="Currency [0] 10051" xfId="16523" hidden="1"/>
    <cellStyle name="Currency [0] 10051" xfId="45916" hidden="1"/>
    <cellStyle name="Currency [0] 10052" xfId="16530" hidden="1"/>
    <cellStyle name="Currency [0] 10052" xfId="45923" hidden="1"/>
    <cellStyle name="Currency [0] 10053" xfId="16559" hidden="1"/>
    <cellStyle name="Currency [0] 10053" xfId="45952" hidden="1"/>
    <cellStyle name="Currency [0] 10054" xfId="16544" hidden="1"/>
    <cellStyle name="Currency [0] 10054" xfId="45937" hidden="1"/>
    <cellStyle name="Currency [0] 10055" xfId="16517" hidden="1"/>
    <cellStyle name="Currency [0] 10055" xfId="45910" hidden="1"/>
    <cellStyle name="Currency [0] 10056" xfId="16581" hidden="1"/>
    <cellStyle name="Currency [0] 10056" xfId="45974" hidden="1"/>
    <cellStyle name="Currency [0] 10057" xfId="16560" hidden="1"/>
    <cellStyle name="Currency [0] 10057" xfId="45953" hidden="1"/>
    <cellStyle name="Currency [0] 10058" xfId="16567" hidden="1"/>
    <cellStyle name="Currency [0] 10058" xfId="45960" hidden="1"/>
    <cellStyle name="Currency [0] 10059" xfId="16582" hidden="1"/>
    <cellStyle name="Currency [0] 10059" xfId="45975" hidden="1"/>
    <cellStyle name="Currency [0] 1006" xfId="1120" hidden="1"/>
    <cellStyle name="Currency [0] 1006" xfId="30515" hidden="1"/>
    <cellStyle name="Currency [0] 10060" xfId="16583" hidden="1"/>
    <cellStyle name="Currency [0] 10060" xfId="45976" hidden="1"/>
    <cellStyle name="Currency [0] 10061" xfId="16558" hidden="1"/>
    <cellStyle name="Currency [0] 10061" xfId="45951" hidden="1"/>
    <cellStyle name="Currency [0] 10062" xfId="16557" hidden="1"/>
    <cellStyle name="Currency [0] 10062" xfId="45950" hidden="1"/>
    <cellStyle name="Currency [0] 10063" xfId="16552" hidden="1"/>
    <cellStyle name="Currency [0] 10063" xfId="45945" hidden="1"/>
    <cellStyle name="Currency [0] 10064" xfId="16550" hidden="1"/>
    <cellStyle name="Currency [0] 10064" xfId="45943" hidden="1"/>
    <cellStyle name="Currency [0] 10065" xfId="16551" hidden="1"/>
    <cellStyle name="Currency [0] 10065" xfId="45944" hidden="1"/>
    <cellStyle name="Currency [0] 10066" xfId="16588" hidden="1"/>
    <cellStyle name="Currency [0] 10066" xfId="45981" hidden="1"/>
    <cellStyle name="Currency [0] 10067" xfId="16167" hidden="1"/>
    <cellStyle name="Currency [0] 10067" xfId="45560" hidden="1"/>
    <cellStyle name="Currency [0] 10068" xfId="16578" hidden="1"/>
    <cellStyle name="Currency [0] 10068" xfId="45971" hidden="1"/>
    <cellStyle name="Currency [0] 10069" xfId="16590" hidden="1"/>
    <cellStyle name="Currency [0] 10069" xfId="45983" hidden="1"/>
    <cellStyle name="Currency [0] 1007" xfId="1115" hidden="1"/>
    <cellStyle name="Currency [0] 1007" xfId="30510" hidden="1"/>
    <cellStyle name="Currency [0] 10070" xfId="16591" hidden="1"/>
    <cellStyle name="Currency [0] 10070" xfId="45984" hidden="1"/>
    <cellStyle name="Currency [0] 10071" xfId="16529" hidden="1"/>
    <cellStyle name="Currency [0] 10071" xfId="45922" hidden="1"/>
    <cellStyle name="Currency [0] 10072" xfId="16565" hidden="1"/>
    <cellStyle name="Currency [0] 10072" xfId="45958" hidden="1"/>
    <cellStyle name="Currency [0] 10073" xfId="16545" hidden="1"/>
    <cellStyle name="Currency [0] 10073" xfId="45938" hidden="1"/>
    <cellStyle name="Currency [0] 10074" xfId="16561" hidden="1"/>
    <cellStyle name="Currency [0] 10074" xfId="45954" hidden="1"/>
    <cellStyle name="Currency [0] 10075" xfId="16563" hidden="1"/>
    <cellStyle name="Currency [0] 10075" xfId="45956" hidden="1"/>
    <cellStyle name="Currency [0] 10076" xfId="16594" hidden="1"/>
    <cellStyle name="Currency [0] 10076" xfId="45987" hidden="1"/>
    <cellStyle name="Currency [0] 10077" xfId="16170" hidden="1"/>
    <cellStyle name="Currency [0] 10077" xfId="45563" hidden="1"/>
    <cellStyle name="Currency [0] 10078" xfId="16586" hidden="1"/>
    <cellStyle name="Currency [0] 10078" xfId="45979" hidden="1"/>
    <cellStyle name="Currency [0] 10079" xfId="16596" hidden="1"/>
    <cellStyle name="Currency [0] 10079" xfId="45989" hidden="1"/>
    <cellStyle name="Currency [0] 1008" xfId="1113" hidden="1"/>
    <cellStyle name="Currency [0] 1008" xfId="30508" hidden="1"/>
    <cellStyle name="Currency [0] 10080" xfId="16597" hidden="1"/>
    <cellStyle name="Currency [0] 10080" xfId="45990" hidden="1"/>
    <cellStyle name="Currency [0] 10081" xfId="16525" hidden="1"/>
    <cellStyle name="Currency [0] 10081" xfId="45918" hidden="1"/>
    <cellStyle name="Currency [0] 10082" xfId="16576" hidden="1"/>
    <cellStyle name="Currency [0] 10082" xfId="45969" hidden="1"/>
    <cellStyle name="Currency [0] 10083" xfId="16556" hidden="1"/>
    <cellStyle name="Currency [0] 10083" xfId="45949" hidden="1"/>
    <cellStyle name="Currency [0] 10084" xfId="16568" hidden="1"/>
    <cellStyle name="Currency [0] 10084" xfId="45961" hidden="1"/>
    <cellStyle name="Currency [0] 10085" xfId="16566" hidden="1"/>
    <cellStyle name="Currency [0] 10085" xfId="45959" hidden="1"/>
    <cellStyle name="Currency [0] 10086" xfId="16599" hidden="1"/>
    <cellStyle name="Currency [0] 10086" xfId="45992" hidden="1"/>
    <cellStyle name="Currency [0] 10087" xfId="16543" hidden="1"/>
    <cellStyle name="Currency [0] 10087" xfId="45936" hidden="1"/>
    <cellStyle name="Currency [0] 10088" xfId="16593" hidden="1"/>
    <cellStyle name="Currency [0] 10088" xfId="45986" hidden="1"/>
    <cellStyle name="Currency [0] 10089" xfId="16603" hidden="1"/>
    <cellStyle name="Currency [0] 10089" xfId="45996" hidden="1"/>
    <cellStyle name="Currency [0] 1009" xfId="1114" hidden="1"/>
    <cellStyle name="Currency [0] 1009" xfId="30509" hidden="1"/>
    <cellStyle name="Currency [0] 10090" xfId="16604" hidden="1"/>
    <cellStyle name="Currency [0] 10090" xfId="45997" hidden="1"/>
    <cellStyle name="Currency [0] 10091" xfId="16569" hidden="1"/>
    <cellStyle name="Currency [0] 10091" xfId="45962" hidden="1"/>
    <cellStyle name="Currency [0] 10092" xfId="16584" hidden="1"/>
    <cellStyle name="Currency [0] 10092" xfId="45977" hidden="1"/>
    <cellStyle name="Currency [0] 10093" xfId="16150" hidden="1"/>
    <cellStyle name="Currency [0] 10093" xfId="45543" hidden="1"/>
    <cellStyle name="Currency [0] 10094" xfId="16579" hidden="1"/>
    <cellStyle name="Currency [0] 10094" xfId="45972" hidden="1"/>
    <cellStyle name="Currency [0] 10095" xfId="16577" hidden="1"/>
    <cellStyle name="Currency [0] 10095" xfId="45970" hidden="1"/>
    <cellStyle name="Currency [0] 10096" xfId="16606" hidden="1"/>
    <cellStyle name="Currency [0] 10096" xfId="45999" hidden="1"/>
    <cellStyle name="Currency [0] 10097" xfId="16522" hidden="1"/>
    <cellStyle name="Currency [0] 10097" xfId="45915" hidden="1"/>
    <cellStyle name="Currency [0] 10098" xfId="16598" hidden="1"/>
    <cellStyle name="Currency [0] 10098" xfId="45991" hidden="1"/>
    <cellStyle name="Currency [0] 10099" xfId="16608" hidden="1"/>
    <cellStyle name="Currency [0] 10099" xfId="46001" hidden="1"/>
    <cellStyle name="Currency [0] 101" xfId="121" hidden="1"/>
    <cellStyle name="Currency [0] 101" xfId="29516" hidden="1"/>
    <cellStyle name="Currency [0] 1010" xfId="1151" hidden="1"/>
    <cellStyle name="Currency [0] 1010" xfId="30546" hidden="1"/>
    <cellStyle name="Currency [0] 10100" xfId="16609" hidden="1"/>
    <cellStyle name="Currency [0] 10100" xfId="46002" hidden="1"/>
    <cellStyle name="Currency [0] 10101" xfId="16580" hidden="1"/>
    <cellStyle name="Currency [0] 10101" xfId="45973" hidden="1"/>
    <cellStyle name="Currency [0] 10102" xfId="16592" hidden="1"/>
    <cellStyle name="Currency [0] 10102" xfId="45985" hidden="1"/>
    <cellStyle name="Currency [0] 10103" xfId="16572" hidden="1"/>
    <cellStyle name="Currency [0] 10103" xfId="45965" hidden="1"/>
    <cellStyle name="Currency [0] 10104" xfId="16587" hidden="1"/>
    <cellStyle name="Currency [0] 10104" xfId="45980" hidden="1"/>
    <cellStyle name="Currency [0] 10105" xfId="16585" hidden="1"/>
    <cellStyle name="Currency [0] 10105" xfId="45978" hidden="1"/>
    <cellStyle name="Currency [0] 10106" xfId="16611" hidden="1"/>
    <cellStyle name="Currency [0] 10106" xfId="46004" hidden="1"/>
    <cellStyle name="Currency [0] 10107" xfId="16524" hidden="1"/>
    <cellStyle name="Currency [0] 10107" xfId="45917" hidden="1"/>
    <cellStyle name="Currency [0] 10108" xfId="16605" hidden="1"/>
    <cellStyle name="Currency [0] 10108" xfId="45998" hidden="1"/>
    <cellStyle name="Currency [0] 10109" xfId="16612" hidden="1"/>
    <cellStyle name="Currency [0] 10109" xfId="46005" hidden="1"/>
    <cellStyle name="Currency [0] 1011" xfId="837" hidden="1"/>
    <cellStyle name="Currency [0] 1011" xfId="30232" hidden="1"/>
    <cellStyle name="Currency [0] 10110" xfId="16613" hidden="1"/>
    <cellStyle name="Currency [0] 10110" xfId="46006" hidden="1"/>
    <cellStyle name="Currency [0] 10111" xfId="16553" hidden="1"/>
    <cellStyle name="Currency [0] 10111" xfId="45946" hidden="1"/>
    <cellStyle name="Currency [0] 10112" xfId="16573" hidden="1"/>
    <cellStyle name="Currency [0] 10112" xfId="45966" hidden="1"/>
    <cellStyle name="Currency [0] 10113" xfId="16607" hidden="1"/>
    <cellStyle name="Currency [0] 10113" xfId="46000" hidden="1"/>
    <cellStyle name="Currency [0] 10114" xfId="16600" hidden="1"/>
    <cellStyle name="Currency [0] 10114" xfId="45993" hidden="1"/>
    <cellStyle name="Currency [0] 10115" xfId="16610" hidden="1"/>
    <cellStyle name="Currency [0] 10115" xfId="46003" hidden="1"/>
    <cellStyle name="Currency [0] 10116" xfId="16614" hidden="1"/>
    <cellStyle name="Currency [0] 10116" xfId="46007" hidden="1"/>
    <cellStyle name="Currency [0] 10117" xfId="16539" hidden="1"/>
    <cellStyle name="Currency [0] 10117" xfId="45932" hidden="1"/>
    <cellStyle name="Currency [0] 10118" xfId="16571" hidden="1"/>
    <cellStyle name="Currency [0] 10118" xfId="45964" hidden="1"/>
    <cellStyle name="Currency [0] 10119" xfId="16617" hidden="1"/>
    <cellStyle name="Currency [0] 10119" xfId="46010" hidden="1"/>
    <cellStyle name="Currency [0] 1012" xfId="1141" hidden="1"/>
    <cellStyle name="Currency [0] 1012" xfId="30536" hidden="1"/>
    <cellStyle name="Currency [0] 10120" xfId="16618" hidden="1"/>
    <cellStyle name="Currency [0] 10120" xfId="46011" hidden="1"/>
    <cellStyle name="Currency [0] 10121" xfId="16595" hidden="1"/>
    <cellStyle name="Currency [0] 10121" xfId="45988" hidden="1"/>
    <cellStyle name="Currency [0] 10122" xfId="16601" hidden="1"/>
    <cellStyle name="Currency [0] 10122" xfId="45994" hidden="1"/>
    <cellStyle name="Currency [0] 10123" xfId="16615" hidden="1"/>
    <cellStyle name="Currency [0] 10123" xfId="46008" hidden="1"/>
    <cellStyle name="Currency [0] 10124" xfId="16602" hidden="1"/>
    <cellStyle name="Currency [0] 10124" xfId="45995" hidden="1"/>
    <cellStyle name="Currency [0] 10125" xfId="16619" hidden="1"/>
    <cellStyle name="Currency [0] 10125" xfId="46012" hidden="1"/>
    <cellStyle name="Currency [0] 10126" xfId="16620" hidden="1"/>
    <cellStyle name="Currency [0] 10126" xfId="46013" hidden="1"/>
    <cellStyle name="Currency [0] 10127" xfId="16616" hidden="1"/>
    <cellStyle name="Currency [0] 10127" xfId="46009" hidden="1"/>
    <cellStyle name="Currency [0] 10128" xfId="16589" hidden="1"/>
    <cellStyle name="Currency [0] 10128" xfId="45982" hidden="1"/>
    <cellStyle name="Currency [0] 10129" xfId="16621" hidden="1"/>
    <cellStyle name="Currency [0] 10129" xfId="46014" hidden="1"/>
    <cellStyle name="Currency [0] 1013" xfId="1153" hidden="1"/>
    <cellStyle name="Currency [0] 1013" xfId="30548" hidden="1"/>
    <cellStyle name="Currency [0] 10130" xfId="16622" hidden="1"/>
    <cellStyle name="Currency [0] 10130" xfId="46015" hidden="1"/>
    <cellStyle name="Currency [0] 10131" xfId="15993" hidden="1"/>
    <cellStyle name="Currency [0] 10131" xfId="45386" hidden="1"/>
    <cellStyle name="Currency [0] 10132" xfId="16027" hidden="1"/>
    <cellStyle name="Currency [0] 10132" xfId="45420" hidden="1"/>
    <cellStyle name="Currency [0] 10133" xfId="16041" hidden="1"/>
    <cellStyle name="Currency [0] 10133" xfId="45434" hidden="1"/>
    <cellStyle name="Currency [0] 10134" xfId="16625" hidden="1"/>
    <cellStyle name="Currency [0] 10134" xfId="46018" hidden="1"/>
    <cellStyle name="Currency [0] 10135" xfId="16627" hidden="1"/>
    <cellStyle name="Currency [0] 10135" xfId="46020" hidden="1"/>
    <cellStyle name="Currency [0] 10136" xfId="15996" hidden="1"/>
    <cellStyle name="Currency [0] 10136" xfId="45389" hidden="1"/>
    <cellStyle name="Currency [0] 10137" xfId="16623" hidden="1"/>
    <cellStyle name="Currency [0] 10137" xfId="46016" hidden="1"/>
    <cellStyle name="Currency [0] 10138" xfId="16628" hidden="1"/>
    <cellStyle name="Currency [0] 10138" xfId="46021" hidden="1"/>
    <cellStyle name="Currency [0] 10139" xfId="16629" hidden="1"/>
    <cellStyle name="Currency [0] 10139" xfId="46022" hidden="1"/>
    <cellStyle name="Currency [0] 1014" xfId="1154" hidden="1"/>
    <cellStyle name="Currency [0] 1014" xfId="30549" hidden="1"/>
    <cellStyle name="Currency [0] 10140" xfId="16013" hidden="1"/>
    <cellStyle name="Currency [0] 10140" xfId="45406" hidden="1"/>
    <cellStyle name="Currency [0] 10141" xfId="15992" hidden="1"/>
    <cellStyle name="Currency [0] 10141" xfId="45385" hidden="1"/>
    <cellStyle name="Currency [0] 10142" xfId="16635" hidden="1"/>
    <cellStyle name="Currency [0] 10142" xfId="46028" hidden="1"/>
    <cellStyle name="Currency [0] 10143" xfId="16639" hidden="1"/>
    <cellStyle name="Currency [0] 10143" xfId="46032" hidden="1"/>
    <cellStyle name="Currency [0] 10144" xfId="16645" hidden="1"/>
    <cellStyle name="Currency [0] 10144" xfId="46038" hidden="1"/>
    <cellStyle name="Currency [0] 10145" xfId="16648" hidden="1"/>
    <cellStyle name="Currency [0] 10145" xfId="46041" hidden="1"/>
    <cellStyle name="Currency [0] 10146" xfId="16634" hidden="1"/>
    <cellStyle name="Currency [0] 10146" xfId="46027" hidden="1"/>
    <cellStyle name="Currency [0] 10147" xfId="16644" hidden="1"/>
    <cellStyle name="Currency [0] 10147" xfId="46037" hidden="1"/>
    <cellStyle name="Currency [0] 10148" xfId="16655" hidden="1"/>
    <cellStyle name="Currency [0] 10148" xfId="46048" hidden="1"/>
    <cellStyle name="Currency [0] 10149" xfId="16656" hidden="1"/>
    <cellStyle name="Currency [0] 10149" xfId="46049" hidden="1"/>
    <cellStyle name="Currency [0] 1015" xfId="1092" hidden="1"/>
    <cellStyle name="Currency [0] 1015" xfId="30487" hidden="1"/>
    <cellStyle name="Currency [0] 10150" xfId="15994" hidden="1"/>
    <cellStyle name="Currency [0] 10150" xfId="45387" hidden="1"/>
    <cellStyle name="Currency [0] 10151" xfId="15999" hidden="1"/>
    <cellStyle name="Currency [0] 10151" xfId="45392" hidden="1"/>
    <cellStyle name="Currency [0] 10152" xfId="16641" hidden="1"/>
    <cellStyle name="Currency [0] 10152" xfId="46034" hidden="1"/>
    <cellStyle name="Currency [0] 10153" xfId="15997" hidden="1"/>
    <cellStyle name="Currency [0] 10153" xfId="45390" hidden="1"/>
    <cellStyle name="Currency [0] 10154" xfId="16636" hidden="1"/>
    <cellStyle name="Currency [0] 10154" xfId="46029" hidden="1"/>
    <cellStyle name="Currency [0] 10155" xfId="16657" hidden="1"/>
    <cellStyle name="Currency [0] 10155" xfId="46050" hidden="1"/>
    <cellStyle name="Currency [0] 10156" xfId="16642" hidden="1"/>
    <cellStyle name="Currency [0] 10156" xfId="46035" hidden="1"/>
    <cellStyle name="Currency [0] 10157" xfId="16646" hidden="1"/>
    <cellStyle name="Currency [0] 10157" xfId="46039" hidden="1"/>
    <cellStyle name="Currency [0] 10158" xfId="16662" hidden="1"/>
    <cellStyle name="Currency [0] 10158" xfId="46055" hidden="1"/>
    <cellStyle name="Currency [0] 10159" xfId="16663" hidden="1"/>
    <cellStyle name="Currency [0] 10159" xfId="46056" hidden="1"/>
    <cellStyle name="Currency [0] 1016" xfId="1128" hidden="1"/>
    <cellStyle name="Currency [0] 1016" xfId="30523" hidden="1"/>
    <cellStyle name="Currency [0] 10160" xfId="16643" hidden="1"/>
    <cellStyle name="Currency [0] 10160" xfId="46036" hidden="1"/>
    <cellStyle name="Currency [0] 10161" xfId="16650" hidden="1"/>
    <cellStyle name="Currency [0] 10161" xfId="46043" hidden="1"/>
    <cellStyle name="Currency [0] 10162" xfId="16654" hidden="1"/>
    <cellStyle name="Currency [0] 10162" xfId="46047" hidden="1"/>
    <cellStyle name="Currency [0] 10163" xfId="16649" hidden="1"/>
    <cellStyle name="Currency [0] 10163" xfId="46042" hidden="1"/>
    <cellStyle name="Currency [0] 10164" xfId="16672" hidden="1"/>
    <cellStyle name="Currency [0] 10164" xfId="46065" hidden="1"/>
    <cellStyle name="Currency [0] 10165" xfId="16678" hidden="1"/>
    <cellStyle name="Currency [0] 10165" xfId="46071" hidden="1"/>
    <cellStyle name="Currency [0] 10166" xfId="16640" hidden="1"/>
    <cellStyle name="Currency [0] 10166" xfId="46033" hidden="1"/>
    <cellStyle name="Currency [0] 10167" xfId="16670" hidden="1"/>
    <cellStyle name="Currency [0] 10167" xfId="46063" hidden="1"/>
    <cellStyle name="Currency [0] 10168" xfId="16682" hidden="1"/>
    <cellStyle name="Currency [0] 10168" xfId="46075" hidden="1"/>
    <cellStyle name="Currency [0] 10169" xfId="16683" hidden="1"/>
    <cellStyle name="Currency [0] 10169" xfId="46076" hidden="1"/>
    <cellStyle name="Currency [0] 1017" xfId="1108" hidden="1"/>
    <cellStyle name="Currency [0] 1017" xfId="30503" hidden="1"/>
    <cellStyle name="Currency [0] 10170" xfId="16631" hidden="1"/>
    <cellStyle name="Currency [0] 10170" xfId="46024" hidden="1"/>
    <cellStyle name="Currency [0] 10171" xfId="16638" hidden="1"/>
    <cellStyle name="Currency [0] 10171" xfId="46031" hidden="1"/>
    <cellStyle name="Currency [0] 10172" xfId="16667" hidden="1"/>
    <cellStyle name="Currency [0] 10172" xfId="46060" hidden="1"/>
    <cellStyle name="Currency [0] 10173" xfId="16652" hidden="1"/>
    <cellStyle name="Currency [0] 10173" xfId="46045" hidden="1"/>
    <cellStyle name="Currency [0] 10174" xfId="16624" hidden="1"/>
    <cellStyle name="Currency [0] 10174" xfId="46017" hidden="1"/>
    <cellStyle name="Currency [0] 10175" xfId="16689" hidden="1"/>
    <cellStyle name="Currency [0] 10175" xfId="46082" hidden="1"/>
    <cellStyle name="Currency [0] 10176" xfId="16668" hidden="1"/>
    <cellStyle name="Currency [0] 10176" xfId="46061" hidden="1"/>
    <cellStyle name="Currency [0] 10177" xfId="16675" hidden="1"/>
    <cellStyle name="Currency [0] 10177" xfId="46068" hidden="1"/>
    <cellStyle name="Currency [0] 10178" xfId="16690" hidden="1"/>
    <cellStyle name="Currency [0] 10178" xfId="46083" hidden="1"/>
    <cellStyle name="Currency [0] 10179" xfId="16691" hidden="1"/>
    <cellStyle name="Currency [0] 10179" xfId="46084" hidden="1"/>
    <cellStyle name="Currency [0] 1018" xfId="1124" hidden="1"/>
    <cellStyle name="Currency [0] 1018" xfId="30519" hidden="1"/>
    <cellStyle name="Currency [0] 10180" xfId="16666" hidden="1"/>
    <cellStyle name="Currency [0] 10180" xfId="46059" hidden="1"/>
    <cellStyle name="Currency [0] 10181" xfId="16665" hidden="1"/>
    <cellStyle name="Currency [0] 10181" xfId="46058" hidden="1"/>
    <cellStyle name="Currency [0] 10182" xfId="16660" hidden="1"/>
    <cellStyle name="Currency [0] 10182" xfId="46053" hidden="1"/>
    <cellStyle name="Currency [0] 10183" xfId="16658" hidden="1"/>
    <cellStyle name="Currency [0] 10183" xfId="46051" hidden="1"/>
    <cellStyle name="Currency [0] 10184" xfId="16659" hidden="1"/>
    <cellStyle name="Currency [0] 10184" xfId="46052" hidden="1"/>
    <cellStyle name="Currency [0] 10185" xfId="16696" hidden="1"/>
    <cellStyle name="Currency [0] 10185" xfId="46089" hidden="1"/>
    <cellStyle name="Currency [0] 10186" xfId="16015" hidden="1"/>
    <cellStyle name="Currency [0] 10186" xfId="45408" hidden="1"/>
    <cellStyle name="Currency [0] 10187" xfId="16686" hidden="1"/>
    <cellStyle name="Currency [0] 10187" xfId="46079" hidden="1"/>
    <cellStyle name="Currency [0] 10188" xfId="16698" hidden="1"/>
    <cellStyle name="Currency [0] 10188" xfId="46091" hidden="1"/>
    <cellStyle name="Currency [0] 10189" xfId="16699" hidden="1"/>
    <cellStyle name="Currency [0] 10189" xfId="46092" hidden="1"/>
    <cellStyle name="Currency [0] 1019" xfId="1126" hidden="1"/>
    <cellStyle name="Currency [0] 1019" xfId="30521" hidden="1"/>
    <cellStyle name="Currency [0] 10190" xfId="16637" hidden="1"/>
    <cellStyle name="Currency [0] 10190" xfId="46030" hidden="1"/>
    <cellStyle name="Currency [0] 10191" xfId="16673" hidden="1"/>
    <cellStyle name="Currency [0] 10191" xfId="46066" hidden="1"/>
    <cellStyle name="Currency [0] 10192" xfId="16653" hidden="1"/>
    <cellStyle name="Currency [0] 10192" xfId="46046" hidden="1"/>
    <cellStyle name="Currency [0] 10193" xfId="16669" hidden="1"/>
    <cellStyle name="Currency [0] 10193" xfId="46062" hidden="1"/>
    <cellStyle name="Currency [0] 10194" xfId="16671" hidden="1"/>
    <cellStyle name="Currency [0] 10194" xfId="46064" hidden="1"/>
    <cellStyle name="Currency [0] 10195" xfId="16702" hidden="1"/>
    <cellStyle name="Currency [0] 10195" xfId="46095" hidden="1"/>
    <cellStyle name="Currency [0] 10196" xfId="16000" hidden="1"/>
    <cellStyle name="Currency [0] 10196" xfId="45393" hidden="1"/>
    <cellStyle name="Currency [0] 10197" xfId="16694" hidden="1"/>
    <cellStyle name="Currency [0] 10197" xfId="46087" hidden="1"/>
    <cellStyle name="Currency [0] 10198" xfId="16704" hidden="1"/>
    <cellStyle name="Currency [0] 10198" xfId="46097" hidden="1"/>
    <cellStyle name="Currency [0] 10199" xfId="16705" hidden="1"/>
    <cellStyle name="Currency [0] 10199" xfId="46098" hidden="1"/>
    <cellStyle name="Currency [0] 102" xfId="141" hidden="1"/>
    <cellStyle name="Currency [0] 102" xfId="29536" hidden="1"/>
    <cellStyle name="Currency [0] 1020" xfId="1157" hidden="1"/>
    <cellStyle name="Currency [0] 1020" xfId="30552" hidden="1"/>
    <cellStyle name="Currency [0] 10200" xfId="16633" hidden="1"/>
    <cellStyle name="Currency [0] 10200" xfId="46026" hidden="1"/>
    <cellStyle name="Currency [0] 10201" xfId="16684" hidden="1"/>
    <cellStyle name="Currency [0] 10201" xfId="46077" hidden="1"/>
    <cellStyle name="Currency [0] 10202" xfId="16664" hidden="1"/>
    <cellStyle name="Currency [0] 10202" xfId="46057" hidden="1"/>
    <cellStyle name="Currency [0] 10203" xfId="16676" hidden="1"/>
    <cellStyle name="Currency [0] 10203" xfId="46069" hidden="1"/>
    <cellStyle name="Currency [0] 10204" xfId="16674" hidden="1"/>
    <cellStyle name="Currency [0] 10204" xfId="46067" hidden="1"/>
    <cellStyle name="Currency [0] 10205" xfId="16707" hidden="1"/>
    <cellStyle name="Currency [0] 10205" xfId="46100" hidden="1"/>
    <cellStyle name="Currency [0] 10206" xfId="16651" hidden="1"/>
    <cellStyle name="Currency [0] 10206" xfId="46044" hidden="1"/>
    <cellStyle name="Currency [0] 10207" xfId="16701" hidden="1"/>
    <cellStyle name="Currency [0] 10207" xfId="46094" hidden="1"/>
    <cellStyle name="Currency [0] 10208" xfId="16711" hidden="1"/>
    <cellStyle name="Currency [0] 10208" xfId="46104" hidden="1"/>
    <cellStyle name="Currency [0] 10209" xfId="16712" hidden="1"/>
    <cellStyle name="Currency [0] 10209" xfId="46105" hidden="1"/>
    <cellStyle name="Currency [0] 1021" xfId="830" hidden="1"/>
    <cellStyle name="Currency [0] 1021" xfId="30225" hidden="1"/>
    <cellStyle name="Currency [0] 10210" xfId="16677" hidden="1"/>
    <cellStyle name="Currency [0] 10210" xfId="46070" hidden="1"/>
    <cellStyle name="Currency [0] 10211" xfId="16692" hidden="1"/>
    <cellStyle name="Currency [0] 10211" xfId="46085" hidden="1"/>
    <cellStyle name="Currency [0] 10212" xfId="15995" hidden="1"/>
    <cellStyle name="Currency [0] 10212" xfId="45388" hidden="1"/>
    <cellStyle name="Currency [0] 10213" xfId="16687" hidden="1"/>
    <cellStyle name="Currency [0] 10213" xfId="46080" hidden="1"/>
    <cellStyle name="Currency [0] 10214" xfId="16685" hidden="1"/>
    <cellStyle name="Currency [0] 10214" xfId="46078" hidden="1"/>
    <cellStyle name="Currency [0] 10215" xfId="16714" hidden="1"/>
    <cellStyle name="Currency [0] 10215" xfId="46107" hidden="1"/>
    <cellStyle name="Currency [0] 10216" xfId="16630" hidden="1"/>
    <cellStyle name="Currency [0] 10216" xfId="46023" hidden="1"/>
    <cellStyle name="Currency [0] 10217" xfId="16706" hidden="1"/>
    <cellStyle name="Currency [0] 10217" xfId="46099" hidden="1"/>
    <cellStyle name="Currency [0] 10218" xfId="16716" hidden="1"/>
    <cellStyle name="Currency [0] 10218" xfId="46109" hidden="1"/>
    <cellStyle name="Currency [0] 10219" xfId="16717" hidden="1"/>
    <cellStyle name="Currency [0] 10219" xfId="46110" hidden="1"/>
    <cellStyle name="Currency [0] 1022" xfId="1149" hidden="1"/>
    <cellStyle name="Currency [0] 1022" xfId="30544" hidden="1"/>
    <cellStyle name="Currency [0] 10220" xfId="16688" hidden="1"/>
    <cellStyle name="Currency [0] 10220" xfId="46081" hidden="1"/>
    <cellStyle name="Currency [0] 10221" xfId="16700" hidden="1"/>
    <cellStyle name="Currency [0] 10221" xfId="46093" hidden="1"/>
    <cellStyle name="Currency [0] 10222" xfId="16680" hidden="1"/>
    <cellStyle name="Currency [0] 10222" xfId="46073" hidden="1"/>
    <cellStyle name="Currency [0] 10223" xfId="16695" hidden="1"/>
    <cellStyle name="Currency [0] 10223" xfId="46088" hidden="1"/>
    <cellStyle name="Currency [0] 10224" xfId="16693" hidden="1"/>
    <cellStyle name="Currency [0] 10224" xfId="46086" hidden="1"/>
    <cellStyle name="Currency [0] 10225" xfId="16719" hidden="1"/>
    <cellStyle name="Currency [0] 10225" xfId="46112" hidden="1"/>
    <cellStyle name="Currency [0] 10226" xfId="16632" hidden="1"/>
    <cellStyle name="Currency [0] 10226" xfId="46025" hidden="1"/>
    <cellStyle name="Currency [0] 10227" xfId="16713" hidden="1"/>
    <cellStyle name="Currency [0] 10227" xfId="46106" hidden="1"/>
    <cellStyle name="Currency [0] 10228" xfId="16720" hidden="1"/>
    <cellStyle name="Currency [0] 10228" xfId="46113" hidden="1"/>
    <cellStyle name="Currency [0] 10229" xfId="16721" hidden="1"/>
    <cellStyle name="Currency [0] 10229" xfId="46114" hidden="1"/>
    <cellStyle name="Currency [0] 1023" xfId="1159" hidden="1"/>
    <cellStyle name="Currency [0] 1023" xfId="30554" hidden="1"/>
    <cellStyle name="Currency [0] 10230" xfId="16661" hidden="1"/>
    <cellStyle name="Currency [0] 10230" xfId="46054" hidden="1"/>
    <cellStyle name="Currency [0] 10231" xfId="16681" hidden="1"/>
    <cellStyle name="Currency [0] 10231" xfId="46074" hidden="1"/>
    <cellStyle name="Currency [0] 10232" xfId="16715" hidden="1"/>
    <cellStyle name="Currency [0] 10232" xfId="46108" hidden="1"/>
    <cellStyle name="Currency [0] 10233" xfId="16708" hidden="1"/>
    <cellStyle name="Currency [0] 10233" xfId="46101" hidden="1"/>
    <cellStyle name="Currency [0] 10234" xfId="16718" hidden="1"/>
    <cellStyle name="Currency [0] 10234" xfId="46111" hidden="1"/>
    <cellStyle name="Currency [0] 10235" xfId="16722" hidden="1"/>
    <cellStyle name="Currency [0] 10235" xfId="46115" hidden="1"/>
    <cellStyle name="Currency [0] 10236" xfId="16647" hidden="1"/>
    <cellStyle name="Currency [0] 10236" xfId="46040" hidden="1"/>
    <cellStyle name="Currency [0] 10237" xfId="16679" hidden="1"/>
    <cellStyle name="Currency [0] 10237" xfId="46072" hidden="1"/>
    <cellStyle name="Currency [0] 10238" xfId="16725" hidden="1"/>
    <cellStyle name="Currency [0] 10238" xfId="46118" hidden="1"/>
    <cellStyle name="Currency [0] 10239" xfId="16726" hidden="1"/>
    <cellStyle name="Currency [0] 10239" xfId="46119" hidden="1"/>
    <cellStyle name="Currency [0] 1024" xfId="1160" hidden="1"/>
    <cellStyle name="Currency [0] 1024" xfId="30555" hidden="1"/>
    <cellStyle name="Currency [0] 10240" xfId="16703" hidden="1"/>
    <cellStyle name="Currency [0] 10240" xfId="46096" hidden="1"/>
    <cellStyle name="Currency [0] 10241" xfId="16709" hidden="1"/>
    <cellStyle name="Currency [0] 10241" xfId="46102" hidden="1"/>
    <cellStyle name="Currency [0] 10242" xfId="16723" hidden="1"/>
    <cellStyle name="Currency [0] 10242" xfId="46116" hidden="1"/>
    <cellStyle name="Currency [0] 10243" xfId="16710" hidden="1"/>
    <cellStyle name="Currency [0] 10243" xfId="46103" hidden="1"/>
    <cellStyle name="Currency [0] 10244" xfId="16727" hidden="1"/>
    <cellStyle name="Currency [0] 10244" xfId="46120" hidden="1"/>
    <cellStyle name="Currency [0] 10245" xfId="16728" hidden="1"/>
    <cellStyle name="Currency [0] 10245" xfId="46121" hidden="1"/>
    <cellStyle name="Currency [0] 10246" xfId="16724" hidden="1"/>
    <cellStyle name="Currency [0] 10246" xfId="46117" hidden="1"/>
    <cellStyle name="Currency [0] 10247" xfId="16697" hidden="1"/>
    <cellStyle name="Currency [0] 10247" xfId="46090" hidden="1"/>
    <cellStyle name="Currency [0] 10248" xfId="16729" hidden="1"/>
    <cellStyle name="Currency [0] 10248" xfId="46122" hidden="1"/>
    <cellStyle name="Currency [0] 10249" xfId="16730" hidden="1"/>
    <cellStyle name="Currency [0] 10249" xfId="46123" hidden="1"/>
    <cellStyle name="Currency [0] 1025" xfId="1088" hidden="1"/>
    <cellStyle name="Currency [0] 1025" xfId="30483" hidden="1"/>
    <cellStyle name="Currency [0] 10250" xfId="16788" hidden="1"/>
    <cellStyle name="Currency [0] 10250" xfId="46181" hidden="1"/>
    <cellStyle name="Currency [0] 10251" xfId="16796" hidden="1"/>
    <cellStyle name="Currency [0] 10251" xfId="46189" hidden="1"/>
    <cellStyle name="Currency [0] 10252" xfId="16799" hidden="1"/>
    <cellStyle name="Currency [0] 10252" xfId="46192" hidden="1"/>
    <cellStyle name="Currency [0] 10253" xfId="16804" hidden="1"/>
    <cellStyle name="Currency [0] 10253" xfId="46197" hidden="1"/>
    <cellStyle name="Currency [0] 10254" xfId="16808" hidden="1"/>
    <cellStyle name="Currency [0] 10254" xfId="46201" hidden="1"/>
    <cellStyle name="Currency [0] 10255" xfId="16795" hidden="1"/>
    <cellStyle name="Currency [0] 10255" xfId="46188" hidden="1"/>
    <cellStyle name="Currency [0] 10256" xfId="16801" hidden="1"/>
    <cellStyle name="Currency [0] 10256" xfId="46194" hidden="1"/>
    <cellStyle name="Currency [0] 10257" xfId="16811" hidden="1"/>
    <cellStyle name="Currency [0] 10257" xfId="46204" hidden="1"/>
    <cellStyle name="Currency [0] 10258" xfId="16812" hidden="1"/>
    <cellStyle name="Currency [0] 10258" xfId="46205" hidden="1"/>
    <cellStyle name="Currency [0] 10259" xfId="16800" hidden="1"/>
    <cellStyle name="Currency [0] 10259" xfId="46193" hidden="1"/>
    <cellStyle name="Currency [0] 1026" xfId="1139" hidden="1"/>
    <cellStyle name="Currency [0] 1026" xfId="30534" hidden="1"/>
    <cellStyle name="Currency [0] 10260" xfId="16789" hidden="1"/>
    <cellStyle name="Currency [0] 10260" xfId="46182" hidden="1"/>
    <cellStyle name="Currency [0] 10261" xfId="16818" hidden="1"/>
    <cellStyle name="Currency [0] 10261" xfId="46211" hidden="1"/>
    <cellStyle name="Currency [0] 10262" xfId="16822" hidden="1"/>
    <cellStyle name="Currency [0] 10262" xfId="46215" hidden="1"/>
    <cellStyle name="Currency [0] 10263" xfId="16829" hidden="1"/>
    <cellStyle name="Currency [0] 10263" xfId="46222" hidden="1"/>
    <cellStyle name="Currency [0] 10264" xfId="16833" hidden="1"/>
    <cellStyle name="Currency [0] 10264" xfId="46226" hidden="1"/>
    <cellStyle name="Currency [0] 10265" xfId="16817" hidden="1"/>
    <cellStyle name="Currency [0] 10265" xfId="46210" hidden="1"/>
    <cellStyle name="Currency [0] 10266" xfId="16828" hidden="1"/>
    <cellStyle name="Currency [0] 10266" xfId="46221" hidden="1"/>
    <cellStyle name="Currency [0] 10267" xfId="16840" hidden="1"/>
    <cellStyle name="Currency [0] 10267" xfId="46233" hidden="1"/>
    <cellStyle name="Currency [0] 10268" xfId="16841" hidden="1"/>
    <cellStyle name="Currency [0] 10268" xfId="46234" hidden="1"/>
    <cellStyle name="Currency [0] 10269" xfId="16798" hidden="1"/>
    <cellStyle name="Currency [0] 10269" xfId="46191" hidden="1"/>
    <cellStyle name="Currency [0] 1027" xfId="1119" hidden="1"/>
    <cellStyle name="Currency [0] 1027" xfId="30514" hidden="1"/>
    <cellStyle name="Currency [0] 10270" xfId="16791" hidden="1"/>
    <cellStyle name="Currency [0] 10270" xfId="46184" hidden="1"/>
    <cellStyle name="Currency [0] 10271" xfId="16824" hidden="1"/>
    <cellStyle name="Currency [0] 10271" xfId="46217" hidden="1"/>
    <cellStyle name="Currency [0] 10272" xfId="16793" hidden="1"/>
    <cellStyle name="Currency [0] 10272" xfId="46186" hidden="1"/>
    <cellStyle name="Currency [0] 10273" xfId="16819" hidden="1"/>
    <cellStyle name="Currency [0] 10273" xfId="46212" hidden="1"/>
    <cellStyle name="Currency [0] 10274" xfId="16842" hidden="1"/>
    <cellStyle name="Currency [0] 10274" xfId="46235" hidden="1"/>
    <cellStyle name="Currency [0] 10275" xfId="16825" hidden="1"/>
    <cellStyle name="Currency [0] 10275" xfId="46218" hidden="1"/>
    <cellStyle name="Currency [0] 10276" xfId="16830" hidden="1"/>
    <cellStyle name="Currency [0] 10276" xfId="46223" hidden="1"/>
    <cellStyle name="Currency [0] 10277" xfId="16848" hidden="1"/>
    <cellStyle name="Currency [0] 10277" xfId="46241" hidden="1"/>
    <cellStyle name="Currency [0] 10278" xfId="16849" hidden="1"/>
    <cellStyle name="Currency [0] 10278" xfId="46242" hidden="1"/>
    <cellStyle name="Currency [0] 10279" xfId="16827" hidden="1"/>
    <cellStyle name="Currency [0] 10279" xfId="46220" hidden="1"/>
    <cellStyle name="Currency [0] 1028" xfId="1131" hidden="1"/>
    <cellStyle name="Currency [0] 1028" xfId="30526" hidden="1"/>
    <cellStyle name="Currency [0] 10280" xfId="16835" hidden="1"/>
    <cellStyle name="Currency [0] 10280" xfId="46228" hidden="1"/>
    <cellStyle name="Currency [0] 10281" xfId="16839" hidden="1"/>
    <cellStyle name="Currency [0] 10281" xfId="46232" hidden="1"/>
    <cellStyle name="Currency [0] 10282" xfId="16834" hidden="1"/>
    <cellStyle name="Currency [0] 10282" xfId="46227" hidden="1"/>
    <cellStyle name="Currency [0] 10283" xfId="16858" hidden="1"/>
    <cellStyle name="Currency [0] 10283" xfId="46251" hidden="1"/>
    <cellStyle name="Currency [0] 10284" xfId="16864" hidden="1"/>
    <cellStyle name="Currency [0] 10284" xfId="46257" hidden="1"/>
    <cellStyle name="Currency [0] 10285" xfId="16823" hidden="1"/>
    <cellStyle name="Currency [0] 10285" xfId="46216" hidden="1"/>
    <cellStyle name="Currency [0] 10286" xfId="16856" hidden="1"/>
    <cellStyle name="Currency [0] 10286" xfId="46249" hidden="1"/>
    <cellStyle name="Currency [0] 10287" xfId="16869" hidden="1"/>
    <cellStyle name="Currency [0] 10287" xfId="46262" hidden="1"/>
    <cellStyle name="Currency [0] 10288" xfId="16870" hidden="1"/>
    <cellStyle name="Currency [0] 10288" xfId="46263" hidden="1"/>
    <cellStyle name="Currency [0] 10289" xfId="16814" hidden="1"/>
    <cellStyle name="Currency [0] 10289" xfId="46207" hidden="1"/>
    <cellStyle name="Currency [0] 1029" xfId="1129" hidden="1"/>
    <cellStyle name="Currency [0] 1029" xfId="30524" hidden="1"/>
    <cellStyle name="Currency [0] 10290" xfId="16821" hidden="1"/>
    <cellStyle name="Currency [0] 10290" xfId="46214" hidden="1"/>
    <cellStyle name="Currency [0] 10291" xfId="16853" hidden="1"/>
    <cellStyle name="Currency [0] 10291" xfId="46246" hidden="1"/>
    <cellStyle name="Currency [0] 10292" xfId="16837" hidden="1"/>
    <cellStyle name="Currency [0] 10292" xfId="46230" hidden="1"/>
    <cellStyle name="Currency [0] 10293" xfId="16803" hidden="1"/>
    <cellStyle name="Currency [0] 10293" xfId="46196" hidden="1"/>
    <cellStyle name="Currency [0] 10294" xfId="16876" hidden="1"/>
    <cellStyle name="Currency [0] 10294" xfId="46269" hidden="1"/>
    <cellStyle name="Currency [0] 10295" xfId="16854" hidden="1"/>
    <cellStyle name="Currency [0] 10295" xfId="46247" hidden="1"/>
    <cellStyle name="Currency [0] 10296" xfId="16861" hidden="1"/>
    <cellStyle name="Currency [0] 10296" xfId="46254" hidden="1"/>
    <cellStyle name="Currency [0] 10297" xfId="16880" hidden="1"/>
    <cellStyle name="Currency [0] 10297" xfId="46273" hidden="1"/>
    <cellStyle name="Currency [0] 10298" xfId="16881" hidden="1"/>
    <cellStyle name="Currency [0] 10298" xfId="46274" hidden="1"/>
    <cellStyle name="Currency [0] 10299" xfId="16852" hidden="1"/>
    <cellStyle name="Currency [0] 10299" xfId="46245" hidden="1"/>
    <cellStyle name="Currency [0] 103" xfId="175" hidden="1"/>
    <cellStyle name="Currency [0] 103" xfId="29570" hidden="1"/>
    <cellStyle name="Currency [0] 1030" xfId="1162" hidden="1"/>
    <cellStyle name="Currency [0] 1030" xfId="30557" hidden="1"/>
    <cellStyle name="Currency [0] 10300" xfId="16851" hidden="1"/>
    <cellStyle name="Currency [0] 10300" xfId="46244" hidden="1"/>
    <cellStyle name="Currency [0] 10301" xfId="16846" hidden="1"/>
    <cellStyle name="Currency [0] 10301" xfId="46239" hidden="1"/>
    <cellStyle name="Currency [0] 10302" xfId="16844" hidden="1"/>
    <cellStyle name="Currency [0] 10302" xfId="46237" hidden="1"/>
    <cellStyle name="Currency [0] 10303" xfId="16845" hidden="1"/>
    <cellStyle name="Currency [0] 10303" xfId="46238" hidden="1"/>
    <cellStyle name="Currency [0] 10304" xfId="16886" hidden="1"/>
    <cellStyle name="Currency [0] 10304" xfId="46279" hidden="1"/>
    <cellStyle name="Currency [0] 10305" xfId="16792" hidden="1"/>
    <cellStyle name="Currency [0] 10305" xfId="46185" hidden="1"/>
    <cellStyle name="Currency [0] 10306" xfId="16873" hidden="1"/>
    <cellStyle name="Currency [0] 10306" xfId="46266" hidden="1"/>
    <cellStyle name="Currency [0] 10307" xfId="16890" hidden="1"/>
    <cellStyle name="Currency [0] 10307" xfId="46283" hidden="1"/>
    <cellStyle name="Currency [0] 10308" xfId="16891" hidden="1"/>
    <cellStyle name="Currency [0] 10308" xfId="46284" hidden="1"/>
    <cellStyle name="Currency [0] 10309" xfId="16820" hidden="1"/>
    <cellStyle name="Currency [0] 10309" xfId="46213" hidden="1"/>
    <cellStyle name="Currency [0] 1031" xfId="1106" hidden="1"/>
    <cellStyle name="Currency [0] 1031" xfId="30501" hidden="1"/>
    <cellStyle name="Currency [0] 10310" xfId="16859" hidden="1"/>
    <cellStyle name="Currency [0] 10310" xfId="46252" hidden="1"/>
    <cellStyle name="Currency [0] 10311" xfId="16838" hidden="1"/>
    <cellStyle name="Currency [0] 10311" xfId="46231" hidden="1"/>
    <cellStyle name="Currency [0] 10312" xfId="16855" hidden="1"/>
    <cellStyle name="Currency [0] 10312" xfId="46248" hidden="1"/>
    <cellStyle name="Currency [0] 10313" xfId="16857" hidden="1"/>
    <cellStyle name="Currency [0] 10313" xfId="46250" hidden="1"/>
    <cellStyle name="Currency [0] 10314" xfId="16896" hidden="1"/>
    <cellStyle name="Currency [0] 10314" xfId="46289" hidden="1"/>
    <cellStyle name="Currency [0] 10315" xfId="16790" hidden="1"/>
    <cellStyle name="Currency [0] 10315" xfId="46183" hidden="1"/>
    <cellStyle name="Currency [0] 10316" xfId="16884" hidden="1"/>
    <cellStyle name="Currency [0] 10316" xfId="46277" hidden="1"/>
    <cellStyle name="Currency [0] 10317" xfId="16900" hidden="1"/>
    <cellStyle name="Currency [0] 10317" xfId="46293" hidden="1"/>
    <cellStyle name="Currency [0] 10318" xfId="16901" hidden="1"/>
    <cellStyle name="Currency [0] 10318" xfId="46294" hidden="1"/>
    <cellStyle name="Currency [0] 10319" xfId="16816" hidden="1"/>
    <cellStyle name="Currency [0] 10319" xfId="46209" hidden="1"/>
    <cellStyle name="Currency [0] 1032" xfId="1156" hidden="1"/>
    <cellStyle name="Currency [0] 1032" xfId="30551" hidden="1"/>
    <cellStyle name="Currency [0] 10320" xfId="16871" hidden="1"/>
    <cellStyle name="Currency [0] 10320" xfId="46264" hidden="1"/>
    <cellStyle name="Currency [0] 10321" xfId="16850" hidden="1"/>
    <cellStyle name="Currency [0] 10321" xfId="46243" hidden="1"/>
    <cellStyle name="Currency [0] 10322" xfId="16862" hidden="1"/>
    <cellStyle name="Currency [0] 10322" xfId="46255" hidden="1"/>
    <cellStyle name="Currency [0] 10323" xfId="16860" hidden="1"/>
    <cellStyle name="Currency [0] 10323" xfId="46253" hidden="1"/>
    <cellStyle name="Currency [0] 10324" xfId="16904" hidden="1"/>
    <cellStyle name="Currency [0] 10324" xfId="46297" hidden="1"/>
    <cellStyle name="Currency [0] 10325" xfId="16836" hidden="1"/>
    <cellStyle name="Currency [0] 10325" xfId="46229" hidden="1"/>
    <cellStyle name="Currency [0] 10326" xfId="16893" hidden="1"/>
    <cellStyle name="Currency [0] 10326" xfId="46286" hidden="1"/>
    <cellStyle name="Currency [0] 10327" xfId="16910" hidden="1"/>
    <cellStyle name="Currency [0] 10327" xfId="46303" hidden="1"/>
    <cellStyle name="Currency [0] 10328" xfId="16911" hidden="1"/>
    <cellStyle name="Currency [0] 10328" xfId="46304" hidden="1"/>
    <cellStyle name="Currency [0] 10329" xfId="16863" hidden="1"/>
    <cellStyle name="Currency [0] 10329" xfId="46256" hidden="1"/>
    <cellStyle name="Currency [0] 1033" xfId="1166" hidden="1"/>
    <cellStyle name="Currency [0] 1033" xfId="30561" hidden="1"/>
    <cellStyle name="Currency [0] 10330" xfId="16882" hidden="1"/>
    <cellStyle name="Currency [0] 10330" xfId="46275" hidden="1"/>
    <cellStyle name="Currency [0] 10331" xfId="16797" hidden="1"/>
    <cellStyle name="Currency [0] 10331" xfId="46190" hidden="1"/>
    <cellStyle name="Currency [0] 10332" xfId="16874" hidden="1"/>
    <cellStyle name="Currency [0] 10332" xfId="46267" hidden="1"/>
    <cellStyle name="Currency [0] 10333" xfId="16872" hidden="1"/>
    <cellStyle name="Currency [0] 10333" xfId="46265" hidden="1"/>
    <cellStyle name="Currency [0] 10334" xfId="16914" hidden="1"/>
    <cellStyle name="Currency [0] 10334" xfId="46307" hidden="1"/>
    <cellStyle name="Currency [0] 10335" xfId="16813" hidden="1"/>
    <cellStyle name="Currency [0] 10335" xfId="46206" hidden="1"/>
    <cellStyle name="Currency [0] 10336" xfId="16902" hidden="1"/>
    <cellStyle name="Currency [0] 10336" xfId="46295" hidden="1"/>
    <cellStyle name="Currency [0] 10337" xfId="16917" hidden="1"/>
    <cellStyle name="Currency [0] 10337" xfId="46310" hidden="1"/>
    <cellStyle name="Currency [0] 10338" xfId="16918" hidden="1"/>
    <cellStyle name="Currency [0] 10338" xfId="46311" hidden="1"/>
    <cellStyle name="Currency [0] 10339" xfId="16875" hidden="1"/>
    <cellStyle name="Currency [0] 10339" xfId="46268" hidden="1"/>
    <cellStyle name="Currency [0] 1034" xfId="1167" hidden="1"/>
    <cellStyle name="Currency [0] 1034" xfId="30562" hidden="1"/>
    <cellStyle name="Currency [0] 10340" xfId="16892" hidden="1"/>
    <cellStyle name="Currency [0] 10340" xfId="46285" hidden="1"/>
    <cellStyle name="Currency [0] 10341" xfId="16866" hidden="1"/>
    <cellStyle name="Currency [0] 10341" xfId="46259" hidden="1"/>
    <cellStyle name="Currency [0] 10342" xfId="16885" hidden="1"/>
    <cellStyle name="Currency [0] 10342" xfId="46278" hidden="1"/>
    <cellStyle name="Currency [0] 10343" xfId="16883" hidden="1"/>
    <cellStyle name="Currency [0] 10343" xfId="46276" hidden="1"/>
    <cellStyle name="Currency [0] 10344" xfId="16922" hidden="1"/>
    <cellStyle name="Currency [0] 10344" xfId="46315" hidden="1"/>
    <cellStyle name="Currency [0] 10345" xfId="16815" hidden="1"/>
    <cellStyle name="Currency [0] 10345" xfId="46208" hidden="1"/>
    <cellStyle name="Currency [0] 10346" xfId="16912" hidden="1"/>
    <cellStyle name="Currency [0] 10346" xfId="46305" hidden="1"/>
    <cellStyle name="Currency [0] 10347" xfId="16926" hidden="1"/>
    <cellStyle name="Currency [0] 10347" xfId="46319" hidden="1"/>
    <cellStyle name="Currency [0] 10348" xfId="16928" hidden="1"/>
    <cellStyle name="Currency [0] 10348" xfId="46321" hidden="1"/>
    <cellStyle name="Currency [0] 10349" xfId="16847" hidden="1"/>
    <cellStyle name="Currency [0] 10349" xfId="46240" hidden="1"/>
    <cellStyle name="Currency [0] 1035" xfId="1132" hidden="1"/>
    <cellStyle name="Currency [0] 1035" xfId="30527" hidden="1"/>
    <cellStyle name="Currency [0] 10350" xfId="16868" hidden="1"/>
    <cellStyle name="Currency [0] 10350" xfId="46261" hidden="1"/>
    <cellStyle name="Currency [0] 10351" xfId="16916" hidden="1"/>
    <cellStyle name="Currency [0] 10351" xfId="46309" hidden="1"/>
    <cellStyle name="Currency [0] 10352" xfId="16907" hidden="1"/>
    <cellStyle name="Currency [0] 10352" xfId="46300" hidden="1"/>
    <cellStyle name="Currency [0] 10353" xfId="16919" hidden="1"/>
    <cellStyle name="Currency [0] 10353" xfId="46312" hidden="1"/>
    <cellStyle name="Currency [0] 10354" xfId="16930" hidden="1"/>
    <cellStyle name="Currency [0] 10354" xfId="46323" hidden="1"/>
    <cellStyle name="Currency [0] 10355" xfId="16831" hidden="1"/>
    <cellStyle name="Currency [0] 10355" xfId="46224" hidden="1"/>
    <cellStyle name="Currency [0] 10356" xfId="16865" hidden="1"/>
    <cellStyle name="Currency [0] 10356" xfId="46258" hidden="1"/>
    <cellStyle name="Currency [0] 10357" xfId="16934" hidden="1"/>
    <cellStyle name="Currency [0] 10357" xfId="46327" hidden="1"/>
    <cellStyle name="Currency [0] 10358" xfId="16936" hidden="1"/>
    <cellStyle name="Currency [0] 10358" xfId="46329" hidden="1"/>
    <cellStyle name="Currency [0] 10359" xfId="16899" hidden="1"/>
    <cellStyle name="Currency [0] 10359" xfId="46292" hidden="1"/>
    <cellStyle name="Currency [0] 1036" xfId="1147" hidden="1"/>
    <cellStyle name="Currency [0] 1036" xfId="30542" hidden="1"/>
    <cellStyle name="Currency [0] 10360" xfId="16908" hidden="1"/>
    <cellStyle name="Currency [0] 10360" xfId="46301" hidden="1"/>
    <cellStyle name="Currency [0] 10361" xfId="16931" hidden="1"/>
    <cellStyle name="Currency [0] 10361" xfId="46324" hidden="1"/>
    <cellStyle name="Currency [0] 10362" xfId="16909" hidden="1"/>
    <cellStyle name="Currency [0] 10362" xfId="46302" hidden="1"/>
    <cellStyle name="Currency [0] 10363" xfId="16937" hidden="1"/>
    <cellStyle name="Currency [0] 10363" xfId="46330" hidden="1"/>
    <cellStyle name="Currency [0] 10364" xfId="16939" hidden="1"/>
    <cellStyle name="Currency [0] 10364" xfId="46332" hidden="1"/>
    <cellStyle name="Currency [0] 10365" xfId="16932" hidden="1"/>
    <cellStyle name="Currency [0] 10365" xfId="46325" hidden="1"/>
    <cellStyle name="Currency [0] 10366" xfId="16889" hidden="1"/>
    <cellStyle name="Currency [0] 10366" xfId="46282" hidden="1"/>
    <cellStyle name="Currency [0] 10367" xfId="16942" hidden="1"/>
    <cellStyle name="Currency [0] 10367" xfId="46335" hidden="1"/>
    <cellStyle name="Currency [0] 10368" xfId="16944" hidden="1"/>
    <cellStyle name="Currency [0] 10368" xfId="46337" hidden="1"/>
    <cellStyle name="Currency [0] 10369" xfId="16750" hidden="1"/>
    <cellStyle name="Currency [0] 10369" xfId="46143" hidden="1"/>
    <cellStyle name="Currency [0] 1037" xfId="820" hidden="1"/>
    <cellStyle name="Currency [0] 1037" xfId="30215" hidden="1"/>
    <cellStyle name="Currency [0] 10370" xfId="16772" hidden="1"/>
    <cellStyle name="Currency [0] 10370" xfId="46165" hidden="1"/>
    <cellStyle name="Currency [0] 10371" xfId="16948" hidden="1"/>
    <cellStyle name="Currency [0] 10371" xfId="46341" hidden="1"/>
    <cellStyle name="Currency [0] 10372" xfId="16955" hidden="1"/>
    <cellStyle name="Currency [0] 10372" xfId="46348" hidden="1"/>
    <cellStyle name="Currency [0] 10373" xfId="16957" hidden="1"/>
    <cellStyle name="Currency [0] 10373" xfId="46350" hidden="1"/>
    <cellStyle name="Currency [0] 10374" xfId="16737" hidden="1"/>
    <cellStyle name="Currency [0] 10374" xfId="46130" hidden="1"/>
    <cellStyle name="Currency [0] 10375" xfId="16951" hidden="1"/>
    <cellStyle name="Currency [0] 10375" xfId="46344" hidden="1"/>
    <cellStyle name="Currency [0] 10376" xfId="16960" hidden="1"/>
    <cellStyle name="Currency [0] 10376" xfId="46353" hidden="1"/>
    <cellStyle name="Currency [0] 10377" xfId="16962" hidden="1"/>
    <cellStyle name="Currency [0] 10377" xfId="46355" hidden="1"/>
    <cellStyle name="Currency [0] 10378" xfId="16950" hidden="1"/>
    <cellStyle name="Currency [0] 10378" xfId="46343" hidden="1"/>
    <cellStyle name="Currency [0] 10379" xfId="16749" hidden="1"/>
    <cellStyle name="Currency [0] 10379" xfId="46142" hidden="1"/>
    <cellStyle name="Currency [0] 1038" xfId="1142" hidden="1"/>
    <cellStyle name="Currency [0] 1038" xfId="30537" hidden="1"/>
    <cellStyle name="Currency [0] 10380" xfId="16973" hidden="1"/>
    <cellStyle name="Currency [0] 10380" xfId="46366" hidden="1"/>
    <cellStyle name="Currency [0] 10381" xfId="16982" hidden="1"/>
    <cellStyle name="Currency [0] 10381" xfId="46375" hidden="1"/>
    <cellStyle name="Currency [0] 10382" xfId="16993" hidden="1"/>
    <cellStyle name="Currency [0] 10382" xfId="46386" hidden="1"/>
    <cellStyle name="Currency [0] 10383" xfId="16999" hidden="1"/>
    <cellStyle name="Currency [0] 10383" xfId="46392" hidden="1"/>
    <cellStyle name="Currency [0] 10384" xfId="16971" hidden="1"/>
    <cellStyle name="Currency [0] 10384" xfId="46364" hidden="1"/>
    <cellStyle name="Currency [0] 10385" xfId="16989" hidden="1"/>
    <cellStyle name="Currency [0] 10385" xfId="46382" hidden="1"/>
    <cellStyle name="Currency [0] 10386" xfId="17011" hidden="1"/>
    <cellStyle name="Currency [0] 10386" xfId="46404" hidden="1"/>
    <cellStyle name="Currency [0] 10387" xfId="17013" hidden="1"/>
    <cellStyle name="Currency [0] 10387" xfId="46406" hidden="1"/>
    <cellStyle name="Currency [0] 10388" xfId="16945" hidden="1"/>
    <cellStyle name="Currency [0] 10388" xfId="46338" hidden="1"/>
    <cellStyle name="Currency [0] 10389" xfId="16745" hidden="1"/>
    <cellStyle name="Currency [0] 10389" xfId="46138" hidden="1"/>
    <cellStyle name="Currency [0] 1039" xfId="1140" hidden="1"/>
    <cellStyle name="Currency [0] 1039" xfId="30535" hidden="1"/>
    <cellStyle name="Currency [0] 10390" xfId="16985" hidden="1"/>
    <cellStyle name="Currency [0] 10390" xfId="46378" hidden="1"/>
    <cellStyle name="Currency [0] 10391" xfId="16741" hidden="1"/>
    <cellStyle name="Currency [0] 10391" xfId="46134" hidden="1"/>
    <cellStyle name="Currency [0] 10392" xfId="16974" hidden="1"/>
    <cellStyle name="Currency [0] 10392" xfId="46367" hidden="1"/>
    <cellStyle name="Currency [0] 10393" xfId="17018" hidden="1"/>
    <cellStyle name="Currency [0] 10393" xfId="46411" hidden="1"/>
    <cellStyle name="Currency [0] 10394" xfId="16986" hidden="1"/>
    <cellStyle name="Currency [0] 10394" xfId="46379" hidden="1"/>
    <cellStyle name="Currency [0] 10395" xfId="16994" hidden="1"/>
    <cellStyle name="Currency [0] 10395" xfId="46387" hidden="1"/>
    <cellStyle name="Currency [0] 10396" xfId="17030" hidden="1"/>
    <cellStyle name="Currency [0] 10396" xfId="46423" hidden="1"/>
    <cellStyle name="Currency [0] 10397" xfId="17032" hidden="1"/>
    <cellStyle name="Currency [0] 10397" xfId="46425" hidden="1"/>
    <cellStyle name="Currency [0] 10398" xfId="16988" hidden="1"/>
    <cellStyle name="Currency [0] 10398" xfId="46381" hidden="1"/>
    <cellStyle name="Currency [0] 10399" xfId="17001" hidden="1"/>
    <cellStyle name="Currency [0] 10399" xfId="46394" hidden="1"/>
    <cellStyle name="Currency [0] 104" xfId="168" hidden="1"/>
    <cellStyle name="Currency [0] 104" xfId="29563" hidden="1"/>
    <cellStyle name="Currency [0] 1040" xfId="1169" hidden="1"/>
    <cellStyle name="Currency [0] 1040" xfId="30564" hidden="1"/>
    <cellStyle name="Currency [0] 10400" xfId="17006" hidden="1"/>
    <cellStyle name="Currency [0] 10400" xfId="46399" hidden="1"/>
    <cellStyle name="Currency [0] 10401" xfId="17000" hidden="1"/>
    <cellStyle name="Currency [0] 10401" xfId="46393" hidden="1"/>
    <cellStyle name="Currency [0] 10402" xfId="17048" hidden="1"/>
    <cellStyle name="Currency [0] 10402" xfId="46441" hidden="1"/>
    <cellStyle name="Currency [0] 10403" xfId="17056" hidden="1"/>
    <cellStyle name="Currency [0] 10403" xfId="46449" hidden="1"/>
    <cellStyle name="Currency [0] 10404" xfId="16984" hidden="1"/>
    <cellStyle name="Currency [0] 10404" xfId="46377" hidden="1"/>
    <cellStyle name="Currency [0] 10405" xfId="17042" hidden="1"/>
    <cellStyle name="Currency [0] 10405" xfId="46435" hidden="1"/>
    <cellStyle name="Currency [0] 10406" xfId="17065" hidden="1"/>
    <cellStyle name="Currency [0] 10406" xfId="46458" hidden="1"/>
    <cellStyle name="Currency [0] 10407" xfId="17067" hidden="1"/>
    <cellStyle name="Currency [0] 10407" xfId="46460" hidden="1"/>
    <cellStyle name="Currency [0] 10408" xfId="16967" hidden="1"/>
    <cellStyle name="Currency [0] 10408" xfId="46360" hidden="1"/>
    <cellStyle name="Currency [0] 10409" xfId="16977" hidden="1"/>
    <cellStyle name="Currency [0] 10409" xfId="46370" hidden="1"/>
    <cellStyle name="Currency [0] 1041" xfId="1085" hidden="1"/>
    <cellStyle name="Currency [0] 1041" xfId="30480" hidden="1"/>
    <cellStyle name="Currency [0] 10410" xfId="17039" hidden="1"/>
    <cellStyle name="Currency [0] 10410" xfId="46432" hidden="1"/>
    <cellStyle name="Currency [0] 10411" xfId="17004" hidden="1"/>
    <cellStyle name="Currency [0] 10411" xfId="46397" hidden="1"/>
    <cellStyle name="Currency [0] 10412" xfId="16953" hidden="1"/>
    <cellStyle name="Currency [0] 10412" xfId="46346" hidden="1"/>
    <cellStyle name="Currency [0] 10413" xfId="17075" hidden="1"/>
    <cellStyle name="Currency [0] 10413" xfId="46468" hidden="1"/>
    <cellStyle name="Currency [0] 10414" xfId="17040" hidden="1"/>
    <cellStyle name="Currency [0] 10414" xfId="46433" hidden="1"/>
    <cellStyle name="Currency [0] 10415" xfId="17051" hidden="1"/>
    <cellStyle name="Currency [0] 10415" xfId="46444" hidden="1"/>
    <cellStyle name="Currency [0] 10416" xfId="17083" hidden="1"/>
    <cellStyle name="Currency [0] 10416" xfId="46476" hidden="1"/>
    <cellStyle name="Currency [0] 10417" xfId="17085" hidden="1"/>
    <cellStyle name="Currency [0] 10417" xfId="46478" hidden="1"/>
    <cellStyle name="Currency [0] 10418" xfId="17037" hidden="1"/>
    <cellStyle name="Currency [0] 10418" xfId="46430" hidden="1"/>
    <cellStyle name="Currency [0] 10419" xfId="17036" hidden="1"/>
    <cellStyle name="Currency [0] 10419" xfId="46429" hidden="1"/>
    <cellStyle name="Currency [0] 1042" xfId="1161" hidden="1"/>
    <cellStyle name="Currency [0] 1042" xfId="30556" hidden="1"/>
    <cellStyle name="Currency [0] 10420" xfId="17026" hidden="1"/>
    <cellStyle name="Currency [0] 10420" xfId="46419" hidden="1"/>
    <cellStyle name="Currency [0] 10421" xfId="17022" hidden="1"/>
    <cellStyle name="Currency [0] 10421" xfId="46415" hidden="1"/>
    <cellStyle name="Currency [0] 10422" xfId="17024" hidden="1"/>
    <cellStyle name="Currency [0] 10422" xfId="46417" hidden="1"/>
    <cellStyle name="Currency [0] 10423" xfId="17092" hidden="1"/>
    <cellStyle name="Currency [0] 10423" xfId="46485" hidden="1"/>
    <cellStyle name="Currency [0] 10424" xfId="16743" hidden="1"/>
    <cellStyle name="Currency [0] 10424" xfId="46136" hidden="1"/>
    <cellStyle name="Currency [0] 10425" xfId="17070" hidden="1"/>
    <cellStyle name="Currency [0] 10425" xfId="46463" hidden="1"/>
    <cellStyle name="Currency [0] 10426" xfId="17098" hidden="1"/>
    <cellStyle name="Currency [0] 10426" xfId="46491" hidden="1"/>
    <cellStyle name="Currency [0] 10427" xfId="17100" hidden="1"/>
    <cellStyle name="Currency [0] 10427" xfId="46493" hidden="1"/>
    <cellStyle name="Currency [0] 10428" xfId="16975" hidden="1"/>
    <cellStyle name="Currency [0] 10428" xfId="46368" hidden="1"/>
    <cellStyle name="Currency [0] 10429" xfId="17049" hidden="1"/>
    <cellStyle name="Currency [0] 10429" xfId="46442" hidden="1"/>
    <cellStyle name="Currency [0] 1043" xfId="1171" hidden="1"/>
    <cellStyle name="Currency [0] 1043" xfId="30566" hidden="1"/>
    <cellStyle name="Currency [0] 10430" xfId="17005" hidden="1"/>
    <cellStyle name="Currency [0] 10430" xfId="46398" hidden="1"/>
    <cellStyle name="Currency [0] 10431" xfId="17041" hidden="1"/>
    <cellStyle name="Currency [0] 10431" xfId="46434" hidden="1"/>
    <cellStyle name="Currency [0] 10432" xfId="17045" hidden="1"/>
    <cellStyle name="Currency [0] 10432" xfId="46438" hidden="1"/>
    <cellStyle name="Currency [0] 10433" xfId="17106" hidden="1"/>
    <cellStyle name="Currency [0] 10433" xfId="46499" hidden="1"/>
    <cellStyle name="Currency [0] 10434" xfId="16778" hidden="1"/>
    <cellStyle name="Currency [0] 10434" xfId="46171" hidden="1"/>
    <cellStyle name="Currency [0] 10435" xfId="17088" hidden="1"/>
    <cellStyle name="Currency [0] 10435" xfId="46481" hidden="1"/>
    <cellStyle name="Currency [0] 10436" xfId="17111" hidden="1"/>
    <cellStyle name="Currency [0] 10436" xfId="46504" hidden="1"/>
    <cellStyle name="Currency [0] 10437" xfId="17113" hidden="1"/>
    <cellStyle name="Currency [0] 10437" xfId="46506" hidden="1"/>
    <cellStyle name="Currency [0] 10438" xfId="16969" hidden="1"/>
    <cellStyle name="Currency [0] 10438" xfId="46362" hidden="1"/>
    <cellStyle name="Currency [0] 10439" xfId="17068" hidden="1"/>
    <cellStyle name="Currency [0] 10439" xfId="46461" hidden="1"/>
    <cellStyle name="Currency [0] 1044" xfId="1172" hidden="1"/>
    <cellStyle name="Currency [0] 1044" xfId="30567" hidden="1"/>
    <cellStyle name="Currency [0] 10440" xfId="17035" hidden="1"/>
    <cellStyle name="Currency [0] 10440" xfId="46428" hidden="1"/>
    <cellStyle name="Currency [0] 10441" xfId="17053" hidden="1"/>
    <cellStyle name="Currency [0] 10441" xfId="46446" hidden="1"/>
    <cellStyle name="Currency [0] 10442" xfId="17050" hidden="1"/>
    <cellStyle name="Currency [0] 10442" xfId="46443" hidden="1"/>
    <cellStyle name="Currency [0] 10443" xfId="17117" hidden="1"/>
    <cellStyle name="Currency [0] 10443" xfId="46510" hidden="1"/>
    <cellStyle name="Currency [0] 10444" xfId="17002" hidden="1"/>
    <cellStyle name="Currency [0] 10444" xfId="46395" hidden="1"/>
    <cellStyle name="Currency [0] 10445" xfId="17102" hidden="1"/>
    <cellStyle name="Currency [0] 10445" xfId="46495" hidden="1"/>
    <cellStyle name="Currency [0] 10446" xfId="17124" hidden="1"/>
    <cellStyle name="Currency [0] 10446" xfId="46517" hidden="1"/>
    <cellStyle name="Currency [0] 10447" xfId="17126" hidden="1"/>
    <cellStyle name="Currency [0] 10447" xfId="46519" hidden="1"/>
    <cellStyle name="Currency [0] 10448" xfId="17054" hidden="1"/>
    <cellStyle name="Currency [0] 10448" xfId="46447" hidden="1"/>
    <cellStyle name="Currency [0] 10449" xfId="17086" hidden="1"/>
    <cellStyle name="Currency [0] 10449" xfId="46479" hidden="1"/>
    <cellStyle name="Currency [0] 1045" xfId="1143" hidden="1"/>
    <cellStyle name="Currency [0] 1045" xfId="30538" hidden="1"/>
    <cellStyle name="Currency [0] 10450" xfId="16805" hidden="1"/>
    <cellStyle name="Currency [0] 10450" xfId="46198" hidden="1"/>
    <cellStyle name="Currency [0] 10451" xfId="17072" hidden="1"/>
    <cellStyle name="Currency [0] 10451" xfId="46465" hidden="1"/>
    <cellStyle name="Currency [0] 10452" xfId="17069" hidden="1"/>
    <cellStyle name="Currency [0] 10452" xfId="46462" hidden="1"/>
    <cellStyle name="Currency [0] 10453" xfId="17130" hidden="1"/>
    <cellStyle name="Currency [0] 10453" xfId="46523" hidden="1"/>
    <cellStyle name="Currency [0] 10454" xfId="16965" hidden="1"/>
    <cellStyle name="Currency [0] 10454" xfId="46358" hidden="1"/>
    <cellStyle name="Currency [0] 10455" xfId="17114" hidden="1"/>
    <cellStyle name="Currency [0] 10455" xfId="46507" hidden="1"/>
    <cellStyle name="Currency [0] 10456" xfId="17134" hidden="1"/>
    <cellStyle name="Currency [0] 10456" xfId="46527" hidden="1"/>
    <cellStyle name="Currency [0] 10457" xfId="17136" hidden="1"/>
    <cellStyle name="Currency [0] 10457" xfId="46529" hidden="1"/>
    <cellStyle name="Currency [0] 10458" xfId="17073" hidden="1"/>
    <cellStyle name="Currency [0] 10458" xfId="46466" hidden="1"/>
    <cellStyle name="Currency [0] 10459" xfId="17101" hidden="1"/>
    <cellStyle name="Currency [0] 10459" xfId="46494" hidden="1"/>
    <cellStyle name="Currency [0] 1046" xfId="1155" hidden="1"/>
    <cellStyle name="Currency [0] 1046" xfId="30550" hidden="1"/>
    <cellStyle name="Currency [0] 10460" xfId="17061" hidden="1"/>
    <cellStyle name="Currency [0] 10460" xfId="46454" hidden="1"/>
    <cellStyle name="Currency [0] 10461" xfId="17090" hidden="1"/>
    <cellStyle name="Currency [0] 10461" xfId="46483" hidden="1"/>
    <cellStyle name="Currency [0] 10462" xfId="17087" hidden="1"/>
    <cellStyle name="Currency [0] 10462" xfId="46480" hidden="1"/>
    <cellStyle name="Currency [0] 10463" xfId="17140" hidden="1"/>
    <cellStyle name="Currency [0] 10463" xfId="46533" hidden="1"/>
    <cellStyle name="Currency [0] 10464" xfId="16968" hidden="1"/>
    <cellStyle name="Currency [0] 10464" xfId="46361" hidden="1"/>
    <cellStyle name="Currency [0] 10465" xfId="17127" hidden="1"/>
    <cellStyle name="Currency [0] 10465" xfId="46520" hidden="1"/>
    <cellStyle name="Currency [0] 10466" xfId="17144" hidden="1"/>
    <cellStyle name="Currency [0] 10466" xfId="46537" hidden="1"/>
    <cellStyle name="Currency [0] 10467" xfId="17146" hidden="1"/>
    <cellStyle name="Currency [0] 10467" xfId="46539" hidden="1"/>
    <cellStyle name="Currency [0] 10468" xfId="17027" hidden="1"/>
    <cellStyle name="Currency [0] 10468" xfId="46420" hidden="1"/>
    <cellStyle name="Currency [0] 10469" xfId="17063" hidden="1"/>
    <cellStyle name="Currency [0] 10469" xfId="46456" hidden="1"/>
    <cellStyle name="Currency [0] 1047" xfId="1135" hidden="1"/>
    <cellStyle name="Currency [0] 1047" xfId="30530" hidden="1"/>
    <cellStyle name="Currency [0] 10470" xfId="17132" hidden="1"/>
    <cellStyle name="Currency [0] 10470" xfId="46525" hidden="1"/>
    <cellStyle name="Currency [0] 10471" xfId="17120" hidden="1"/>
    <cellStyle name="Currency [0] 10471" xfId="46513" hidden="1"/>
    <cellStyle name="Currency [0] 10472" xfId="17137" hidden="1"/>
    <cellStyle name="Currency [0] 10472" xfId="46530" hidden="1"/>
    <cellStyle name="Currency [0] 10473" xfId="17148" hidden="1"/>
    <cellStyle name="Currency [0] 10473" xfId="46541" hidden="1"/>
    <cellStyle name="Currency [0] 10474" xfId="16996" hidden="1"/>
    <cellStyle name="Currency [0] 10474" xfId="46389" hidden="1"/>
    <cellStyle name="Currency [0] 10475" xfId="17060" hidden="1"/>
    <cellStyle name="Currency [0] 10475" xfId="46453" hidden="1"/>
    <cellStyle name="Currency [0] 10476" xfId="17152" hidden="1"/>
    <cellStyle name="Currency [0] 10476" xfId="46545" hidden="1"/>
    <cellStyle name="Currency [0] 10477" xfId="17154" hidden="1"/>
    <cellStyle name="Currency [0] 10477" xfId="46547" hidden="1"/>
    <cellStyle name="Currency [0] 10478" xfId="17109" hidden="1"/>
    <cellStyle name="Currency [0] 10478" xfId="46502" hidden="1"/>
    <cellStyle name="Currency [0] 10479" xfId="17121" hidden="1"/>
    <cellStyle name="Currency [0] 10479" xfId="46514" hidden="1"/>
    <cellStyle name="Currency [0] 1048" xfId="1150" hidden="1"/>
    <cellStyle name="Currency [0] 1048" xfId="30545" hidden="1"/>
    <cellStyle name="Currency [0] 10480" xfId="17149" hidden="1"/>
    <cellStyle name="Currency [0] 10480" xfId="46542" hidden="1"/>
    <cellStyle name="Currency [0] 10481" xfId="17122" hidden="1"/>
    <cellStyle name="Currency [0] 10481" xfId="46515" hidden="1"/>
    <cellStyle name="Currency [0] 10482" xfId="17155" hidden="1"/>
    <cellStyle name="Currency [0] 10482" xfId="46548" hidden="1"/>
    <cellStyle name="Currency [0] 10483" xfId="17157" hidden="1"/>
    <cellStyle name="Currency [0] 10483" xfId="46550" hidden="1"/>
    <cellStyle name="Currency [0] 10484" xfId="17150" hidden="1"/>
    <cellStyle name="Currency [0] 10484" xfId="46543" hidden="1"/>
    <cellStyle name="Currency [0] 10485" xfId="17096" hidden="1"/>
    <cellStyle name="Currency [0] 10485" xfId="46489" hidden="1"/>
    <cellStyle name="Currency [0] 10486" xfId="17159" hidden="1"/>
    <cellStyle name="Currency [0] 10486" xfId="46552" hidden="1"/>
    <cellStyle name="Currency [0] 10487" xfId="17161" hidden="1"/>
    <cellStyle name="Currency [0] 10487" xfId="46554" hidden="1"/>
    <cellStyle name="Currency [0] 10488" xfId="16762" hidden="1"/>
    <cellStyle name="Currency [0] 10488" xfId="46155" hidden="1"/>
    <cellStyle name="Currency [0] 10489" xfId="16740" hidden="1"/>
    <cellStyle name="Currency [0] 10489" xfId="46133" hidden="1"/>
    <cellStyle name="Currency [0] 1049" xfId="1148" hidden="1"/>
    <cellStyle name="Currency [0] 1049" xfId="30543" hidden="1"/>
    <cellStyle name="Currency [0] 10490" xfId="17167" hidden="1"/>
    <cellStyle name="Currency [0] 10490" xfId="46560" hidden="1"/>
    <cellStyle name="Currency [0] 10491" xfId="17173" hidden="1"/>
    <cellStyle name="Currency [0] 10491" xfId="46566" hidden="1"/>
    <cellStyle name="Currency [0] 10492" xfId="17175" hidden="1"/>
    <cellStyle name="Currency [0] 10492" xfId="46568" hidden="1"/>
    <cellStyle name="Currency [0] 10493" xfId="16757" hidden="1"/>
    <cellStyle name="Currency [0] 10493" xfId="46150" hidden="1"/>
    <cellStyle name="Currency [0] 10494" xfId="17169" hidden="1"/>
    <cellStyle name="Currency [0] 10494" xfId="46562" hidden="1"/>
    <cellStyle name="Currency [0] 10495" xfId="17177" hidden="1"/>
    <cellStyle name="Currency [0] 10495" xfId="46570" hidden="1"/>
    <cellStyle name="Currency [0] 10496" xfId="17179" hidden="1"/>
    <cellStyle name="Currency [0] 10496" xfId="46572" hidden="1"/>
    <cellStyle name="Currency [0] 10497" xfId="17168" hidden="1"/>
    <cellStyle name="Currency [0] 10497" xfId="46561" hidden="1"/>
    <cellStyle name="Currency [0] 10498" xfId="16763" hidden="1"/>
    <cellStyle name="Currency [0] 10498" xfId="46156" hidden="1"/>
    <cellStyle name="Currency [0] 10499" xfId="17190" hidden="1"/>
    <cellStyle name="Currency [0] 10499" xfId="46583" hidden="1"/>
    <cellStyle name="Currency [0] 105" xfId="178" hidden="1"/>
    <cellStyle name="Currency [0] 105" xfId="29573" hidden="1"/>
    <cellStyle name="Currency [0] 1050" xfId="1174" hidden="1"/>
    <cellStyle name="Currency [0] 1050" xfId="30569" hidden="1"/>
    <cellStyle name="Currency [0] 10500" xfId="17199" hidden="1"/>
    <cellStyle name="Currency [0] 10500" xfId="46592" hidden="1"/>
    <cellStyle name="Currency [0] 10501" xfId="17210" hidden="1"/>
    <cellStyle name="Currency [0] 10501" xfId="46603" hidden="1"/>
    <cellStyle name="Currency [0] 10502" xfId="17216" hidden="1"/>
    <cellStyle name="Currency [0] 10502" xfId="46609" hidden="1"/>
    <cellStyle name="Currency [0] 10503" xfId="17188" hidden="1"/>
    <cellStyle name="Currency [0] 10503" xfId="46581" hidden="1"/>
    <cellStyle name="Currency [0] 10504" xfId="17206" hidden="1"/>
    <cellStyle name="Currency [0] 10504" xfId="46599" hidden="1"/>
    <cellStyle name="Currency [0] 10505" xfId="17228" hidden="1"/>
    <cellStyle name="Currency [0] 10505" xfId="46621" hidden="1"/>
    <cellStyle name="Currency [0] 10506" xfId="17230" hidden="1"/>
    <cellStyle name="Currency [0] 10506" xfId="46623" hidden="1"/>
    <cellStyle name="Currency [0] 10507" xfId="17164" hidden="1"/>
    <cellStyle name="Currency [0] 10507" xfId="46557" hidden="1"/>
    <cellStyle name="Currency [0] 10508" xfId="16767" hidden="1"/>
    <cellStyle name="Currency [0] 10508" xfId="46160" hidden="1"/>
    <cellStyle name="Currency [0] 10509" xfId="17202" hidden="1"/>
    <cellStyle name="Currency [0] 10509" xfId="46595" hidden="1"/>
    <cellStyle name="Currency [0] 1051" xfId="1087" hidden="1"/>
    <cellStyle name="Currency [0] 1051" xfId="30482" hidden="1"/>
    <cellStyle name="Currency [0] 10510" xfId="16783" hidden="1"/>
    <cellStyle name="Currency [0] 10510" xfId="46176" hidden="1"/>
    <cellStyle name="Currency [0] 10511" xfId="17191" hidden="1"/>
    <cellStyle name="Currency [0] 10511" xfId="46584" hidden="1"/>
    <cellStyle name="Currency [0] 10512" xfId="17235" hidden="1"/>
    <cellStyle name="Currency [0] 10512" xfId="46628" hidden="1"/>
    <cellStyle name="Currency [0] 10513" xfId="17203" hidden="1"/>
    <cellStyle name="Currency [0] 10513" xfId="46596" hidden="1"/>
    <cellStyle name="Currency [0] 10514" xfId="17211" hidden="1"/>
    <cellStyle name="Currency [0] 10514" xfId="46604" hidden="1"/>
    <cellStyle name="Currency [0] 10515" xfId="17247" hidden="1"/>
    <cellStyle name="Currency [0] 10515" xfId="46640" hidden="1"/>
    <cellStyle name="Currency [0] 10516" xfId="17249" hidden="1"/>
    <cellStyle name="Currency [0] 10516" xfId="46642" hidden="1"/>
    <cellStyle name="Currency [0] 10517" xfId="17205" hidden="1"/>
    <cellStyle name="Currency [0] 10517" xfId="46598" hidden="1"/>
    <cellStyle name="Currency [0] 10518" xfId="17218" hidden="1"/>
    <cellStyle name="Currency [0] 10518" xfId="46611" hidden="1"/>
    <cellStyle name="Currency [0] 10519" xfId="17223" hidden="1"/>
    <cellStyle name="Currency [0] 10519" xfId="46616" hidden="1"/>
    <cellStyle name="Currency [0] 1052" xfId="1168" hidden="1"/>
    <cellStyle name="Currency [0] 1052" xfId="30563" hidden="1"/>
    <cellStyle name="Currency [0] 10520" xfId="17217" hidden="1"/>
    <cellStyle name="Currency [0] 10520" xfId="46610" hidden="1"/>
    <cellStyle name="Currency [0] 10521" xfId="17265" hidden="1"/>
    <cellStyle name="Currency [0] 10521" xfId="46658" hidden="1"/>
    <cellStyle name="Currency [0] 10522" xfId="17273" hidden="1"/>
    <cellStyle name="Currency [0] 10522" xfId="46666" hidden="1"/>
    <cellStyle name="Currency [0] 10523" xfId="17201" hidden="1"/>
    <cellStyle name="Currency [0] 10523" xfId="46594" hidden="1"/>
    <cellStyle name="Currency [0] 10524" xfId="17259" hidden="1"/>
    <cellStyle name="Currency [0] 10524" xfId="46652" hidden="1"/>
    <cellStyle name="Currency [0] 10525" xfId="17282" hidden="1"/>
    <cellStyle name="Currency [0] 10525" xfId="46675" hidden="1"/>
    <cellStyle name="Currency [0] 10526" xfId="17284" hidden="1"/>
    <cellStyle name="Currency [0] 10526" xfId="46677" hidden="1"/>
    <cellStyle name="Currency [0] 10527" xfId="17184" hidden="1"/>
    <cellStyle name="Currency [0] 10527" xfId="46577" hidden="1"/>
    <cellStyle name="Currency [0] 10528" xfId="17194" hidden="1"/>
    <cellStyle name="Currency [0] 10528" xfId="46587" hidden="1"/>
    <cellStyle name="Currency [0] 10529" xfId="17256" hidden="1"/>
    <cellStyle name="Currency [0] 10529" xfId="46649" hidden="1"/>
    <cellStyle name="Currency [0] 1053" xfId="1175" hidden="1"/>
    <cellStyle name="Currency [0] 1053" xfId="30570" hidden="1"/>
    <cellStyle name="Currency [0] 10530" xfId="17221" hidden="1"/>
    <cellStyle name="Currency [0] 10530" xfId="46614" hidden="1"/>
    <cellStyle name="Currency [0] 10531" xfId="17171" hidden="1"/>
    <cellStyle name="Currency [0] 10531" xfId="46564" hidden="1"/>
    <cellStyle name="Currency [0] 10532" xfId="17292" hidden="1"/>
    <cellStyle name="Currency [0] 10532" xfId="46685" hidden="1"/>
    <cellStyle name="Currency [0] 10533" xfId="17257" hidden="1"/>
    <cellStyle name="Currency [0] 10533" xfId="46650" hidden="1"/>
    <cellStyle name="Currency [0] 10534" xfId="17268" hidden="1"/>
    <cellStyle name="Currency [0] 10534" xfId="46661" hidden="1"/>
    <cellStyle name="Currency [0] 10535" xfId="17300" hidden="1"/>
    <cellStyle name="Currency [0] 10535" xfId="46693" hidden="1"/>
    <cellStyle name="Currency [0] 10536" xfId="17302" hidden="1"/>
    <cellStyle name="Currency [0] 10536" xfId="46695" hidden="1"/>
    <cellStyle name="Currency [0] 10537" xfId="17254" hidden="1"/>
    <cellStyle name="Currency [0] 10537" xfId="46647" hidden="1"/>
    <cellStyle name="Currency [0] 10538" xfId="17253" hidden="1"/>
    <cellStyle name="Currency [0] 10538" xfId="46646" hidden="1"/>
    <cellStyle name="Currency [0] 10539" xfId="17243" hidden="1"/>
    <cellStyle name="Currency [0] 10539" xfId="46636" hidden="1"/>
    <cellStyle name="Currency [0] 1054" xfId="1176" hidden="1"/>
    <cellStyle name="Currency [0] 1054" xfId="30571" hidden="1"/>
    <cellStyle name="Currency [0] 10540" xfId="17239" hidden="1"/>
    <cellStyle name="Currency [0] 10540" xfId="46632" hidden="1"/>
    <cellStyle name="Currency [0] 10541" xfId="17241" hidden="1"/>
    <cellStyle name="Currency [0] 10541" xfId="46634" hidden="1"/>
    <cellStyle name="Currency [0] 10542" xfId="17309" hidden="1"/>
    <cellStyle name="Currency [0] 10542" xfId="46702" hidden="1"/>
    <cellStyle name="Currency [0] 10543" xfId="16769" hidden="1"/>
    <cellStyle name="Currency [0] 10543" xfId="46162" hidden="1"/>
    <cellStyle name="Currency [0] 10544" xfId="17287" hidden="1"/>
    <cellStyle name="Currency [0] 10544" xfId="46680" hidden="1"/>
    <cellStyle name="Currency [0] 10545" xfId="17315" hidden="1"/>
    <cellStyle name="Currency [0] 10545" xfId="46708" hidden="1"/>
    <cellStyle name="Currency [0] 10546" xfId="17317" hidden="1"/>
    <cellStyle name="Currency [0] 10546" xfId="46710" hidden="1"/>
    <cellStyle name="Currency [0] 10547" xfId="17192" hidden="1"/>
    <cellStyle name="Currency [0] 10547" xfId="46585" hidden="1"/>
    <cellStyle name="Currency [0] 10548" xfId="17266" hidden="1"/>
    <cellStyle name="Currency [0] 10548" xfId="46659" hidden="1"/>
    <cellStyle name="Currency [0] 10549" xfId="17222" hidden="1"/>
    <cellStyle name="Currency [0] 10549" xfId="46615" hidden="1"/>
    <cellStyle name="Currency [0] 1055" xfId="1116" hidden="1"/>
    <cellStyle name="Currency [0] 1055" xfId="30511" hidden="1"/>
    <cellStyle name="Currency [0] 10550" xfId="17258" hidden="1"/>
    <cellStyle name="Currency [0] 10550" xfId="46651" hidden="1"/>
    <cellStyle name="Currency [0] 10551" xfId="17262" hidden="1"/>
    <cellStyle name="Currency [0] 10551" xfId="46655" hidden="1"/>
    <cellStyle name="Currency [0] 10552" xfId="17323" hidden="1"/>
    <cellStyle name="Currency [0] 10552" xfId="46716" hidden="1"/>
    <cellStyle name="Currency [0] 10553" xfId="16756" hidden="1"/>
    <cellStyle name="Currency [0] 10553" xfId="46149" hidden="1"/>
    <cellStyle name="Currency [0] 10554" xfId="17305" hidden="1"/>
    <cellStyle name="Currency [0] 10554" xfId="46698" hidden="1"/>
    <cellStyle name="Currency [0] 10555" xfId="17328" hidden="1"/>
    <cellStyle name="Currency [0] 10555" xfId="46721" hidden="1"/>
    <cellStyle name="Currency [0] 10556" xfId="17330" hidden="1"/>
    <cellStyle name="Currency [0] 10556" xfId="46723" hidden="1"/>
    <cellStyle name="Currency [0] 10557" xfId="17186" hidden="1"/>
    <cellStyle name="Currency [0] 10557" xfId="46579" hidden="1"/>
    <cellStyle name="Currency [0] 10558" xfId="17285" hidden="1"/>
    <cellStyle name="Currency [0] 10558" xfId="46678" hidden="1"/>
    <cellStyle name="Currency [0] 10559" xfId="17252" hidden="1"/>
    <cellStyle name="Currency [0] 10559" xfId="46645" hidden="1"/>
    <cellStyle name="Currency [0] 1056" xfId="1136" hidden="1"/>
    <cellStyle name="Currency [0] 1056" xfId="30531" hidden="1"/>
    <cellStyle name="Currency [0] 10560" xfId="17270" hidden="1"/>
    <cellStyle name="Currency [0] 10560" xfId="46663" hidden="1"/>
    <cellStyle name="Currency [0] 10561" xfId="17267" hidden="1"/>
    <cellStyle name="Currency [0] 10561" xfId="46660" hidden="1"/>
    <cellStyle name="Currency [0] 10562" xfId="17334" hidden="1"/>
    <cellStyle name="Currency [0] 10562" xfId="46727" hidden="1"/>
    <cellStyle name="Currency [0] 10563" xfId="17219" hidden="1"/>
    <cellStyle name="Currency [0] 10563" xfId="46612" hidden="1"/>
    <cellStyle name="Currency [0] 10564" xfId="17319" hidden="1"/>
    <cellStyle name="Currency [0] 10564" xfId="46712" hidden="1"/>
    <cellStyle name="Currency [0] 10565" xfId="17341" hidden="1"/>
    <cellStyle name="Currency [0] 10565" xfId="46734" hidden="1"/>
    <cellStyle name="Currency [0] 10566" xfId="17343" hidden="1"/>
    <cellStyle name="Currency [0] 10566" xfId="46736" hidden="1"/>
    <cellStyle name="Currency [0] 10567" xfId="17271" hidden="1"/>
    <cellStyle name="Currency [0] 10567" xfId="46664" hidden="1"/>
    <cellStyle name="Currency [0] 10568" xfId="17303" hidden="1"/>
    <cellStyle name="Currency [0] 10568" xfId="46696" hidden="1"/>
    <cellStyle name="Currency [0] 10569" xfId="16735" hidden="1"/>
    <cellStyle name="Currency [0] 10569" xfId="46128" hidden="1"/>
    <cellStyle name="Currency [0] 1057" xfId="1170" hidden="1"/>
    <cellStyle name="Currency [0] 1057" xfId="30565" hidden="1"/>
    <cellStyle name="Currency [0] 10570" xfId="17289" hidden="1"/>
    <cellStyle name="Currency [0] 10570" xfId="46682" hidden="1"/>
    <cellStyle name="Currency [0] 10571" xfId="17286" hidden="1"/>
    <cellStyle name="Currency [0] 10571" xfId="46679" hidden="1"/>
    <cellStyle name="Currency [0] 10572" xfId="17347" hidden="1"/>
    <cellStyle name="Currency [0] 10572" xfId="46740" hidden="1"/>
    <cellStyle name="Currency [0] 10573" xfId="17182" hidden="1"/>
    <cellStyle name="Currency [0] 10573" xfId="46575" hidden="1"/>
    <cellStyle name="Currency [0] 10574" xfId="17331" hidden="1"/>
    <cellStyle name="Currency [0] 10574" xfId="46724" hidden="1"/>
    <cellStyle name="Currency [0] 10575" xfId="17351" hidden="1"/>
    <cellStyle name="Currency [0] 10575" xfId="46744" hidden="1"/>
    <cellStyle name="Currency [0] 10576" xfId="17353" hidden="1"/>
    <cellStyle name="Currency [0] 10576" xfId="46746" hidden="1"/>
    <cellStyle name="Currency [0] 10577" xfId="17290" hidden="1"/>
    <cellStyle name="Currency [0] 10577" xfId="46683" hidden="1"/>
    <cellStyle name="Currency [0] 10578" xfId="17318" hidden="1"/>
    <cellStyle name="Currency [0] 10578" xfId="46711" hidden="1"/>
    <cellStyle name="Currency [0] 10579" xfId="17278" hidden="1"/>
    <cellStyle name="Currency [0] 10579" xfId="46671" hidden="1"/>
    <cellStyle name="Currency [0] 1058" xfId="1163" hidden="1"/>
    <cellStyle name="Currency [0] 1058" xfId="30558" hidden="1"/>
    <cellStyle name="Currency [0] 10580" xfId="17307" hidden="1"/>
    <cellStyle name="Currency [0] 10580" xfId="46700" hidden="1"/>
    <cellStyle name="Currency [0] 10581" xfId="17304" hidden="1"/>
    <cellStyle name="Currency [0] 10581" xfId="46697" hidden="1"/>
    <cellStyle name="Currency [0] 10582" xfId="17357" hidden="1"/>
    <cellStyle name="Currency [0] 10582" xfId="46750" hidden="1"/>
    <cellStyle name="Currency [0] 10583" xfId="17185" hidden="1"/>
    <cellStyle name="Currency [0] 10583" xfId="46578" hidden="1"/>
    <cellStyle name="Currency [0] 10584" xfId="17344" hidden="1"/>
    <cellStyle name="Currency [0] 10584" xfId="46737" hidden="1"/>
    <cellStyle name="Currency [0] 10585" xfId="17361" hidden="1"/>
    <cellStyle name="Currency [0] 10585" xfId="46754" hidden="1"/>
    <cellStyle name="Currency [0] 10586" xfId="17363" hidden="1"/>
    <cellStyle name="Currency [0] 10586" xfId="46756" hidden="1"/>
    <cellStyle name="Currency [0] 10587" xfId="17244" hidden="1"/>
    <cellStyle name="Currency [0] 10587" xfId="46637" hidden="1"/>
    <cellStyle name="Currency [0] 10588" xfId="17280" hidden="1"/>
    <cellStyle name="Currency [0] 10588" xfId="46673" hidden="1"/>
    <cellStyle name="Currency [0] 10589" xfId="17349" hidden="1"/>
    <cellStyle name="Currency [0] 10589" xfId="46742" hidden="1"/>
    <cellStyle name="Currency [0] 1059" xfId="1173" hidden="1"/>
    <cellStyle name="Currency [0] 1059" xfId="30568" hidden="1"/>
    <cellStyle name="Currency [0] 10590" xfId="17337" hidden="1"/>
    <cellStyle name="Currency [0] 10590" xfId="46730" hidden="1"/>
    <cellStyle name="Currency [0] 10591" xfId="17354" hidden="1"/>
    <cellStyle name="Currency [0] 10591" xfId="46747" hidden="1"/>
    <cellStyle name="Currency [0] 10592" xfId="17365" hidden="1"/>
    <cellStyle name="Currency [0] 10592" xfId="46758" hidden="1"/>
    <cellStyle name="Currency [0] 10593" xfId="17213" hidden="1"/>
    <cellStyle name="Currency [0] 10593" xfId="46606" hidden="1"/>
    <cellStyle name="Currency [0] 10594" xfId="17277" hidden="1"/>
    <cellStyle name="Currency [0] 10594" xfId="46670" hidden="1"/>
    <cellStyle name="Currency [0] 10595" xfId="17369" hidden="1"/>
    <cellStyle name="Currency [0] 10595" xfId="46762" hidden="1"/>
    <cellStyle name="Currency [0] 10596" xfId="17371" hidden="1"/>
    <cellStyle name="Currency [0] 10596" xfId="46764" hidden="1"/>
    <cellStyle name="Currency [0] 10597" xfId="17326" hidden="1"/>
    <cellStyle name="Currency [0] 10597" xfId="46719" hidden="1"/>
    <cellStyle name="Currency [0] 10598" xfId="17338" hidden="1"/>
    <cellStyle name="Currency [0] 10598" xfId="46731" hidden="1"/>
    <cellStyle name="Currency [0] 10599" xfId="17366" hidden="1"/>
    <cellStyle name="Currency [0] 10599" xfId="46759" hidden="1"/>
    <cellStyle name="Currency [0] 106" xfId="182" hidden="1"/>
    <cellStyle name="Currency [0] 106" xfId="29577" hidden="1"/>
    <cellStyle name="Currency [0] 1060" xfId="1177" hidden="1"/>
    <cellStyle name="Currency [0] 1060" xfId="30572" hidden="1"/>
    <cellStyle name="Currency [0] 10600" xfId="17339" hidden="1"/>
    <cellStyle name="Currency [0] 10600" xfId="46732" hidden="1"/>
    <cellStyle name="Currency [0] 10601" xfId="17372" hidden="1"/>
    <cellStyle name="Currency [0] 10601" xfId="46765" hidden="1"/>
    <cellStyle name="Currency [0] 10602" xfId="17374" hidden="1"/>
    <cellStyle name="Currency [0] 10602" xfId="46767" hidden="1"/>
    <cellStyle name="Currency [0] 10603" xfId="17367" hidden="1"/>
    <cellStyle name="Currency [0] 10603" xfId="46760" hidden="1"/>
    <cellStyle name="Currency [0] 10604" xfId="17313" hidden="1"/>
    <cellStyle name="Currency [0] 10604" xfId="46706" hidden="1"/>
    <cellStyle name="Currency [0] 10605" xfId="17376" hidden="1"/>
    <cellStyle name="Currency [0] 10605" xfId="46769" hidden="1"/>
    <cellStyle name="Currency [0] 10606" xfId="17378" hidden="1"/>
    <cellStyle name="Currency [0] 10606" xfId="46771" hidden="1"/>
    <cellStyle name="Currency [0] 10607" xfId="16810" hidden="1"/>
    <cellStyle name="Currency [0] 10607" xfId="46203" hidden="1"/>
    <cellStyle name="Currency [0] 10608" xfId="16770" hidden="1"/>
    <cellStyle name="Currency [0] 10608" xfId="46163" hidden="1"/>
    <cellStyle name="Currency [0] 10609" xfId="17384" hidden="1"/>
    <cellStyle name="Currency [0] 10609" xfId="46777" hidden="1"/>
    <cellStyle name="Currency [0] 1061" xfId="1102" hidden="1"/>
    <cellStyle name="Currency [0] 1061" xfId="30497" hidden="1"/>
    <cellStyle name="Currency [0] 10610" xfId="17390" hidden="1"/>
    <cellStyle name="Currency [0] 10610" xfId="46783" hidden="1"/>
    <cellStyle name="Currency [0] 10611" xfId="17392" hidden="1"/>
    <cellStyle name="Currency [0] 10611" xfId="46785" hidden="1"/>
    <cellStyle name="Currency [0] 10612" xfId="16760" hidden="1"/>
    <cellStyle name="Currency [0] 10612" xfId="46153" hidden="1"/>
    <cellStyle name="Currency [0] 10613" xfId="17386" hidden="1"/>
    <cellStyle name="Currency [0] 10613" xfId="46779" hidden="1"/>
    <cellStyle name="Currency [0] 10614" xfId="17394" hidden="1"/>
    <cellStyle name="Currency [0] 10614" xfId="46787" hidden="1"/>
    <cellStyle name="Currency [0] 10615" xfId="17396" hidden="1"/>
    <cellStyle name="Currency [0] 10615" xfId="46789" hidden="1"/>
    <cellStyle name="Currency [0] 10616" xfId="17385" hidden="1"/>
    <cellStyle name="Currency [0] 10616" xfId="46778" hidden="1"/>
    <cellStyle name="Currency [0] 10617" xfId="16794" hidden="1"/>
    <cellStyle name="Currency [0] 10617" xfId="46187" hidden="1"/>
    <cellStyle name="Currency [0] 10618" xfId="17407" hidden="1"/>
    <cellStyle name="Currency [0] 10618" xfId="46800" hidden="1"/>
    <cellStyle name="Currency [0] 10619" xfId="17416" hidden="1"/>
    <cellStyle name="Currency [0] 10619" xfId="46809" hidden="1"/>
    <cellStyle name="Currency [0] 1062" xfId="1134" hidden="1"/>
    <cellStyle name="Currency [0] 1062" xfId="30529" hidden="1"/>
    <cellStyle name="Currency [0] 10620" xfId="17427" hidden="1"/>
    <cellStyle name="Currency [0] 10620" xfId="46820" hidden="1"/>
    <cellStyle name="Currency [0] 10621" xfId="17433" hidden="1"/>
    <cellStyle name="Currency [0] 10621" xfId="46826" hidden="1"/>
    <cellStyle name="Currency [0] 10622" xfId="17405" hidden="1"/>
    <cellStyle name="Currency [0] 10622" xfId="46798" hidden="1"/>
    <cellStyle name="Currency [0] 10623" xfId="17423" hidden="1"/>
    <cellStyle name="Currency [0] 10623" xfId="46816" hidden="1"/>
    <cellStyle name="Currency [0] 10624" xfId="17445" hidden="1"/>
    <cellStyle name="Currency [0] 10624" xfId="46838" hidden="1"/>
    <cellStyle name="Currency [0] 10625" xfId="17447" hidden="1"/>
    <cellStyle name="Currency [0] 10625" xfId="46840" hidden="1"/>
    <cellStyle name="Currency [0] 10626" xfId="17381" hidden="1"/>
    <cellStyle name="Currency [0] 10626" xfId="46774" hidden="1"/>
    <cellStyle name="Currency [0] 10627" xfId="16759" hidden="1"/>
    <cellStyle name="Currency [0] 10627" xfId="46152" hidden="1"/>
    <cellStyle name="Currency [0] 10628" xfId="17419" hidden="1"/>
    <cellStyle name="Currency [0] 10628" xfId="46812" hidden="1"/>
    <cellStyle name="Currency [0] 10629" xfId="16738" hidden="1"/>
    <cellStyle name="Currency [0] 10629" xfId="46131" hidden="1"/>
    <cellStyle name="Currency [0] 1063" xfId="1180" hidden="1"/>
    <cellStyle name="Currency [0] 1063" xfId="30575" hidden="1"/>
    <cellStyle name="Currency [0] 10630" xfId="17408" hidden="1"/>
    <cellStyle name="Currency [0] 10630" xfId="46801" hidden="1"/>
    <cellStyle name="Currency [0] 10631" xfId="17452" hidden="1"/>
    <cellStyle name="Currency [0] 10631" xfId="46845" hidden="1"/>
    <cellStyle name="Currency [0] 10632" xfId="17420" hidden="1"/>
    <cellStyle name="Currency [0] 10632" xfId="46813" hidden="1"/>
    <cellStyle name="Currency [0] 10633" xfId="17428" hidden="1"/>
    <cellStyle name="Currency [0] 10633" xfId="46821" hidden="1"/>
    <cellStyle name="Currency [0] 10634" xfId="17464" hidden="1"/>
    <cellStyle name="Currency [0] 10634" xfId="46857" hidden="1"/>
    <cellStyle name="Currency [0] 10635" xfId="17466" hidden="1"/>
    <cellStyle name="Currency [0] 10635" xfId="46859" hidden="1"/>
    <cellStyle name="Currency [0] 10636" xfId="17422" hidden="1"/>
    <cellStyle name="Currency [0] 10636" xfId="46815" hidden="1"/>
    <cellStyle name="Currency [0] 10637" xfId="17435" hidden="1"/>
    <cellStyle name="Currency [0] 10637" xfId="46828" hidden="1"/>
    <cellStyle name="Currency [0] 10638" xfId="17440" hidden="1"/>
    <cellStyle name="Currency [0] 10638" xfId="46833" hidden="1"/>
    <cellStyle name="Currency [0] 10639" xfId="17434" hidden="1"/>
    <cellStyle name="Currency [0] 10639" xfId="46827" hidden="1"/>
    <cellStyle name="Currency [0] 1064" xfId="1181" hidden="1"/>
    <cellStyle name="Currency [0] 1064" xfId="30576" hidden="1"/>
    <cellStyle name="Currency [0] 10640" xfId="17482" hidden="1"/>
    <cellStyle name="Currency [0] 10640" xfId="46875" hidden="1"/>
    <cellStyle name="Currency [0] 10641" xfId="17490" hidden="1"/>
    <cellStyle name="Currency [0] 10641" xfId="46883" hidden="1"/>
    <cellStyle name="Currency [0] 10642" xfId="17418" hidden="1"/>
    <cellStyle name="Currency [0] 10642" xfId="46811" hidden="1"/>
    <cellStyle name="Currency [0] 10643" xfId="17476" hidden="1"/>
    <cellStyle name="Currency [0] 10643" xfId="46869" hidden="1"/>
    <cellStyle name="Currency [0] 10644" xfId="17499" hidden="1"/>
    <cellStyle name="Currency [0] 10644" xfId="46892" hidden="1"/>
    <cellStyle name="Currency [0] 10645" xfId="17501" hidden="1"/>
    <cellStyle name="Currency [0] 10645" xfId="46894" hidden="1"/>
    <cellStyle name="Currency [0] 10646" xfId="17401" hidden="1"/>
    <cellStyle name="Currency [0] 10646" xfId="46794" hidden="1"/>
    <cellStyle name="Currency [0] 10647" xfId="17411" hidden="1"/>
    <cellStyle name="Currency [0] 10647" xfId="46804" hidden="1"/>
    <cellStyle name="Currency [0] 10648" xfId="17473" hidden="1"/>
    <cellStyle name="Currency [0] 10648" xfId="46866" hidden="1"/>
    <cellStyle name="Currency [0] 10649" xfId="17438" hidden="1"/>
    <cellStyle name="Currency [0] 10649" xfId="46831" hidden="1"/>
    <cellStyle name="Currency [0] 1065" xfId="1158" hidden="1"/>
    <cellStyle name="Currency [0] 1065" xfId="30553" hidden="1"/>
    <cellStyle name="Currency [0] 10650" xfId="17388" hidden="1"/>
    <cellStyle name="Currency [0] 10650" xfId="46781" hidden="1"/>
    <cellStyle name="Currency [0] 10651" xfId="17509" hidden="1"/>
    <cellStyle name="Currency [0] 10651" xfId="46902" hidden="1"/>
    <cellStyle name="Currency [0] 10652" xfId="17474" hidden="1"/>
    <cellStyle name="Currency [0] 10652" xfId="46867" hidden="1"/>
    <cellStyle name="Currency [0] 10653" xfId="17485" hidden="1"/>
    <cellStyle name="Currency [0] 10653" xfId="46878" hidden="1"/>
    <cellStyle name="Currency [0] 10654" xfId="17517" hidden="1"/>
    <cellStyle name="Currency [0] 10654" xfId="46910" hidden="1"/>
    <cellStyle name="Currency [0] 10655" xfId="17519" hidden="1"/>
    <cellStyle name="Currency [0] 10655" xfId="46912" hidden="1"/>
    <cellStyle name="Currency [0] 10656" xfId="17471" hidden="1"/>
    <cellStyle name="Currency [0] 10656" xfId="46864" hidden="1"/>
    <cellStyle name="Currency [0] 10657" xfId="17470" hidden="1"/>
    <cellStyle name="Currency [0] 10657" xfId="46863" hidden="1"/>
    <cellStyle name="Currency [0] 10658" xfId="17460" hidden="1"/>
    <cellStyle name="Currency [0] 10658" xfId="46853" hidden="1"/>
    <cellStyle name="Currency [0] 10659" xfId="17456" hidden="1"/>
    <cellStyle name="Currency [0] 10659" xfId="46849" hidden="1"/>
    <cellStyle name="Currency [0] 1066" xfId="1164" hidden="1"/>
    <cellStyle name="Currency [0] 1066" xfId="30559" hidden="1"/>
    <cellStyle name="Currency [0] 10660" xfId="17458" hidden="1"/>
    <cellStyle name="Currency [0] 10660" xfId="46851" hidden="1"/>
    <cellStyle name="Currency [0] 10661" xfId="17526" hidden="1"/>
    <cellStyle name="Currency [0] 10661" xfId="46919" hidden="1"/>
    <cellStyle name="Currency [0] 10662" xfId="16774" hidden="1"/>
    <cellStyle name="Currency [0] 10662" xfId="46167" hidden="1"/>
    <cellStyle name="Currency [0] 10663" xfId="17504" hidden="1"/>
    <cellStyle name="Currency [0] 10663" xfId="46897" hidden="1"/>
    <cellStyle name="Currency [0] 10664" xfId="17532" hidden="1"/>
    <cellStyle name="Currency [0] 10664" xfId="46925" hidden="1"/>
    <cellStyle name="Currency [0] 10665" xfId="17534" hidden="1"/>
    <cellStyle name="Currency [0] 10665" xfId="46927" hidden="1"/>
    <cellStyle name="Currency [0] 10666" xfId="17409" hidden="1"/>
    <cellStyle name="Currency [0] 10666" xfId="46802" hidden="1"/>
    <cellStyle name="Currency [0] 10667" xfId="17483" hidden="1"/>
    <cellStyle name="Currency [0] 10667" xfId="46876" hidden="1"/>
    <cellStyle name="Currency [0] 10668" xfId="17439" hidden="1"/>
    <cellStyle name="Currency [0] 10668" xfId="46832" hidden="1"/>
    <cellStyle name="Currency [0] 10669" xfId="17475" hidden="1"/>
    <cellStyle name="Currency [0] 10669" xfId="46868" hidden="1"/>
    <cellStyle name="Currency [0] 1067" xfId="1178" hidden="1"/>
    <cellStyle name="Currency [0] 1067" xfId="30573" hidden="1"/>
    <cellStyle name="Currency [0] 10670" xfId="17479" hidden="1"/>
    <cellStyle name="Currency [0] 10670" xfId="46872" hidden="1"/>
    <cellStyle name="Currency [0] 10671" xfId="17540" hidden="1"/>
    <cellStyle name="Currency [0] 10671" xfId="46933" hidden="1"/>
    <cellStyle name="Currency [0] 10672" xfId="16787" hidden="1"/>
    <cellStyle name="Currency [0] 10672" xfId="46180" hidden="1"/>
    <cellStyle name="Currency [0] 10673" xfId="17522" hidden="1"/>
    <cellStyle name="Currency [0] 10673" xfId="46915" hidden="1"/>
    <cellStyle name="Currency [0] 10674" xfId="17545" hidden="1"/>
    <cellStyle name="Currency [0] 10674" xfId="46938" hidden="1"/>
    <cellStyle name="Currency [0] 10675" xfId="17547" hidden="1"/>
    <cellStyle name="Currency [0] 10675" xfId="46940" hidden="1"/>
    <cellStyle name="Currency [0] 10676" xfId="17403" hidden="1"/>
    <cellStyle name="Currency [0] 10676" xfId="46796" hidden="1"/>
    <cellStyle name="Currency [0] 10677" xfId="17502" hidden="1"/>
    <cellStyle name="Currency [0] 10677" xfId="46895" hidden="1"/>
    <cellStyle name="Currency [0] 10678" xfId="17469" hidden="1"/>
    <cellStyle name="Currency [0] 10678" xfId="46862" hidden="1"/>
    <cellStyle name="Currency [0] 10679" xfId="17487" hidden="1"/>
    <cellStyle name="Currency [0] 10679" xfId="46880" hidden="1"/>
    <cellStyle name="Currency [0] 1068" xfId="1165" hidden="1"/>
    <cellStyle name="Currency [0] 1068" xfId="30560" hidden="1"/>
    <cellStyle name="Currency [0] 10680" xfId="17484" hidden="1"/>
    <cellStyle name="Currency [0] 10680" xfId="46877" hidden="1"/>
    <cellStyle name="Currency [0] 10681" xfId="17551" hidden="1"/>
    <cellStyle name="Currency [0] 10681" xfId="46944" hidden="1"/>
    <cellStyle name="Currency [0] 10682" xfId="17436" hidden="1"/>
    <cellStyle name="Currency [0] 10682" xfId="46829" hidden="1"/>
    <cellStyle name="Currency [0] 10683" xfId="17536" hidden="1"/>
    <cellStyle name="Currency [0] 10683" xfId="46929" hidden="1"/>
    <cellStyle name="Currency [0] 10684" xfId="17558" hidden="1"/>
    <cellStyle name="Currency [0] 10684" xfId="46951" hidden="1"/>
    <cellStyle name="Currency [0] 10685" xfId="17560" hidden="1"/>
    <cellStyle name="Currency [0] 10685" xfId="46953" hidden="1"/>
    <cellStyle name="Currency [0] 10686" xfId="17488" hidden="1"/>
    <cellStyle name="Currency [0] 10686" xfId="46881" hidden="1"/>
    <cellStyle name="Currency [0] 10687" xfId="17520" hidden="1"/>
    <cellStyle name="Currency [0] 10687" xfId="46913" hidden="1"/>
    <cellStyle name="Currency [0] 10688" xfId="16739" hidden="1"/>
    <cellStyle name="Currency [0] 10688" xfId="46132" hidden="1"/>
    <cellStyle name="Currency [0] 10689" xfId="17506" hidden="1"/>
    <cellStyle name="Currency [0] 10689" xfId="46899" hidden="1"/>
    <cellStyle name="Currency [0] 1069" xfId="1182" hidden="1"/>
    <cellStyle name="Currency [0] 1069" xfId="30577" hidden="1"/>
    <cellStyle name="Currency [0] 10690" xfId="17503" hidden="1"/>
    <cellStyle name="Currency [0] 10690" xfId="46896" hidden="1"/>
    <cellStyle name="Currency [0] 10691" xfId="17564" hidden="1"/>
    <cellStyle name="Currency [0] 10691" xfId="46957" hidden="1"/>
    <cellStyle name="Currency [0] 10692" xfId="17399" hidden="1"/>
    <cellStyle name="Currency [0] 10692" xfId="46792" hidden="1"/>
    <cellStyle name="Currency [0] 10693" xfId="17548" hidden="1"/>
    <cellStyle name="Currency [0] 10693" xfId="46941" hidden="1"/>
    <cellStyle name="Currency [0] 10694" xfId="17568" hidden="1"/>
    <cellStyle name="Currency [0] 10694" xfId="46961" hidden="1"/>
    <cellStyle name="Currency [0] 10695" xfId="17570" hidden="1"/>
    <cellStyle name="Currency [0] 10695" xfId="46963" hidden="1"/>
    <cellStyle name="Currency [0] 10696" xfId="17507" hidden="1"/>
    <cellStyle name="Currency [0] 10696" xfId="46900" hidden="1"/>
    <cellStyle name="Currency [0] 10697" xfId="17535" hidden="1"/>
    <cellStyle name="Currency [0] 10697" xfId="46928" hidden="1"/>
    <cellStyle name="Currency [0] 10698" xfId="17495" hidden="1"/>
    <cellStyle name="Currency [0] 10698" xfId="46888" hidden="1"/>
    <cellStyle name="Currency [0] 10699" xfId="17524" hidden="1"/>
    <cellStyle name="Currency [0] 10699" xfId="46917" hidden="1"/>
    <cellStyle name="Currency [0] 107" xfId="107" hidden="1"/>
    <cellStyle name="Currency [0] 107" xfId="29502" hidden="1"/>
    <cellStyle name="Currency [0] 1070" xfId="1183" hidden="1"/>
    <cellStyle name="Currency [0] 1070" xfId="30578" hidden="1"/>
    <cellStyle name="Currency [0] 10700" xfId="17521" hidden="1"/>
    <cellStyle name="Currency [0] 10700" xfId="46914" hidden="1"/>
    <cellStyle name="Currency [0] 10701" xfId="17574" hidden="1"/>
    <cellStyle name="Currency [0] 10701" xfId="46967" hidden="1"/>
    <cellStyle name="Currency [0] 10702" xfId="17402" hidden="1"/>
    <cellStyle name="Currency [0] 10702" xfId="46795" hidden="1"/>
    <cellStyle name="Currency [0] 10703" xfId="17561" hidden="1"/>
    <cellStyle name="Currency [0] 10703" xfId="46954" hidden="1"/>
    <cellStyle name="Currency [0] 10704" xfId="17578" hidden="1"/>
    <cellStyle name="Currency [0] 10704" xfId="46971" hidden="1"/>
    <cellStyle name="Currency [0] 10705" xfId="17580" hidden="1"/>
    <cellStyle name="Currency [0] 10705" xfId="46973" hidden="1"/>
    <cellStyle name="Currency [0] 10706" xfId="17461" hidden="1"/>
    <cellStyle name="Currency [0] 10706" xfId="46854" hidden="1"/>
    <cellStyle name="Currency [0] 10707" xfId="17497" hidden="1"/>
    <cellStyle name="Currency [0] 10707" xfId="46890" hidden="1"/>
    <cellStyle name="Currency [0] 10708" xfId="17566" hidden="1"/>
    <cellStyle name="Currency [0] 10708" xfId="46959" hidden="1"/>
    <cellStyle name="Currency [0] 10709" xfId="17554" hidden="1"/>
    <cellStyle name="Currency [0] 10709" xfId="46947" hidden="1"/>
    <cellStyle name="Currency [0] 1071" xfId="1179" hidden="1"/>
    <cellStyle name="Currency [0] 1071" xfId="30574" hidden="1"/>
    <cellStyle name="Currency [0] 10710" xfId="17571" hidden="1"/>
    <cellStyle name="Currency [0] 10710" xfId="46964" hidden="1"/>
    <cellStyle name="Currency [0] 10711" xfId="17582" hidden="1"/>
    <cellStyle name="Currency [0] 10711" xfId="46975" hidden="1"/>
    <cellStyle name="Currency [0] 10712" xfId="17430" hidden="1"/>
    <cellStyle name="Currency [0] 10712" xfId="46823" hidden="1"/>
    <cellStyle name="Currency [0] 10713" xfId="17494" hidden="1"/>
    <cellStyle name="Currency [0] 10713" xfId="46887" hidden="1"/>
    <cellStyle name="Currency [0] 10714" xfId="17586" hidden="1"/>
    <cellStyle name="Currency [0] 10714" xfId="46979" hidden="1"/>
    <cellStyle name="Currency [0] 10715" xfId="17588" hidden="1"/>
    <cellStyle name="Currency [0] 10715" xfId="46981" hidden="1"/>
    <cellStyle name="Currency [0] 10716" xfId="17543" hidden="1"/>
    <cellStyle name="Currency [0] 10716" xfId="46936" hidden="1"/>
    <cellStyle name="Currency [0] 10717" xfId="17555" hidden="1"/>
    <cellStyle name="Currency [0] 10717" xfId="46948" hidden="1"/>
    <cellStyle name="Currency [0] 10718" xfId="17583" hidden="1"/>
    <cellStyle name="Currency [0] 10718" xfId="46976" hidden="1"/>
    <cellStyle name="Currency [0] 10719" xfId="17556" hidden="1"/>
    <cellStyle name="Currency [0] 10719" xfId="46949" hidden="1"/>
    <cellStyle name="Currency [0] 1072" xfId="1152" hidden="1"/>
    <cellStyle name="Currency [0] 1072" xfId="30547" hidden="1"/>
    <cellStyle name="Currency [0] 10720" xfId="17589" hidden="1"/>
    <cellStyle name="Currency [0] 10720" xfId="46982" hidden="1"/>
    <cellStyle name="Currency [0] 10721" xfId="17591" hidden="1"/>
    <cellStyle name="Currency [0] 10721" xfId="46984" hidden="1"/>
    <cellStyle name="Currency [0] 10722" xfId="17584" hidden="1"/>
    <cellStyle name="Currency [0] 10722" xfId="46977" hidden="1"/>
    <cellStyle name="Currency [0] 10723" xfId="17530" hidden="1"/>
    <cellStyle name="Currency [0] 10723" xfId="46923" hidden="1"/>
    <cellStyle name="Currency [0] 10724" xfId="17593" hidden="1"/>
    <cellStyle name="Currency [0] 10724" xfId="46986" hidden="1"/>
    <cellStyle name="Currency [0] 10725" xfId="17595" hidden="1"/>
    <cellStyle name="Currency [0] 10725" xfId="46988" hidden="1"/>
    <cellStyle name="Currency [0] 10726" xfId="16029" hidden="1"/>
    <cellStyle name="Currency [0] 10726" xfId="45422" hidden="1"/>
    <cellStyle name="Currency [0] 10727" xfId="15998" hidden="1"/>
    <cellStyle name="Currency [0] 10727" xfId="45391" hidden="1"/>
    <cellStyle name="Currency [0] 10728" xfId="16626" hidden="1"/>
    <cellStyle name="Currency [0] 10728" xfId="46019" hidden="1"/>
    <cellStyle name="Currency [0] 10729" xfId="17600" hidden="1"/>
    <cellStyle name="Currency [0] 10729" xfId="46993" hidden="1"/>
    <cellStyle name="Currency [0] 1073" xfId="1184" hidden="1"/>
    <cellStyle name="Currency [0] 1073" xfId="30579" hidden="1"/>
    <cellStyle name="Currency [0] 10730" xfId="17602" hidden="1"/>
    <cellStyle name="Currency [0] 10730" xfId="46995" hidden="1"/>
    <cellStyle name="Currency [0] 10731" xfId="16020" hidden="1"/>
    <cellStyle name="Currency [0] 10731" xfId="45413" hidden="1"/>
    <cellStyle name="Currency [0] 10732" xfId="17596" hidden="1"/>
    <cellStyle name="Currency [0] 10732" xfId="46989" hidden="1"/>
    <cellStyle name="Currency [0] 10733" xfId="17604" hidden="1"/>
    <cellStyle name="Currency [0] 10733" xfId="46997" hidden="1"/>
    <cellStyle name="Currency [0] 10734" xfId="17606" hidden="1"/>
    <cellStyle name="Currency [0] 10734" xfId="46999" hidden="1"/>
    <cellStyle name="Currency [0] 10735" xfId="16001" hidden="1"/>
    <cellStyle name="Currency [0] 10735" xfId="45394" hidden="1"/>
    <cellStyle name="Currency [0] 10736" xfId="16018" hidden="1"/>
    <cellStyle name="Currency [0] 10736" xfId="45411" hidden="1"/>
    <cellStyle name="Currency [0] 10737" xfId="17617" hidden="1"/>
    <cellStyle name="Currency [0] 10737" xfId="47010" hidden="1"/>
    <cellStyle name="Currency [0] 10738" xfId="17626" hidden="1"/>
    <cellStyle name="Currency [0] 10738" xfId="47019" hidden="1"/>
    <cellStyle name="Currency [0] 10739" xfId="17637" hidden="1"/>
    <cellStyle name="Currency [0] 10739" xfId="47030" hidden="1"/>
    <cellStyle name="Currency [0] 1074" xfId="1185" hidden="1"/>
    <cellStyle name="Currency [0] 1074" xfId="30580" hidden="1"/>
    <cellStyle name="Currency [0] 10740" xfId="17643" hidden="1"/>
    <cellStyle name="Currency [0] 10740" xfId="47036" hidden="1"/>
    <cellStyle name="Currency [0] 10741" xfId="17615" hidden="1"/>
    <cellStyle name="Currency [0] 10741" xfId="47008" hidden="1"/>
    <cellStyle name="Currency [0] 10742" xfId="17633" hidden="1"/>
    <cellStyle name="Currency [0] 10742" xfId="47026" hidden="1"/>
    <cellStyle name="Currency [0] 10743" xfId="17655" hidden="1"/>
    <cellStyle name="Currency [0] 10743" xfId="47048" hidden="1"/>
    <cellStyle name="Currency [0] 10744" xfId="17657" hidden="1"/>
    <cellStyle name="Currency [0] 10744" xfId="47050" hidden="1"/>
    <cellStyle name="Currency [0] 10745" xfId="15991" hidden="1"/>
    <cellStyle name="Currency [0] 10745" xfId="45384" hidden="1"/>
    <cellStyle name="Currency [0] 10746" xfId="16005" hidden="1"/>
    <cellStyle name="Currency [0] 10746" xfId="45398" hidden="1"/>
    <cellStyle name="Currency [0] 10747" xfId="17629" hidden="1"/>
    <cellStyle name="Currency [0] 10747" xfId="47022" hidden="1"/>
    <cellStyle name="Currency [0] 10748" xfId="16008" hidden="1"/>
    <cellStyle name="Currency [0] 10748" xfId="45401" hidden="1"/>
    <cellStyle name="Currency [0] 10749" xfId="17618" hidden="1"/>
    <cellStyle name="Currency [0] 10749" xfId="47011" hidden="1"/>
    <cellStyle name="Currency [0] 1075" xfId="862" hidden="1"/>
    <cellStyle name="Currency [0] 1075" xfId="30257" hidden="1"/>
    <cellStyle name="Currency [0] 10750" xfId="17662" hidden="1"/>
    <cellStyle name="Currency [0] 10750" xfId="47055" hidden="1"/>
    <cellStyle name="Currency [0] 10751" xfId="17630" hidden="1"/>
    <cellStyle name="Currency [0] 10751" xfId="47023" hidden="1"/>
    <cellStyle name="Currency [0] 10752" xfId="17638" hidden="1"/>
    <cellStyle name="Currency [0] 10752" xfId="47031" hidden="1"/>
    <cellStyle name="Currency [0] 10753" xfId="17674" hidden="1"/>
    <cellStyle name="Currency [0] 10753" xfId="47067" hidden="1"/>
    <cellStyle name="Currency [0] 10754" xfId="17676" hidden="1"/>
    <cellStyle name="Currency [0] 10754" xfId="47069" hidden="1"/>
    <cellStyle name="Currency [0] 10755" xfId="17632" hidden="1"/>
    <cellStyle name="Currency [0] 10755" xfId="47025" hidden="1"/>
    <cellStyle name="Currency [0] 10756" xfId="17645" hidden="1"/>
    <cellStyle name="Currency [0] 10756" xfId="47038" hidden="1"/>
    <cellStyle name="Currency [0] 10757" xfId="17650" hidden="1"/>
    <cellStyle name="Currency [0] 10757" xfId="47043" hidden="1"/>
    <cellStyle name="Currency [0] 10758" xfId="17644" hidden="1"/>
    <cellStyle name="Currency [0] 10758" xfId="47037" hidden="1"/>
    <cellStyle name="Currency [0] 10759" xfId="17692" hidden="1"/>
    <cellStyle name="Currency [0] 10759" xfId="47085" hidden="1"/>
    <cellStyle name="Currency [0] 1076" xfId="838" hidden="1"/>
    <cellStyle name="Currency [0] 1076" xfId="30233" hidden="1"/>
    <cellStyle name="Currency [0] 10760" xfId="17700" hidden="1"/>
    <cellStyle name="Currency [0] 10760" xfId="47093" hidden="1"/>
    <cellStyle name="Currency [0] 10761" xfId="17628" hidden="1"/>
    <cellStyle name="Currency [0] 10761" xfId="47021" hidden="1"/>
    <cellStyle name="Currency [0] 10762" xfId="17686" hidden="1"/>
    <cellStyle name="Currency [0] 10762" xfId="47079" hidden="1"/>
    <cellStyle name="Currency [0] 10763" xfId="17709" hidden="1"/>
    <cellStyle name="Currency [0] 10763" xfId="47102" hidden="1"/>
    <cellStyle name="Currency [0] 10764" xfId="17711" hidden="1"/>
    <cellStyle name="Currency [0] 10764" xfId="47104" hidden="1"/>
    <cellStyle name="Currency [0] 10765" xfId="17611" hidden="1"/>
    <cellStyle name="Currency [0] 10765" xfId="47004" hidden="1"/>
    <cellStyle name="Currency [0] 10766" xfId="17621" hidden="1"/>
    <cellStyle name="Currency [0] 10766" xfId="47014" hidden="1"/>
    <cellStyle name="Currency [0] 10767" xfId="17683" hidden="1"/>
    <cellStyle name="Currency [0] 10767" xfId="47076" hidden="1"/>
    <cellStyle name="Currency [0] 10768" xfId="17648" hidden="1"/>
    <cellStyle name="Currency [0] 10768" xfId="47041" hidden="1"/>
    <cellStyle name="Currency [0] 10769" xfId="17598" hidden="1"/>
    <cellStyle name="Currency [0] 10769" xfId="46991" hidden="1"/>
    <cellStyle name="Currency [0] 1077" xfId="1187" hidden="1"/>
    <cellStyle name="Currency [0] 1077" xfId="30582" hidden="1"/>
    <cellStyle name="Currency [0] 10770" xfId="17719" hidden="1"/>
    <cellStyle name="Currency [0] 10770" xfId="47112" hidden="1"/>
    <cellStyle name="Currency [0] 10771" xfId="17684" hidden="1"/>
    <cellStyle name="Currency [0] 10771" xfId="47077" hidden="1"/>
    <cellStyle name="Currency [0] 10772" xfId="17695" hidden="1"/>
    <cellStyle name="Currency [0] 10772" xfId="47088" hidden="1"/>
    <cellStyle name="Currency [0] 10773" xfId="17727" hidden="1"/>
    <cellStyle name="Currency [0] 10773" xfId="47120" hidden="1"/>
    <cellStyle name="Currency [0] 10774" xfId="17729" hidden="1"/>
    <cellStyle name="Currency [0] 10774" xfId="47122" hidden="1"/>
    <cellStyle name="Currency [0] 10775" xfId="17681" hidden="1"/>
    <cellStyle name="Currency [0] 10775" xfId="47074" hidden="1"/>
    <cellStyle name="Currency [0] 10776" xfId="17680" hidden="1"/>
    <cellStyle name="Currency [0] 10776" xfId="47073" hidden="1"/>
    <cellStyle name="Currency [0] 10777" xfId="17670" hidden="1"/>
    <cellStyle name="Currency [0] 10777" xfId="47063" hidden="1"/>
    <cellStyle name="Currency [0] 10778" xfId="17666" hidden="1"/>
    <cellStyle name="Currency [0] 10778" xfId="47059" hidden="1"/>
    <cellStyle name="Currency [0] 10779" xfId="17668" hidden="1"/>
    <cellStyle name="Currency [0] 10779" xfId="47061" hidden="1"/>
    <cellStyle name="Currency [0] 1078" xfId="1191" hidden="1"/>
    <cellStyle name="Currency [0] 1078" xfId="30586" hidden="1"/>
    <cellStyle name="Currency [0] 10780" xfId="17736" hidden="1"/>
    <cellStyle name="Currency [0] 10780" xfId="47129" hidden="1"/>
    <cellStyle name="Currency [0] 10781" xfId="16037" hidden="1"/>
    <cellStyle name="Currency [0] 10781" xfId="45430" hidden="1"/>
    <cellStyle name="Currency [0] 10782" xfId="17714" hidden="1"/>
    <cellStyle name="Currency [0] 10782" xfId="47107" hidden="1"/>
    <cellStyle name="Currency [0] 10783" xfId="17742" hidden="1"/>
    <cellStyle name="Currency [0] 10783" xfId="47135" hidden="1"/>
    <cellStyle name="Currency [0] 10784" xfId="17744" hidden="1"/>
    <cellStyle name="Currency [0] 10784" xfId="47137" hidden="1"/>
    <cellStyle name="Currency [0] 10785" xfId="17619" hidden="1"/>
    <cellStyle name="Currency [0] 10785" xfId="47012" hidden="1"/>
    <cellStyle name="Currency [0] 10786" xfId="17693" hidden="1"/>
    <cellStyle name="Currency [0] 10786" xfId="47086" hidden="1"/>
    <cellStyle name="Currency [0] 10787" xfId="17649" hidden="1"/>
    <cellStyle name="Currency [0] 10787" xfId="47042" hidden="1"/>
    <cellStyle name="Currency [0] 10788" xfId="17685" hidden="1"/>
    <cellStyle name="Currency [0] 10788" xfId="47078" hidden="1"/>
    <cellStyle name="Currency [0] 10789" xfId="17689" hidden="1"/>
    <cellStyle name="Currency [0] 10789" xfId="47082" hidden="1"/>
    <cellStyle name="Currency [0] 1079" xfId="1192" hidden="1"/>
    <cellStyle name="Currency [0] 1079" xfId="30587" hidden="1"/>
    <cellStyle name="Currency [0] 10790" xfId="17750" hidden="1"/>
    <cellStyle name="Currency [0] 10790" xfId="47143" hidden="1"/>
    <cellStyle name="Currency [0] 10791" xfId="16003" hidden="1"/>
    <cellStyle name="Currency [0] 10791" xfId="45396" hidden="1"/>
    <cellStyle name="Currency [0] 10792" xfId="17732" hidden="1"/>
    <cellStyle name="Currency [0] 10792" xfId="47125" hidden="1"/>
    <cellStyle name="Currency [0] 10793" xfId="17755" hidden="1"/>
    <cellStyle name="Currency [0] 10793" xfId="47148" hidden="1"/>
    <cellStyle name="Currency [0] 10794" xfId="17757" hidden="1"/>
    <cellStyle name="Currency [0] 10794" xfId="47150" hidden="1"/>
    <cellStyle name="Currency [0] 10795" xfId="17613" hidden="1"/>
    <cellStyle name="Currency [0] 10795" xfId="47006" hidden="1"/>
    <cellStyle name="Currency [0] 10796" xfId="17712" hidden="1"/>
    <cellStyle name="Currency [0] 10796" xfId="47105" hidden="1"/>
    <cellStyle name="Currency [0] 10797" xfId="17679" hidden="1"/>
    <cellStyle name="Currency [0] 10797" xfId="47072" hidden="1"/>
    <cellStyle name="Currency [0] 10798" xfId="17697" hidden="1"/>
    <cellStyle name="Currency [0] 10798" xfId="47090" hidden="1"/>
    <cellStyle name="Currency [0] 10799" xfId="17694" hidden="1"/>
    <cellStyle name="Currency [0] 10799" xfId="47087" hidden="1"/>
    <cellStyle name="Currency [0] 108" xfId="139" hidden="1"/>
    <cellStyle name="Currency [0] 108" xfId="29534" hidden="1"/>
    <cellStyle name="Currency [0] 1080" xfId="833" hidden="1"/>
    <cellStyle name="Currency [0] 1080" xfId="30228" hidden="1"/>
    <cellStyle name="Currency [0] 10800" xfId="17761" hidden="1"/>
    <cellStyle name="Currency [0] 10800" xfId="47154" hidden="1"/>
    <cellStyle name="Currency [0] 10801" xfId="17646" hidden="1"/>
    <cellStyle name="Currency [0] 10801" xfId="47039" hidden="1"/>
    <cellStyle name="Currency [0] 10802" xfId="17746" hidden="1"/>
    <cellStyle name="Currency [0] 10802" xfId="47139" hidden="1"/>
    <cellStyle name="Currency [0] 10803" xfId="17768" hidden="1"/>
    <cellStyle name="Currency [0] 10803" xfId="47161" hidden="1"/>
    <cellStyle name="Currency [0] 10804" xfId="17770" hidden="1"/>
    <cellStyle name="Currency [0] 10804" xfId="47163" hidden="1"/>
    <cellStyle name="Currency [0] 10805" xfId="17698" hidden="1"/>
    <cellStyle name="Currency [0] 10805" xfId="47091" hidden="1"/>
    <cellStyle name="Currency [0] 10806" xfId="17730" hidden="1"/>
    <cellStyle name="Currency [0] 10806" xfId="47123" hidden="1"/>
    <cellStyle name="Currency [0] 10807" xfId="16011" hidden="1"/>
    <cellStyle name="Currency [0] 10807" xfId="45404" hidden="1"/>
    <cellStyle name="Currency [0] 10808" xfId="17716" hidden="1"/>
    <cellStyle name="Currency [0] 10808" xfId="47109" hidden="1"/>
    <cellStyle name="Currency [0] 10809" xfId="17713" hidden="1"/>
    <cellStyle name="Currency [0] 10809" xfId="47106" hidden="1"/>
    <cellStyle name="Currency [0] 1081" xfId="1189" hidden="1"/>
    <cellStyle name="Currency [0] 1081" xfId="30584" hidden="1"/>
    <cellStyle name="Currency [0] 10810" xfId="17774" hidden="1"/>
    <cellStyle name="Currency [0] 10810" xfId="47167" hidden="1"/>
    <cellStyle name="Currency [0] 10811" xfId="17609" hidden="1"/>
    <cellStyle name="Currency [0] 10811" xfId="47002" hidden="1"/>
    <cellStyle name="Currency [0] 10812" xfId="17758" hidden="1"/>
    <cellStyle name="Currency [0] 10812" xfId="47151" hidden="1"/>
    <cellStyle name="Currency [0] 10813" xfId="17778" hidden="1"/>
    <cellStyle name="Currency [0] 10813" xfId="47171" hidden="1"/>
    <cellStyle name="Currency [0] 10814" xfId="17780" hidden="1"/>
    <cellStyle name="Currency [0] 10814" xfId="47173" hidden="1"/>
    <cellStyle name="Currency [0] 10815" xfId="17717" hidden="1"/>
    <cellStyle name="Currency [0] 10815" xfId="47110" hidden="1"/>
    <cellStyle name="Currency [0] 10816" xfId="17745" hidden="1"/>
    <cellStyle name="Currency [0] 10816" xfId="47138" hidden="1"/>
    <cellStyle name="Currency [0] 10817" xfId="17705" hidden="1"/>
    <cellStyle name="Currency [0] 10817" xfId="47098" hidden="1"/>
    <cellStyle name="Currency [0] 10818" xfId="17734" hidden="1"/>
    <cellStyle name="Currency [0] 10818" xfId="47127" hidden="1"/>
    <cellStyle name="Currency [0] 10819" xfId="17731" hidden="1"/>
    <cellStyle name="Currency [0] 10819" xfId="47124" hidden="1"/>
    <cellStyle name="Currency [0] 1082" xfId="1193" hidden="1"/>
    <cellStyle name="Currency [0] 1082" xfId="30588" hidden="1"/>
    <cellStyle name="Currency [0] 10820" xfId="17784" hidden="1"/>
    <cellStyle name="Currency [0] 10820" xfId="47177" hidden="1"/>
    <cellStyle name="Currency [0] 10821" xfId="17612" hidden="1"/>
    <cellStyle name="Currency [0] 10821" xfId="47005" hidden="1"/>
    <cellStyle name="Currency [0] 10822" xfId="17771" hidden="1"/>
    <cellStyle name="Currency [0] 10822" xfId="47164" hidden="1"/>
    <cellStyle name="Currency [0] 10823" xfId="17788" hidden="1"/>
    <cellStyle name="Currency [0] 10823" xfId="47181" hidden="1"/>
    <cellStyle name="Currency [0] 10824" xfId="17790" hidden="1"/>
    <cellStyle name="Currency [0] 10824" xfId="47183" hidden="1"/>
    <cellStyle name="Currency [0] 10825" xfId="17671" hidden="1"/>
    <cellStyle name="Currency [0] 10825" xfId="47064" hidden="1"/>
    <cellStyle name="Currency [0] 10826" xfId="17707" hidden="1"/>
    <cellStyle name="Currency [0] 10826" xfId="47100" hidden="1"/>
    <cellStyle name="Currency [0] 10827" xfId="17776" hidden="1"/>
    <cellStyle name="Currency [0] 10827" xfId="47169" hidden="1"/>
    <cellStyle name="Currency [0] 10828" xfId="17764" hidden="1"/>
    <cellStyle name="Currency [0] 10828" xfId="47157" hidden="1"/>
    <cellStyle name="Currency [0] 10829" xfId="17781" hidden="1"/>
    <cellStyle name="Currency [0] 10829" xfId="47174" hidden="1"/>
    <cellStyle name="Currency [0] 1083" xfId="1194" hidden="1"/>
    <cellStyle name="Currency [0] 1083" xfId="30589" hidden="1"/>
    <cellStyle name="Currency [0] 10830" xfId="17792" hidden="1"/>
    <cellStyle name="Currency [0] 10830" xfId="47185" hidden="1"/>
    <cellStyle name="Currency [0] 10831" xfId="17640" hidden="1"/>
    <cellStyle name="Currency [0] 10831" xfId="47033" hidden="1"/>
    <cellStyle name="Currency [0] 10832" xfId="17704" hidden="1"/>
    <cellStyle name="Currency [0] 10832" xfId="47097" hidden="1"/>
    <cellStyle name="Currency [0] 10833" xfId="17796" hidden="1"/>
    <cellStyle name="Currency [0] 10833" xfId="47189" hidden="1"/>
    <cellStyle name="Currency [0] 10834" xfId="17798" hidden="1"/>
    <cellStyle name="Currency [0] 10834" xfId="47191" hidden="1"/>
    <cellStyle name="Currency [0] 10835" xfId="17753" hidden="1"/>
    <cellStyle name="Currency [0] 10835" xfId="47146" hidden="1"/>
    <cellStyle name="Currency [0] 10836" xfId="17765" hidden="1"/>
    <cellStyle name="Currency [0] 10836" xfId="47158" hidden="1"/>
    <cellStyle name="Currency [0] 10837" xfId="17793" hidden="1"/>
    <cellStyle name="Currency [0] 10837" xfId="47186" hidden="1"/>
    <cellStyle name="Currency [0] 10838" xfId="17766" hidden="1"/>
    <cellStyle name="Currency [0] 10838" xfId="47159" hidden="1"/>
    <cellStyle name="Currency [0] 10839" xfId="17799" hidden="1"/>
    <cellStyle name="Currency [0] 10839" xfId="47192" hidden="1"/>
    <cellStyle name="Currency [0] 1084" xfId="1188" hidden="1"/>
    <cellStyle name="Currency [0] 1084" xfId="30583" hidden="1"/>
    <cellStyle name="Currency [0] 10840" xfId="17801" hidden="1"/>
    <cellStyle name="Currency [0] 10840" xfId="47194" hidden="1"/>
    <cellStyle name="Currency [0] 10841" xfId="17794" hidden="1"/>
    <cellStyle name="Currency [0] 10841" xfId="47187" hidden="1"/>
    <cellStyle name="Currency [0] 10842" xfId="17740" hidden="1"/>
    <cellStyle name="Currency [0] 10842" xfId="47133" hidden="1"/>
    <cellStyle name="Currency [0] 10843" xfId="17803" hidden="1"/>
    <cellStyle name="Currency [0] 10843" xfId="47196" hidden="1"/>
    <cellStyle name="Currency [0] 10844" xfId="17805" hidden="1"/>
    <cellStyle name="Currency [0] 10844" xfId="47198" hidden="1"/>
    <cellStyle name="Currency [0] 10845" xfId="17862" hidden="1"/>
    <cellStyle name="Currency [0] 10845" xfId="47255" hidden="1"/>
    <cellStyle name="Currency [0] 10846" xfId="17881" hidden="1"/>
    <cellStyle name="Currency [0] 10846" xfId="47274" hidden="1"/>
    <cellStyle name="Currency [0] 10847" xfId="17888" hidden="1"/>
    <cellStyle name="Currency [0] 10847" xfId="47281" hidden="1"/>
    <cellStyle name="Currency [0] 10848" xfId="17895" hidden="1"/>
    <cellStyle name="Currency [0] 10848" xfId="47288" hidden="1"/>
    <cellStyle name="Currency [0] 10849" xfId="17900" hidden="1"/>
    <cellStyle name="Currency [0] 10849" xfId="47293" hidden="1"/>
    <cellStyle name="Currency [0] 1085" xfId="850" hidden="1"/>
    <cellStyle name="Currency [0] 1085" xfId="30245" hidden="1"/>
    <cellStyle name="Currency [0] 10850" xfId="17879" hidden="1"/>
    <cellStyle name="Currency [0] 10850" xfId="47272" hidden="1"/>
    <cellStyle name="Currency [0] 10851" xfId="17890" hidden="1"/>
    <cellStyle name="Currency [0] 10851" xfId="47283" hidden="1"/>
    <cellStyle name="Currency [0] 10852" xfId="17904" hidden="1"/>
    <cellStyle name="Currency [0] 10852" xfId="47297" hidden="1"/>
    <cellStyle name="Currency [0] 10853" xfId="17906" hidden="1"/>
    <cellStyle name="Currency [0] 10853" xfId="47299" hidden="1"/>
    <cellStyle name="Currency [0] 10854" xfId="17889" hidden="1"/>
    <cellStyle name="Currency [0] 10854" xfId="47282" hidden="1"/>
    <cellStyle name="Currency [0] 10855" xfId="17863" hidden="1"/>
    <cellStyle name="Currency [0] 10855" xfId="47256" hidden="1"/>
    <cellStyle name="Currency [0] 10856" xfId="17917" hidden="1"/>
    <cellStyle name="Currency [0] 10856" xfId="47310" hidden="1"/>
    <cellStyle name="Currency [0] 10857" xfId="17926" hidden="1"/>
    <cellStyle name="Currency [0] 10857" xfId="47319" hidden="1"/>
    <cellStyle name="Currency [0] 10858" xfId="17937" hidden="1"/>
    <cellStyle name="Currency [0] 10858" xfId="47330" hidden="1"/>
    <cellStyle name="Currency [0] 10859" xfId="17943" hidden="1"/>
    <cellStyle name="Currency [0] 10859" xfId="47336" hidden="1"/>
    <cellStyle name="Currency [0] 1086" xfId="1200" hidden="1"/>
    <cellStyle name="Currency [0] 1086" xfId="30595" hidden="1"/>
    <cellStyle name="Currency [0] 10860" xfId="17915" hidden="1"/>
    <cellStyle name="Currency [0] 10860" xfId="47308" hidden="1"/>
    <cellStyle name="Currency [0] 10861" xfId="17933" hidden="1"/>
    <cellStyle name="Currency [0] 10861" xfId="47326" hidden="1"/>
    <cellStyle name="Currency [0] 10862" xfId="17955" hidden="1"/>
    <cellStyle name="Currency [0] 10862" xfId="47348" hidden="1"/>
    <cellStyle name="Currency [0] 10863" xfId="17957" hidden="1"/>
    <cellStyle name="Currency [0] 10863" xfId="47350" hidden="1"/>
    <cellStyle name="Currency [0] 10864" xfId="17885" hidden="1"/>
    <cellStyle name="Currency [0] 10864" xfId="47278" hidden="1"/>
    <cellStyle name="Currency [0] 10865" xfId="17869" hidden="1"/>
    <cellStyle name="Currency [0] 10865" xfId="47262" hidden="1"/>
    <cellStyle name="Currency [0] 10866" xfId="17929" hidden="1"/>
    <cellStyle name="Currency [0] 10866" xfId="47322" hidden="1"/>
    <cellStyle name="Currency [0] 10867" xfId="17874" hidden="1"/>
    <cellStyle name="Currency [0] 10867" xfId="47267" hidden="1"/>
    <cellStyle name="Currency [0] 10868" xfId="17918" hidden="1"/>
    <cellStyle name="Currency [0] 10868" xfId="47311" hidden="1"/>
    <cellStyle name="Currency [0] 10869" xfId="17962" hidden="1"/>
    <cellStyle name="Currency [0] 10869" xfId="47355" hidden="1"/>
    <cellStyle name="Currency [0] 1087" xfId="1204" hidden="1"/>
    <cellStyle name="Currency [0] 1087" xfId="30599" hidden="1"/>
    <cellStyle name="Currency [0] 10870" xfId="17930" hidden="1"/>
    <cellStyle name="Currency [0] 10870" xfId="47323" hidden="1"/>
    <cellStyle name="Currency [0] 10871" xfId="17938" hidden="1"/>
    <cellStyle name="Currency [0] 10871" xfId="47331" hidden="1"/>
    <cellStyle name="Currency [0] 10872" xfId="17974" hidden="1"/>
    <cellStyle name="Currency [0] 10872" xfId="47367" hidden="1"/>
    <cellStyle name="Currency [0] 10873" xfId="17976" hidden="1"/>
    <cellStyle name="Currency [0] 10873" xfId="47369" hidden="1"/>
    <cellStyle name="Currency [0] 10874" xfId="17932" hidden="1"/>
    <cellStyle name="Currency [0] 10874" xfId="47325" hidden="1"/>
    <cellStyle name="Currency [0] 10875" xfId="17945" hidden="1"/>
    <cellStyle name="Currency [0] 10875" xfId="47338" hidden="1"/>
    <cellStyle name="Currency [0] 10876" xfId="17950" hidden="1"/>
    <cellStyle name="Currency [0] 10876" xfId="47343" hidden="1"/>
    <cellStyle name="Currency [0] 10877" xfId="17944" hidden="1"/>
    <cellStyle name="Currency [0] 10877" xfId="47337" hidden="1"/>
    <cellStyle name="Currency [0] 10878" xfId="17992" hidden="1"/>
    <cellStyle name="Currency [0] 10878" xfId="47385" hidden="1"/>
    <cellStyle name="Currency [0] 10879" xfId="18000" hidden="1"/>
    <cellStyle name="Currency [0] 10879" xfId="47393" hidden="1"/>
    <cellStyle name="Currency [0] 1088" xfId="1210" hidden="1"/>
    <cellStyle name="Currency [0] 1088" xfId="30605" hidden="1"/>
    <cellStyle name="Currency [0] 10880" xfId="17928" hidden="1"/>
    <cellStyle name="Currency [0] 10880" xfId="47321" hidden="1"/>
    <cellStyle name="Currency [0] 10881" xfId="17986" hidden="1"/>
    <cellStyle name="Currency [0] 10881" xfId="47379" hidden="1"/>
    <cellStyle name="Currency [0] 10882" xfId="18009" hidden="1"/>
    <cellStyle name="Currency [0] 10882" xfId="47402" hidden="1"/>
    <cellStyle name="Currency [0] 10883" xfId="18011" hidden="1"/>
    <cellStyle name="Currency [0] 10883" xfId="47404" hidden="1"/>
    <cellStyle name="Currency [0] 10884" xfId="17911" hidden="1"/>
    <cellStyle name="Currency [0] 10884" xfId="47304" hidden="1"/>
    <cellStyle name="Currency [0] 10885" xfId="17921" hidden="1"/>
    <cellStyle name="Currency [0] 10885" xfId="47314" hidden="1"/>
    <cellStyle name="Currency [0] 10886" xfId="17983" hidden="1"/>
    <cellStyle name="Currency [0] 10886" xfId="47376" hidden="1"/>
    <cellStyle name="Currency [0] 10887" xfId="17948" hidden="1"/>
    <cellStyle name="Currency [0] 10887" xfId="47341" hidden="1"/>
    <cellStyle name="Currency [0] 10888" xfId="17893" hidden="1"/>
    <cellStyle name="Currency [0] 10888" xfId="47286" hidden="1"/>
    <cellStyle name="Currency [0] 10889" xfId="18019" hidden="1"/>
    <cellStyle name="Currency [0] 10889" xfId="47412" hidden="1"/>
    <cellStyle name="Currency [0] 1089" xfId="1213" hidden="1"/>
    <cellStyle name="Currency [0] 1089" xfId="30608" hidden="1"/>
    <cellStyle name="Currency [0] 10890" xfId="17984" hidden="1"/>
    <cellStyle name="Currency [0] 10890" xfId="47377" hidden="1"/>
    <cellStyle name="Currency [0] 10891" xfId="17995" hidden="1"/>
    <cellStyle name="Currency [0] 10891" xfId="47388" hidden="1"/>
    <cellStyle name="Currency [0] 10892" xfId="18027" hidden="1"/>
    <cellStyle name="Currency [0] 10892" xfId="47420" hidden="1"/>
    <cellStyle name="Currency [0] 10893" xfId="18029" hidden="1"/>
    <cellStyle name="Currency [0] 10893" xfId="47422" hidden="1"/>
    <cellStyle name="Currency [0] 10894" xfId="17981" hidden="1"/>
    <cellStyle name="Currency [0] 10894" xfId="47374" hidden="1"/>
    <cellStyle name="Currency [0] 10895" xfId="17980" hidden="1"/>
    <cellStyle name="Currency [0] 10895" xfId="47373" hidden="1"/>
    <cellStyle name="Currency [0] 10896" xfId="17970" hidden="1"/>
    <cellStyle name="Currency [0] 10896" xfId="47363" hidden="1"/>
    <cellStyle name="Currency [0] 10897" xfId="17966" hidden="1"/>
    <cellStyle name="Currency [0] 10897" xfId="47359" hidden="1"/>
    <cellStyle name="Currency [0] 10898" xfId="17968" hidden="1"/>
    <cellStyle name="Currency [0] 10898" xfId="47361" hidden="1"/>
    <cellStyle name="Currency [0] 10899" xfId="18036" hidden="1"/>
    <cellStyle name="Currency [0] 10899" xfId="47429" hidden="1"/>
    <cellStyle name="Currency [0] 109" xfId="185" hidden="1"/>
    <cellStyle name="Currency [0] 109" xfId="29580" hidden="1"/>
    <cellStyle name="Currency [0] 1090" xfId="1199" hidden="1"/>
    <cellStyle name="Currency [0] 1090" xfId="30594" hidden="1"/>
    <cellStyle name="Currency [0] 10900" xfId="17871" hidden="1"/>
    <cellStyle name="Currency [0] 10900" xfId="47264" hidden="1"/>
    <cellStyle name="Currency [0] 10901" xfId="18014" hidden="1"/>
    <cellStyle name="Currency [0] 10901" xfId="47407" hidden="1"/>
    <cellStyle name="Currency [0] 10902" xfId="18042" hidden="1"/>
    <cellStyle name="Currency [0] 10902" xfId="47435" hidden="1"/>
    <cellStyle name="Currency [0] 10903" xfId="18044" hidden="1"/>
    <cellStyle name="Currency [0] 10903" xfId="47437" hidden="1"/>
    <cellStyle name="Currency [0] 10904" xfId="17919" hidden="1"/>
    <cellStyle name="Currency [0] 10904" xfId="47312" hidden="1"/>
    <cellStyle name="Currency [0] 10905" xfId="17993" hidden="1"/>
    <cellStyle name="Currency [0] 10905" xfId="47386" hidden="1"/>
    <cellStyle name="Currency [0] 10906" xfId="17949" hidden="1"/>
    <cellStyle name="Currency [0] 10906" xfId="47342" hidden="1"/>
    <cellStyle name="Currency [0] 10907" xfId="17985" hidden="1"/>
    <cellStyle name="Currency [0] 10907" xfId="47378" hidden="1"/>
    <cellStyle name="Currency [0] 10908" xfId="17989" hidden="1"/>
    <cellStyle name="Currency [0] 10908" xfId="47382" hidden="1"/>
    <cellStyle name="Currency [0] 10909" xfId="18050" hidden="1"/>
    <cellStyle name="Currency [0] 10909" xfId="47443" hidden="1"/>
    <cellStyle name="Currency [0] 1091" xfId="1209" hidden="1"/>
    <cellStyle name="Currency [0] 1091" xfId="30604" hidden="1"/>
    <cellStyle name="Currency [0] 10910" xfId="17866" hidden="1"/>
    <cellStyle name="Currency [0] 10910" xfId="47259" hidden="1"/>
    <cellStyle name="Currency [0] 10911" xfId="18032" hidden="1"/>
    <cellStyle name="Currency [0] 10911" xfId="47425" hidden="1"/>
    <cellStyle name="Currency [0] 10912" xfId="18055" hidden="1"/>
    <cellStyle name="Currency [0] 10912" xfId="47448" hidden="1"/>
    <cellStyle name="Currency [0] 10913" xfId="18057" hidden="1"/>
    <cellStyle name="Currency [0] 10913" xfId="47450" hidden="1"/>
    <cellStyle name="Currency [0] 10914" xfId="17913" hidden="1"/>
    <cellStyle name="Currency [0] 10914" xfId="47306" hidden="1"/>
    <cellStyle name="Currency [0] 10915" xfId="18012" hidden="1"/>
    <cellStyle name="Currency [0] 10915" xfId="47405" hidden="1"/>
    <cellStyle name="Currency [0] 10916" xfId="17979" hidden="1"/>
    <cellStyle name="Currency [0] 10916" xfId="47372" hidden="1"/>
    <cellStyle name="Currency [0] 10917" xfId="17997" hidden="1"/>
    <cellStyle name="Currency [0] 10917" xfId="47390" hidden="1"/>
    <cellStyle name="Currency [0] 10918" xfId="17994" hidden="1"/>
    <cellStyle name="Currency [0] 10918" xfId="47387" hidden="1"/>
    <cellStyle name="Currency [0] 10919" xfId="18061" hidden="1"/>
    <cellStyle name="Currency [0] 10919" xfId="47454" hidden="1"/>
    <cellStyle name="Currency [0] 1092" xfId="1220" hidden="1"/>
    <cellStyle name="Currency [0] 1092" xfId="30615" hidden="1"/>
    <cellStyle name="Currency [0] 10920" xfId="17946" hidden="1"/>
    <cellStyle name="Currency [0] 10920" xfId="47339" hidden="1"/>
    <cellStyle name="Currency [0] 10921" xfId="18046" hidden="1"/>
    <cellStyle name="Currency [0] 10921" xfId="47439" hidden="1"/>
    <cellStyle name="Currency [0] 10922" xfId="18068" hidden="1"/>
    <cellStyle name="Currency [0] 10922" xfId="47461" hidden="1"/>
    <cellStyle name="Currency [0] 10923" xfId="18070" hidden="1"/>
    <cellStyle name="Currency [0] 10923" xfId="47463" hidden="1"/>
    <cellStyle name="Currency [0] 10924" xfId="17998" hidden="1"/>
    <cellStyle name="Currency [0] 10924" xfId="47391" hidden="1"/>
    <cellStyle name="Currency [0] 10925" xfId="18030" hidden="1"/>
    <cellStyle name="Currency [0] 10925" xfId="47423" hidden="1"/>
    <cellStyle name="Currency [0] 10926" xfId="17882" hidden="1"/>
    <cellStyle name="Currency [0] 10926" xfId="47275" hidden="1"/>
    <cellStyle name="Currency [0] 10927" xfId="18016" hidden="1"/>
    <cellStyle name="Currency [0] 10927" xfId="47409" hidden="1"/>
    <cellStyle name="Currency [0] 10928" xfId="18013" hidden="1"/>
    <cellStyle name="Currency [0] 10928" xfId="47406" hidden="1"/>
    <cellStyle name="Currency [0] 10929" xfId="18074" hidden="1"/>
    <cellStyle name="Currency [0] 10929" xfId="47467" hidden="1"/>
    <cellStyle name="Currency [0] 1093" xfId="1221" hidden="1"/>
    <cellStyle name="Currency [0] 1093" xfId="30616" hidden="1"/>
    <cellStyle name="Currency [0] 10930" xfId="17909" hidden="1"/>
    <cellStyle name="Currency [0] 10930" xfId="47302" hidden="1"/>
    <cellStyle name="Currency [0] 10931" xfId="18058" hidden="1"/>
    <cellStyle name="Currency [0] 10931" xfId="47451" hidden="1"/>
    <cellStyle name="Currency [0] 10932" xfId="18078" hidden="1"/>
    <cellStyle name="Currency [0] 10932" xfId="47471" hidden="1"/>
    <cellStyle name="Currency [0] 10933" xfId="18080" hidden="1"/>
    <cellStyle name="Currency [0] 10933" xfId="47473" hidden="1"/>
    <cellStyle name="Currency [0] 10934" xfId="18017" hidden="1"/>
    <cellStyle name="Currency [0] 10934" xfId="47410" hidden="1"/>
    <cellStyle name="Currency [0] 10935" xfId="18045" hidden="1"/>
    <cellStyle name="Currency [0] 10935" xfId="47438" hidden="1"/>
    <cellStyle name="Currency [0] 10936" xfId="18005" hidden="1"/>
    <cellStyle name="Currency [0] 10936" xfId="47398" hidden="1"/>
    <cellStyle name="Currency [0] 10937" xfId="18034" hidden="1"/>
    <cellStyle name="Currency [0] 10937" xfId="47427" hidden="1"/>
    <cellStyle name="Currency [0] 10938" xfId="18031" hidden="1"/>
    <cellStyle name="Currency [0] 10938" xfId="47424" hidden="1"/>
    <cellStyle name="Currency [0] 10939" xfId="18084" hidden="1"/>
    <cellStyle name="Currency [0] 10939" xfId="47477" hidden="1"/>
    <cellStyle name="Currency [0] 1094" xfId="1186" hidden="1"/>
    <cellStyle name="Currency [0] 1094" xfId="30581" hidden="1"/>
    <cellStyle name="Currency [0] 10940" xfId="17912" hidden="1"/>
    <cellStyle name="Currency [0] 10940" xfId="47305" hidden="1"/>
    <cellStyle name="Currency [0] 10941" xfId="18071" hidden="1"/>
    <cellStyle name="Currency [0] 10941" xfId="47464" hidden="1"/>
    <cellStyle name="Currency [0] 10942" xfId="18088" hidden="1"/>
    <cellStyle name="Currency [0] 10942" xfId="47481" hidden="1"/>
    <cellStyle name="Currency [0] 10943" xfId="18090" hidden="1"/>
    <cellStyle name="Currency [0] 10943" xfId="47483" hidden="1"/>
    <cellStyle name="Currency [0] 10944" xfId="17971" hidden="1"/>
    <cellStyle name="Currency [0] 10944" xfId="47364" hidden="1"/>
    <cellStyle name="Currency [0] 10945" xfId="18007" hidden="1"/>
    <cellStyle name="Currency [0] 10945" xfId="47400" hidden="1"/>
    <cellStyle name="Currency [0] 10946" xfId="18076" hidden="1"/>
    <cellStyle name="Currency [0] 10946" xfId="47469" hidden="1"/>
    <cellStyle name="Currency [0] 10947" xfId="18064" hidden="1"/>
    <cellStyle name="Currency [0] 10947" xfId="47457" hidden="1"/>
    <cellStyle name="Currency [0] 10948" xfId="18081" hidden="1"/>
    <cellStyle name="Currency [0] 10948" xfId="47474" hidden="1"/>
    <cellStyle name="Currency [0] 10949" xfId="18092" hidden="1"/>
    <cellStyle name="Currency [0] 10949" xfId="47485" hidden="1"/>
    <cellStyle name="Currency [0] 1095" xfId="832" hidden="1"/>
    <cellStyle name="Currency [0] 1095" xfId="30227" hidden="1"/>
    <cellStyle name="Currency [0] 10950" xfId="17940" hidden="1"/>
    <cellStyle name="Currency [0] 10950" xfId="47333" hidden="1"/>
    <cellStyle name="Currency [0] 10951" xfId="18004" hidden="1"/>
    <cellStyle name="Currency [0] 10951" xfId="47397" hidden="1"/>
    <cellStyle name="Currency [0] 10952" xfId="18096" hidden="1"/>
    <cellStyle name="Currency [0] 10952" xfId="47489" hidden="1"/>
    <cellStyle name="Currency [0] 10953" xfId="18098" hidden="1"/>
    <cellStyle name="Currency [0] 10953" xfId="47491" hidden="1"/>
    <cellStyle name="Currency [0] 10954" xfId="18053" hidden="1"/>
    <cellStyle name="Currency [0] 10954" xfId="47446" hidden="1"/>
    <cellStyle name="Currency [0] 10955" xfId="18065" hidden="1"/>
    <cellStyle name="Currency [0] 10955" xfId="47458" hidden="1"/>
    <cellStyle name="Currency [0] 10956" xfId="18093" hidden="1"/>
    <cellStyle name="Currency [0] 10956" xfId="47486" hidden="1"/>
    <cellStyle name="Currency [0] 10957" xfId="18066" hidden="1"/>
    <cellStyle name="Currency [0] 10957" xfId="47459" hidden="1"/>
    <cellStyle name="Currency [0] 10958" xfId="18099" hidden="1"/>
    <cellStyle name="Currency [0] 10958" xfId="47492" hidden="1"/>
    <cellStyle name="Currency [0] 10959" xfId="18101" hidden="1"/>
    <cellStyle name="Currency [0] 10959" xfId="47494" hidden="1"/>
    <cellStyle name="Currency [0] 1096" xfId="1206" hidden="1"/>
    <cellStyle name="Currency [0] 1096" xfId="30601" hidden="1"/>
    <cellStyle name="Currency [0] 10960" xfId="18094" hidden="1"/>
    <cellStyle name="Currency [0] 10960" xfId="47487" hidden="1"/>
    <cellStyle name="Currency [0] 10961" xfId="18040" hidden="1"/>
    <cellStyle name="Currency [0] 10961" xfId="47433" hidden="1"/>
    <cellStyle name="Currency [0] 10962" xfId="18104" hidden="1"/>
    <cellStyle name="Currency [0] 10962" xfId="47497" hidden="1"/>
    <cellStyle name="Currency [0] 10963" xfId="18106" hidden="1"/>
    <cellStyle name="Currency [0] 10963" xfId="47499" hidden="1"/>
    <cellStyle name="Currency [0] 10964" xfId="17823" hidden="1"/>
    <cellStyle name="Currency [0] 10964" xfId="47216" hidden="1"/>
    <cellStyle name="Currency [0] 10965" xfId="17845" hidden="1"/>
    <cellStyle name="Currency [0] 10965" xfId="47238" hidden="1"/>
    <cellStyle name="Currency [0] 10966" xfId="18110" hidden="1"/>
    <cellStyle name="Currency [0] 10966" xfId="47503" hidden="1"/>
    <cellStyle name="Currency [0] 10967" xfId="18117" hidden="1"/>
    <cellStyle name="Currency [0] 10967" xfId="47510" hidden="1"/>
    <cellStyle name="Currency [0] 10968" xfId="18119" hidden="1"/>
    <cellStyle name="Currency [0] 10968" xfId="47512" hidden="1"/>
    <cellStyle name="Currency [0] 10969" xfId="17810" hidden="1"/>
    <cellStyle name="Currency [0] 10969" xfId="47203" hidden="1"/>
    <cellStyle name="Currency [0] 1097" xfId="822" hidden="1"/>
    <cellStyle name="Currency [0] 1097" xfId="30217" hidden="1"/>
    <cellStyle name="Currency [0] 10970" xfId="18113" hidden="1"/>
    <cellStyle name="Currency [0] 10970" xfId="47506" hidden="1"/>
    <cellStyle name="Currency [0] 10971" xfId="18122" hidden="1"/>
    <cellStyle name="Currency [0] 10971" xfId="47515" hidden="1"/>
    <cellStyle name="Currency [0] 10972" xfId="18124" hidden="1"/>
    <cellStyle name="Currency [0] 10972" xfId="47517" hidden="1"/>
    <cellStyle name="Currency [0] 10973" xfId="18112" hidden="1"/>
    <cellStyle name="Currency [0] 10973" xfId="47505" hidden="1"/>
    <cellStyle name="Currency [0] 10974" xfId="17822" hidden="1"/>
    <cellStyle name="Currency [0] 10974" xfId="47215" hidden="1"/>
    <cellStyle name="Currency [0] 10975" xfId="18135" hidden="1"/>
    <cellStyle name="Currency [0] 10975" xfId="47528" hidden="1"/>
    <cellStyle name="Currency [0] 10976" xfId="18144" hidden="1"/>
    <cellStyle name="Currency [0] 10976" xfId="47537" hidden="1"/>
    <cellStyle name="Currency [0] 10977" xfId="18155" hidden="1"/>
    <cellStyle name="Currency [0] 10977" xfId="47548" hidden="1"/>
    <cellStyle name="Currency [0] 10978" xfId="18161" hidden="1"/>
    <cellStyle name="Currency [0] 10978" xfId="47554" hidden="1"/>
    <cellStyle name="Currency [0] 10979" xfId="18133" hidden="1"/>
    <cellStyle name="Currency [0] 10979" xfId="47526" hidden="1"/>
    <cellStyle name="Currency [0] 1098" xfId="1201" hidden="1"/>
    <cellStyle name="Currency [0] 1098" xfId="30596" hidden="1"/>
    <cellStyle name="Currency [0] 10980" xfId="18151" hidden="1"/>
    <cellStyle name="Currency [0] 10980" xfId="47544" hidden="1"/>
    <cellStyle name="Currency [0] 10981" xfId="18173" hidden="1"/>
    <cellStyle name="Currency [0] 10981" xfId="47566" hidden="1"/>
    <cellStyle name="Currency [0] 10982" xfId="18175" hidden="1"/>
    <cellStyle name="Currency [0] 10982" xfId="47568" hidden="1"/>
    <cellStyle name="Currency [0] 10983" xfId="18107" hidden="1"/>
    <cellStyle name="Currency [0] 10983" xfId="47500" hidden="1"/>
    <cellStyle name="Currency [0] 10984" xfId="17818" hidden="1"/>
    <cellStyle name="Currency [0] 10984" xfId="47211" hidden="1"/>
    <cellStyle name="Currency [0] 10985" xfId="18147" hidden="1"/>
    <cellStyle name="Currency [0] 10985" xfId="47540" hidden="1"/>
    <cellStyle name="Currency [0] 10986" xfId="17814" hidden="1"/>
    <cellStyle name="Currency [0] 10986" xfId="47207" hidden="1"/>
    <cellStyle name="Currency [0] 10987" xfId="18136" hidden="1"/>
    <cellStyle name="Currency [0] 10987" xfId="47529" hidden="1"/>
    <cellStyle name="Currency [0] 10988" xfId="18180" hidden="1"/>
    <cellStyle name="Currency [0] 10988" xfId="47573" hidden="1"/>
    <cellStyle name="Currency [0] 10989" xfId="18148" hidden="1"/>
    <cellStyle name="Currency [0] 10989" xfId="47541" hidden="1"/>
    <cellStyle name="Currency [0] 1099" xfId="1222" hidden="1"/>
    <cellStyle name="Currency [0] 1099" xfId="30617" hidden="1"/>
    <cellStyle name="Currency [0] 10990" xfId="18156" hidden="1"/>
    <cellStyle name="Currency [0] 10990" xfId="47549" hidden="1"/>
    <cellStyle name="Currency [0] 10991" xfId="18192" hidden="1"/>
    <cellStyle name="Currency [0] 10991" xfId="47585" hidden="1"/>
    <cellStyle name="Currency [0] 10992" xfId="18194" hidden="1"/>
    <cellStyle name="Currency [0] 10992" xfId="47587" hidden="1"/>
    <cellStyle name="Currency [0] 10993" xfId="18150" hidden="1"/>
    <cellStyle name="Currency [0] 10993" xfId="47543" hidden="1"/>
    <cellStyle name="Currency [0] 10994" xfId="18163" hidden="1"/>
    <cellStyle name="Currency [0] 10994" xfId="47556" hidden="1"/>
    <cellStyle name="Currency [0] 10995" xfId="18168" hidden="1"/>
    <cellStyle name="Currency [0] 10995" xfId="47561" hidden="1"/>
    <cellStyle name="Currency [0] 10996" xfId="18162" hidden="1"/>
    <cellStyle name="Currency [0] 10996" xfId="47555" hidden="1"/>
    <cellStyle name="Currency [0] 10997" xfId="18210" hidden="1"/>
    <cellStyle name="Currency [0] 10997" xfId="47603" hidden="1"/>
    <cellStyle name="Currency [0] 10998" xfId="18218" hidden="1"/>
    <cellStyle name="Currency [0] 10998" xfId="47611" hidden="1"/>
    <cellStyle name="Currency [0] 10999" xfId="18146" hidden="1"/>
    <cellStyle name="Currency [0] 10999" xfId="47539" hidden="1"/>
    <cellStyle name="Currency [0] 11" xfId="83" hidden="1"/>
    <cellStyle name="Currency [0] 11" xfId="29478" hidden="1"/>
    <cellStyle name="Currency [0] 110" xfId="186" hidden="1"/>
    <cellStyle name="Currency [0] 110" xfId="29581" hidden="1"/>
    <cellStyle name="Currency [0] 1100" xfId="1207" hidden="1"/>
    <cellStyle name="Currency [0] 1100" xfId="30602" hidden="1"/>
    <cellStyle name="Currency [0] 11000" xfId="18204" hidden="1"/>
    <cellStyle name="Currency [0] 11000" xfId="47597" hidden="1"/>
    <cellStyle name="Currency [0] 11001" xfId="18227" hidden="1"/>
    <cellStyle name="Currency [0] 11001" xfId="47620" hidden="1"/>
    <cellStyle name="Currency [0] 11002" xfId="18229" hidden="1"/>
    <cellStyle name="Currency [0] 11002" xfId="47622" hidden="1"/>
    <cellStyle name="Currency [0] 11003" xfId="18129" hidden="1"/>
    <cellStyle name="Currency [0] 11003" xfId="47522" hidden="1"/>
    <cellStyle name="Currency [0] 11004" xfId="18139" hidden="1"/>
    <cellStyle name="Currency [0] 11004" xfId="47532" hidden="1"/>
    <cellStyle name="Currency [0] 11005" xfId="18201" hidden="1"/>
    <cellStyle name="Currency [0] 11005" xfId="47594" hidden="1"/>
    <cellStyle name="Currency [0] 11006" xfId="18166" hidden="1"/>
    <cellStyle name="Currency [0] 11006" xfId="47559" hidden="1"/>
    <cellStyle name="Currency [0] 11007" xfId="18115" hidden="1"/>
    <cellStyle name="Currency [0] 11007" xfId="47508" hidden="1"/>
    <cellStyle name="Currency [0] 11008" xfId="18237" hidden="1"/>
    <cellStyle name="Currency [0] 11008" xfId="47630" hidden="1"/>
    <cellStyle name="Currency [0] 11009" xfId="18202" hidden="1"/>
    <cellStyle name="Currency [0] 11009" xfId="47595" hidden="1"/>
    <cellStyle name="Currency [0] 1101" xfId="1211" hidden="1"/>
    <cellStyle name="Currency [0] 1101" xfId="30606" hidden="1"/>
    <cellStyle name="Currency [0] 11010" xfId="18213" hidden="1"/>
    <cellStyle name="Currency [0] 11010" xfId="47606" hidden="1"/>
    <cellStyle name="Currency [0] 11011" xfId="18245" hidden="1"/>
    <cellStyle name="Currency [0] 11011" xfId="47638" hidden="1"/>
    <cellStyle name="Currency [0] 11012" xfId="18247" hidden="1"/>
    <cellStyle name="Currency [0] 11012" xfId="47640" hidden="1"/>
    <cellStyle name="Currency [0] 11013" xfId="18199" hidden="1"/>
    <cellStyle name="Currency [0] 11013" xfId="47592" hidden="1"/>
    <cellStyle name="Currency [0] 11014" xfId="18198" hidden="1"/>
    <cellStyle name="Currency [0] 11014" xfId="47591" hidden="1"/>
    <cellStyle name="Currency [0] 11015" xfId="18188" hidden="1"/>
    <cellStyle name="Currency [0] 11015" xfId="47581" hidden="1"/>
    <cellStyle name="Currency [0] 11016" xfId="18184" hidden="1"/>
    <cellStyle name="Currency [0] 11016" xfId="47577" hidden="1"/>
    <cellStyle name="Currency [0] 11017" xfId="18186" hidden="1"/>
    <cellStyle name="Currency [0] 11017" xfId="47579" hidden="1"/>
    <cellStyle name="Currency [0] 11018" xfId="18254" hidden="1"/>
    <cellStyle name="Currency [0] 11018" xfId="47647" hidden="1"/>
    <cellStyle name="Currency [0] 11019" xfId="17816" hidden="1"/>
    <cellStyle name="Currency [0] 11019" xfId="47209" hidden="1"/>
    <cellStyle name="Currency [0] 1102" xfId="1227" hidden="1"/>
    <cellStyle name="Currency [0] 1102" xfId="30622" hidden="1"/>
    <cellStyle name="Currency [0] 11020" xfId="18232" hidden="1"/>
    <cellStyle name="Currency [0] 11020" xfId="47625" hidden="1"/>
    <cellStyle name="Currency [0] 11021" xfId="18260" hidden="1"/>
    <cellStyle name="Currency [0] 11021" xfId="47653" hidden="1"/>
    <cellStyle name="Currency [0] 11022" xfId="18262" hidden="1"/>
    <cellStyle name="Currency [0] 11022" xfId="47655" hidden="1"/>
    <cellStyle name="Currency [0] 11023" xfId="18137" hidden="1"/>
    <cellStyle name="Currency [0] 11023" xfId="47530" hidden="1"/>
    <cellStyle name="Currency [0] 11024" xfId="18211" hidden="1"/>
    <cellStyle name="Currency [0] 11024" xfId="47604" hidden="1"/>
    <cellStyle name="Currency [0] 11025" xfId="18167" hidden="1"/>
    <cellStyle name="Currency [0] 11025" xfId="47560" hidden="1"/>
    <cellStyle name="Currency [0] 11026" xfId="18203" hidden="1"/>
    <cellStyle name="Currency [0] 11026" xfId="47596" hidden="1"/>
    <cellStyle name="Currency [0] 11027" xfId="18207" hidden="1"/>
    <cellStyle name="Currency [0] 11027" xfId="47600" hidden="1"/>
    <cellStyle name="Currency [0] 11028" xfId="18268" hidden="1"/>
    <cellStyle name="Currency [0] 11028" xfId="47661" hidden="1"/>
    <cellStyle name="Currency [0] 11029" xfId="17851" hidden="1"/>
    <cellStyle name="Currency [0] 11029" xfId="47244" hidden="1"/>
    <cellStyle name="Currency [0] 1103" xfId="1228" hidden="1"/>
    <cellStyle name="Currency [0] 1103" xfId="30623" hidden="1"/>
    <cellStyle name="Currency [0] 11030" xfId="18250" hidden="1"/>
    <cellStyle name="Currency [0] 11030" xfId="47643" hidden="1"/>
    <cellStyle name="Currency [0] 11031" xfId="18273" hidden="1"/>
    <cellStyle name="Currency [0] 11031" xfId="47666" hidden="1"/>
    <cellStyle name="Currency [0] 11032" xfId="18275" hidden="1"/>
    <cellStyle name="Currency [0] 11032" xfId="47668" hidden="1"/>
    <cellStyle name="Currency [0] 11033" xfId="18131" hidden="1"/>
    <cellStyle name="Currency [0] 11033" xfId="47524" hidden="1"/>
    <cellStyle name="Currency [0] 11034" xfId="18230" hidden="1"/>
    <cellStyle name="Currency [0] 11034" xfId="47623" hidden="1"/>
    <cellStyle name="Currency [0] 11035" xfId="18197" hidden="1"/>
    <cellStyle name="Currency [0] 11035" xfId="47590" hidden="1"/>
    <cellStyle name="Currency [0] 11036" xfId="18215" hidden="1"/>
    <cellStyle name="Currency [0] 11036" xfId="47608" hidden="1"/>
    <cellStyle name="Currency [0] 11037" xfId="18212" hidden="1"/>
    <cellStyle name="Currency [0] 11037" xfId="47605" hidden="1"/>
    <cellStyle name="Currency [0] 11038" xfId="18279" hidden="1"/>
    <cellStyle name="Currency [0] 11038" xfId="47672" hidden="1"/>
    <cellStyle name="Currency [0] 11039" xfId="18164" hidden="1"/>
    <cellStyle name="Currency [0] 11039" xfId="47557" hidden="1"/>
    <cellStyle name="Currency [0] 1104" xfId="1208" hidden="1"/>
    <cellStyle name="Currency [0] 1104" xfId="30603" hidden="1"/>
    <cellStyle name="Currency [0] 11040" xfId="18264" hidden="1"/>
    <cellStyle name="Currency [0] 11040" xfId="47657" hidden="1"/>
    <cellStyle name="Currency [0] 11041" xfId="18286" hidden="1"/>
    <cellStyle name="Currency [0] 11041" xfId="47679" hidden="1"/>
    <cellStyle name="Currency [0] 11042" xfId="18288" hidden="1"/>
    <cellStyle name="Currency [0] 11042" xfId="47681" hidden="1"/>
    <cellStyle name="Currency [0] 11043" xfId="18216" hidden="1"/>
    <cellStyle name="Currency [0] 11043" xfId="47609" hidden="1"/>
    <cellStyle name="Currency [0] 11044" xfId="18248" hidden="1"/>
    <cellStyle name="Currency [0] 11044" xfId="47641" hidden="1"/>
    <cellStyle name="Currency [0] 11045" xfId="17896" hidden="1"/>
    <cellStyle name="Currency [0] 11045" xfId="47289" hidden="1"/>
    <cellStyle name="Currency [0] 11046" xfId="18234" hidden="1"/>
    <cellStyle name="Currency [0] 11046" xfId="47627" hidden="1"/>
    <cellStyle name="Currency [0] 11047" xfId="18231" hidden="1"/>
    <cellStyle name="Currency [0] 11047" xfId="47624" hidden="1"/>
    <cellStyle name="Currency [0] 11048" xfId="18292" hidden="1"/>
    <cellStyle name="Currency [0] 11048" xfId="47685" hidden="1"/>
    <cellStyle name="Currency [0] 11049" xfId="18127" hidden="1"/>
    <cellStyle name="Currency [0] 11049" xfId="47520" hidden="1"/>
    <cellStyle name="Currency [0] 1105" xfId="1215" hidden="1"/>
    <cellStyle name="Currency [0] 1105" xfId="30610" hidden="1"/>
    <cellStyle name="Currency [0] 11050" xfId="18276" hidden="1"/>
    <cellStyle name="Currency [0] 11050" xfId="47669" hidden="1"/>
    <cellStyle name="Currency [0] 11051" xfId="18296" hidden="1"/>
    <cellStyle name="Currency [0] 11051" xfId="47689" hidden="1"/>
    <cellStyle name="Currency [0] 11052" xfId="18298" hidden="1"/>
    <cellStyle name="Currency [0] 11052" xfId="47691" hidden="1"/>
    <cellStyle name="Currency [0] 11053" xfId="18235" hidden="1"/>
    <cellStyle name="Currency [0] 11053" xfId="47628" hidden="1"/>
    <cellStyle name="Currency [0] 11054" xfId="18263" hidden="1"/>
    <cellStyle name="Currency [0] 11054" xfId="47656" hidden="1"/>
    <cellStyle name="Currency [0] 11055" xfId="18223" hidden="1"/>
    <cellStyle name="Currency [0] 11055" xfId="47616" hidden="1"/>
    <cellStyle name="Currency [0] 11056" xfId="18252" hidden="1"/>
    <cellStyle name="Currency [0] 11056" xfId="47645" hidden="1"/>
    <cellStyle name="Currency [0] 11057" xfId="18249" hidden="1"/>
    <cellStyle name="Currency [0] 11057" xfId="47642" hidden="1"/>
    <cellStyle name="Currency [0] 11058" xfId="18302" hidden="1"/>
    <cellStyle name="Currency [0] 11058" xfId="47695" hidden="1"/>
    <cellStyle name="Currency [0] 11059" xfId="18130" hidden="1"/>
    <cellStyle name="Currency [0] 11059" xfId="47523" hidden="1"/>
    <cellStyle name="Currency [0] 1106" xfId="1219" hidden="1"/>
    <cellStyle name="Currency [0] 1106" xfId="30614" hidden="1"/>
    <cellStyle name="Currency [0] 11060" xfId="18289" hidden="1"/>
    <cellStyle name="Currency [0] 11060" xfId="47682" hidden="1"/>
    <cellStyle name="Currency [0] 11061" xfId="18306" hidden="1"/>
    <cellStyle name="Currency [0] 11061" xfId="47699" hidden="1"/>
    <cellStyle name="Currency [0] 11062" xfId="18308" hidden="1"/>
    <cellStyle name="Currency [0] 11062" xfId="47701" hidden="1"/>
    <cellStyle name="Currency [0] 11063" xfId="18189" hidden="1"/>
    <cellStyle name="Currency [0] 11063" xfId="47582" hidden="1"/>
    <cellStyle name="Currency [0] 11064" xfId="18225" hidden="1"/>
    <cellStyle name="Currency [0] 11064" xfId="47618" hidden="1"/>
    <cellStyle name="Currency [0] 11065" xfId="18294" hidden="1"/>
    <cellStyle name="Currency [0] 11065" xfId="47687" hidden="1"/>
    <cellStyle name="Currency [0] 11066" xfId="18282" hidden="1"/>
    <cellStyle name="Currency [0] 11066" xfId="47675" hidden="1"/>
    <cellStyle name="Currency [0] 11067" xfId="18299" hidden="1"/>
    <cellStyle name="Currency [0] 11067" xfId="47692" hidden="1"/>
    <cellStyle name="Currency [0] 11068" xfId="18310" hidden="1"/>
    <cellStyle name="Currency [0] 11068" xfId="47703" hidden="1"/>
    <cellStyle name="Currency [0] 11069" xfId="18158" hidden="1"/>
    <cellStyle name="Currency [0] 11069" xfId="47551" hidden="1"/>
    <cellStyle name="Currency [0] 1107" xfId="1214" hidden="1"/>
    <cellStyle name="Currency [0] 1107" xfId="30609" hidden="1"/>
    <cellStyle name="Currency [0] 11070" xfId="18222" hidden="1"/>
    <cellStyle name="Currency [0] 11070" xfId="47615" hidden="1"/>
    <cellStyle name="Currency [0] 11071" xfId="18314" hidden="1"/>
    <cellStyle name="Currency [0] 11071" xfId="47707" hidden="1"/>
    <cellStyle name="Currency [0] 11072" xfId="18316" hidden="1"/>
    <cellStyle name="Currency [0] 11072" xfId="47709" hidden="1"/>
    <cellStyle name="Currency [0] 11073" xfId="18271" hidden="1"/>
    <cellStyle name="Currency [0] 11073" xfId="47664" hidden="1"/>
    <cellStyle name="Currency [0] 11074" xfId="18283" hidden="1"/>
    <cellStyle name="Currency [0] 11074" xfId="47676" hidden="1"/>
    <cellStyle name="Currency [0] 11075" xfId="18311" hidden="1"/>
    <cellStyle name="Currency [0] 11075" xfId="47704" hidden="1"/>
    <cellStyle name="Currency [0] 11076" xfId="18284" hidden="1"/>
    <cellStyle name="Currency [0] 11076" xfId="47677" hidden="1"/>
    <cellStyle name="Currency [0] 11077" xfId="18317" hidden="1"/>
    <cellStyle name="Currency [0] 11077" xfId="47710" hidden="1"/>
    <cellStyle name="Currency [0] 11078" xfId="18319" hidden="1"/>
    <cellStyle name="Currency [0] 11078" xfId="47712" hidden="1"/>
    <cellStyle name="Currency [0] 11079" xfId="18312" hidden="1"/>
    <cellStyle name="Currency [0] 11079" xfId="47705" hidden="1"/>
    <cellStyle name="Currency [0] 1108" xfId="1237" hidden="1"/>
    <cellStyle name="Currency [0] 1108" xfId="30632" hidden="1"/>
    <cellStyle name="Currency [0] 11080" xfId="18258" hidden="1"/>
    <cellStyle name="Currency [0] 11080" xfId="47651" hidden="1"/>
    <cellStyle name="Currency [0] 11081" xfId="18321" hidden="1"/>
    <cellStyle name="Currency [0] 11081" xfId="47714" hidden="1"/>
    <cellStyle name="Currency [0] 11082" xfId="18323" hidden="1"/>
    <cellStyle name="Currency [0] 11082" xfId="47716" hidden="1"/>
    <cellStyle name="Currency [0] 11083" xfId="17835" hidden="1"/>
    <cellStyle name="Currency [0] 11083" xfId="47228" hidden="1"/>
    <cellStyle name="Currency [0] 11084" xfId="17813" hidden="1"/>
    <cellStyle name="Currency [0] 11084" xfId="47206" hidden="1"/>
    <cellStyle name="Currency [0] 11085" xfId="18329" hidden="1"/>
    <cellStyle name="Currency [0] 11085" xfId="47722" hidden="1"/>
    <cellStyle name="Currency [0] 11086" xfId="18335" hidden="1"/>
    <cellStyle name="Currency [0] 11086" xfId="47728" hidden="1"/>
    <cellStyle name="Currency [0] 11087" xfId="18337" hidden="1"/>
    <cellStyle name="Currency [0] 11087" xfId="47730" hidden="1"/>
    <cellStyle name="Currency [0] 11088" xfId="17830" hidden="1"/>
    <cellStyle name="Currency [0] 11088" xfId="47223" hidden="1"/>
    <cellStyle name="Currency [0] 11089" xfId="18331" hidden="1"/>
    <cellStyle name="Currency [0] 11089" xfId="47724" hidden="1"/>
    <cellStyle name="Currency [0] 1109" xfId="1243" hidden="1"/>
    <cellStyle name="Currency [0] 1109" xfId="30638" hidden="1"/>
    <cellStyle name="Currency [0] 11090" xfId="18339" hidden="1"/>
    <cellStyle name="Currency [0] 11090" xfId="47732" hidden="1"/>
    <cellStyle name="Currency [0] 11091" xfId="18341" hidden="1"/>
    <cellStyle name="Currency [0] 11091" xfId="47734" hidden="1"/>
    <cellStyle name="Currency [0] 11092" xfId="18330" hidden="1"/>
    <cellStyle name="Currency [0] 11092" xfId="47723" hidden="1"/>
    <cellStyle name="Currency [0] 11093" xfId="17836" hidden="1"/>
    <cellStyle name="Currency [0] 11093" xfId="47229" hidden="1"/>
    <cellStyle name="Currency [0] 11094" xfId="18352" hidden="1"/>
    <cellStyle name="Currency [0] 11094" xfId="47745" hidden="1"/>
    <cellStyle name="Currency [0] 11095" xfId="18361" hidden="1"/>
    <cellStyle name="Currency [0] 11095" xfId="47754" hidden="1"/>
    <cellStyle name="Currency [0] 11096" xfId="18372" hidden="1"/>
    <cellStyle name="Currency [0] 11096" xfId="47765" hidden="1"/>
    <cellStyle name="Currency [0] 11097" xfId="18378" hidden="1"/>
    <cellStyle name="Currency [0] 11097" xfId="47771" hidden="1"/>
    <cellStyle name="Currency [0] 11098" xfId="18350" hidden="1"/>
    <cellStyle name="Currency [0] 11098" xfId="47743" hidden="1"/>
    <cellStyle name="Currency [0] 11099" xfId="18368" hidden="1"/>
    <cellStyle name="Currency [0] 11099" xfId="47761" hidden="1"/>
    <cellStyle name="Currency [0] 111" xfId="163" hidden="1"/>
    <cellStyle name="Currency [0] 111" xfId="29558" hidden="1"/>
    <cellStyle name="Currency [0] 1110" xfId="1205" hidden="1"/>
    <cellStyle name="Currency [0] 1110" xfId="30600" hidden="1"/>
    <cellStyle name="Currency [0] 11100" xfId="18390" hidden="1"/>
    <cellStyle name="Currency [0] 11100" xfId="47783" hidden="1"/>
    <cellStyle name="Currency [0] 11101" xfId="18392" hidden="1"/>
    <cellStyle name="Currency [0] 11101" xfId="47785" hidden="1"/>
    <cellStyle name="Currency [0] 11102" xfId="18326" hidden="1"/>
    <cellStyle name="Currency [0] 11102" xfId="47719" hidden="1"/>
    <cellStyle name="Currency [0] 11103" xfId="17840" hidden="1"/>
    <cellStyle name="Currency [0] 11103" xfId="47233" hidden="1"/>
    <cellStyle name="Currency [0] 11104" xfId="18364" hidden="1"/>
    <cellStyle name="Currency [0] 11104" xfId="47757" hidden="1"/>
    <cellStyle name="Currency [0] 11105" xfId="17856" hidden="1"/>
    <cellStyle name="Currency [0] 11105" xfId="47249" hidden="1"/>
    <cellStyle name="Currency [0] 11106" xfId="18353" hidden="1"/>
    <cellStyle name="Currency [0] 11106" xfId="47746" hidden="1"/>
    <cellStyle name="Currency [0] 11107" xfId="18397" hidden="1"/>
    <cellStyle name="Currency [0] 11107" xfId="47790" hidden="1"/>
    <cellStyle name="Currency [0] 11108" xfId="18365" hidden="1"/>
    <cellStyle name="Currency [0] 11108" xfId="47758" hidden="1"/>
    <cellStyle name="Currency [0] 11109" xfId="18373" hidden="1"/>
    <cellStyle name="Currency [0] 11109" xfId="47766" hidden="1"/>
    <cellStyle name="Currency [0] 1111" xfId="1235" hidden="1"/>
    <cellStyle name="Currency [0] 1111" xfId="30630" hidden="1"/>
    <cellStyle name="Currency [0] 11110" xfId="18409" hidden="1"/>
    <cellStyle name="Currency [0] 11110" xfId="47802" hidden="1"/>
    <cellStyle name="Currency [0] 11111" xfId="18411" hidden="1"/>
    <cellStyle name="Currency [0] 11111" xfId="47804" hidden="1"/>
    <cellStyle name="Currency [0] 11112" xfId="18367" hidden="1"/>
    <cellStyle name="Currency [0] 11112" xfId="47760" hidden="1"/>
    <cellStyle name="Currency [0] 11113" xfId="18380" hidden="1"/>
    <cellStyle name="Currency [0] 11113" xfId="47773" hidden="1"/>
    <cellStyle name="Currency [0] 11114" xfId="18385" hidden="1"/>
    <cellStyle name="Currency [0] 11114" xfId="47778" hidden="1"/>
    <cellStyle name="Currency [0] 11115" xfId="18379" hidden="1"/>
    <cellStyle name="Currency [0] 11115" xfId="47772" hidden="1"/>
    <cellStyle name="Currency [0] 11116" xfId="18427" hidden="1"/>
    <cellStyle name="Currency [0] 11116" xfId="47820" hidden="1"/>
    <cellStyle name="Currency [0] 11117" xfId="18435" hidden="1"/>
    <cellStyle name="Currency [0] 11117" xfId="47828" hidden="1"/>
    <cellStyle name="Currency [0] 11118" xfId="18363" hidden="1"/>
    <cellStyle name="Currency [0] 11118" xfId="47756" hidden="1"/>
    <cellStyle name="Currency [0] 11119" xfId="18421" hidden="1"/>
    <cellStyle name="Currency [0] 11119" xfId="47814" hidden="1"/>
    <cellStyle name="Currency [0] 1112" xfId="1247" hidden="1"/>
    <cellStyle name="Currency [0] 1112" xfId="30642" hidden="1"/>
    <cellStyle name="Currency [0] 11120" xfId="18444" hidden="1"/>
    <cellStyle name="Currency [0] 11120" xfId="47837" hidden="1"/>
    <cellStyle name="Currency [0] 11121" xfId="18446" hidden="1"/>
    <cellStyle name="Currency [0] 11121" xfId="47839" hidden="1"/>
    <cellStyle name="Currency [0] 11122" xfId="18346" hidden="1"/>
    <cellStyle name="Currency [0] 11122" xfId="47739" hidden="1"/>
    <cellStyle name="Currency [0] 11123" xfId="18356" hidden="1"/>
    <cellStyle name="Currency [0] 11123" xfId="47749" hidden="1"/>
    <cellStyle name="Currency [0] 11124" xfId="18418" hidden="1"/>
    <cellStyle name="Currency [0] 11124" xfId="47811" hidden="1"/>
    <cellStyle name="Currency [0] 11125" xfId="18383" hidden="1"/>
    <cellStyle name="Currency [0] 11125" xfId="47776" hidden="1"/>
    <cellStyle name="Currency [0] 11126" xfId="18333" hidden="1"/>
    <cellStyle name="Currency [0] 11126" xfId="47726" hidden="1"/>
    <cellStyle name="Currency [0] 11127" xfId="18454" hidden="1"/>
    <cellStyle name="Currency [0] 11127" xfId="47847" hidden="1"/>
    <cellStyle name="Currency [0] 11128" xfId="18419" hidden="1"/>
    <cellStyle name="Currency [0] 11128" xfId="47812" hidden="1"/>
    <cellStyle name="Currency [0] 11129" xfId="18430" hidden="1"/>
    <cellStyle name="Currency [0] 11129" xfId="47823" hidden="1"/>
    <cellStyle name="Currency [0] 1113" xfId="1248" hidden="1"/>
    <cellStyle name="Currency [0] 1113" xfId="30643" hidden="1"/>
    <cellStyle name="Currency [0] 11130" xfId="18462" hidden="1"/>
    <cellStyle name="Currency [0] 11130" xfId="47855" hidden="1"/>
    <cellStyle name="Currency [0] 11131" xfId="18464" hidden="1"/>
    <cellStyle name="Currency [0] 11131" xfId="47857" hidden="1"/>
    <cellStyle name="Currency [0] 11132" xfId="18416" hidden="1"/>
    <cellStyle name="Currency [0] 11132" xfId="47809" hidden="1"/>
    <cellStyle name="Currency [0] 11133" xfId="18415" hidden="1"/>
    <cellStyle name="Currency [0] 11133" xfId="47808" hidden="1"/>
    <cellStyle name="Currency [0] 11134" xfId="18405" hidden="1"/>
    <cellStyle name="Currency [0] 11134" xfId="47798" hidden="1"/>
    <cellStyle name="Currency [0] 11135" xfId="18401" hidden="1"/>
    <cellStyle name="Currency [0] 11135" xfId="47794" hidden="1"/>
    <cellStyle name="Currency [0] 11136" xfId="18403" hidden="1"/>
    <cellStyle name="Currency [0] 11136" xfId="47796" hidden="1"/>
    <cellStyle name="Currency [0] 11137" xfId="18471" hidden="1"/>
    <cellStyle name="Currency [0] 11137" xfId="47864" hidden="1"/>
    <cellStyle name="Currency [0] 11138" xfId="17842" hidden="1"/>
    <cellStyle name="Currency [0] 11138" xfId="47235" hidden="1"/>
    <cellStyle name="Currency [0] 11139" xfId="18449" hidden="1"/>
    <cellStyle name="Currency [0] 11139" xfId="47842" hidden="1"/>
    <cellStyle name="Currency [0] 1114" xfId="1196" hidden="1"/>
    <cellStyle name="Currency [0] 1114" xfId="30591" hidden="1"/>
    <cellStyle name="Currency [0] 11140" xfId="18477" hidden="1"/>
    <cellStyle name="Currency [0] 11140" xfId="47870" hidden="1"/>
    <cellStyle name="Currency [0] 11141" xfId="18479" hidden="1"/>
    <cellStyle name="Currency [0] 11141" xfId="47872" hidden="1"/>
    <cellStyle name="Currency [0] 11142" xfId="18354" hidden="1"/>
    <cellStyle name="Currency [0] 11142" xfId="47747" hidden="1"/>
    <cellStyle name="Currency [0] 11143" xfId="18428" hidden="1"/>
    <cellStyle name="Currency [0] 11143" xfId="47821" hidden="1"/>
    <cellStyle name="Currency [0] 11144" xfId="18384" hidden="1"/>
    <cellStyle name="Currency [0] 11144" xfId="47777" hidden="1"/>
    <cellStyle name="Currency [0] 11145" xfId="18420" hidden="1"/>
    <cellStyle name="Currency [0] 11145" xfId="47813" hidden="1"/>
    <cellStyle name="Currency [0] 11146" xfId="18424" hidden="1"/>
    <cellStyle name="Currency [0] 11146" xfId="47817" hidden="1"/>
    <cellStyle name="Currency [0] 11147" xfId="18485" hidden="1"/>
    <cellStyle name="Currency [0] 11147" xfId="47878" hidden="1"/>
    <cellStyle name="Currency [0] 11148" xfId="17829" hidden="1"/>
    <cellStyle name="Currency [0] 11148" xfId="47222" hidden="1"/>
    <cellStyle name="Currency [0] 11149" xfId="18467" hidden="1"/>
    <cellStyle name="Currency [0] 11149" xfId="47860" hidden="1"/>
    <cellStyle name="Currency [0] 1115" xfId="1203" hidden="1"/>
    <cellStyle name="Currency [0] 1115" xfId="30598" hidden="1"/>
    <cellStyle name="Currency [0] 11150" xfId="18490" hidden="1"/>
    <cellStyle name="Currency [0] 11150" xfId="47883" hidden="1"/>
    <cellStyle name="Currency [0] 11151" xfId="18492" hidden="1"/>
    <cellStyle name="Currency [0] 11151" xfId="47885" hidden="1"/>
    <cellStyle name="Currency [0] 11152" xfId="18348" hidden="1"/>
    <cellStyle name="Currency [0] 11152" xfId="47741" hidden="1"/>
    <cellStyle name="Currency [0] 11153" xfId="18447" hidden="1"/>
    <cellStyle name="Currency [0] 11153" xfId="47840" hidden="1"/>
    <cellStyle name="Currency [0] 11154" xfId="18414" hidden="1"/>
    <cellStyle name="Currency [0] 11154" xfId="47807" hidden="1"/>
    <cellStyle name="Currency [0] 11155" xfId="18432" hidden="1"/>
    <cellStyle name="Currency [0] 11155" xfId="47825" hidden="1"/>
    <cellStyle name="Currency [0] 11156" xfId="18429" hidden="1"/>
    <cellStyle name="Currency [0] 11156" xfId="47822" hidden="1"/>
    <cellStyle name="Currency [0] 11157" xfId="18496" hidden="1"/>
    <cellStyle name="Currency [0] 11157" xfId="47889" hidden="1"/>
    <cellStyle name="Currency [0] 11158" xfId="18381" hidden="1"/>
    <cellStyle name="Currency [0] 11158" xfId="47774" hidden="1"/>
    <cellStyle name="Currency [0] 11159" xfId="18481" hidden="1"/>
    <cellStyle name="Currency [0] 11159" xfId="47874" hidden="1"/>
    <cellStyle name="Currency [0] 1116" xfId="1232" hidden="1"/>
    <cellStyle name="Currency [0] 1116" xfId="30627" hidden="1"/>
    <cellStyle name="Currency [0] 11160" xfId="18503" hidden="1"/>
    <cellStyle name="Currency [0] 11160" xfId="47896" hidden="1"/>
    <cellStyle name="Currency [0] 11161" xfId="18505" hidden="1"/>
    <cellStyle name="Currency [0] 11161" xfId="47898" hidden="1"/>
    <cellStyle name="Currency [0] 11162" xfId="18433" hidden="1"/>
    <cellStyle name="Currency [0] 11162" xfId="47826" hidden="1"/>
    <cellStyle name="Currency [0] 11163" xfId="18465" hidden="1"/>
    <cellStyle name="Currency [0] 11163" xfId="47858" hidden="1"/>
    <cellStyle name="Currency [0] 11164" xfId="17808" hidden="1"/>
    <cellStyle name="Currency [0] 11164" xfId="47201" hidden="1"/>
    <cellStyle name="Currency [0] 11165" xfId="18451" hidden="1"/>
    <cellStyle name="Currency [0] 11165" xfId="47844" hidden="1"/>
    <cellStyle name="Currency [0] 11166" xfId="18448" hidden="1"/>
    <cellStyle name="Currency [0] 11166" xfId="47841" hidden="1"/>
    <cellStyle name="Currency [0] 11167" xfId="18509" hidden="1"/>
    <cellStyle name="Currency [0] 11167" xfId="47902" hidden="1"/>
    <cellStyle name="Currency [0] 11168" xfId="18344" hidden="1"/>
    <cellStyle name="Currency [0] 11168" xfId="47737" hidden="1"/>
    <cellStyle name="Currency [0] 11169" xfId="18493" hidden="1"/>
    <cellStyle name="Currency [0] 11169" xfId="47886" hidden="1"/>
    <cellStyle name="Currency [0] 1117" xfId="1217" hidden="1"/>
    <cellStyle name="Currency [0] 1117" xfId="30612" hidden="1"/>
    <cellStyle name="Currency [0] 11170" xfId="18513" hidden="1"/>
    <cellStyle name="Currency [0] 11170" xfId="47906" hidden="1"/>
    <cellStyle name="Currency [0] 11171" xfId="18515" hidden="1"/>
    <cellStyle name="Currency [0] 11171" xfId="47908" hidden="1"/>
    <cellStyle name="Currency [0] 11172" xfId="18452" hidden="1"/>
    <cellStyle name="Currency [0] 11172" xfId="47845" hidden="1"/>
    <cellStyle name="Currency [0] 11173" xfId="18480" hidden="1"/>
    <cellStyle name="Currency [0] 11173" xfId="47873" hidden="1"/>
    <cellStyle name="Currency [0] 11174" xfId="18440" hidden="1"/>
    <cellStyle name="Currency [0] 11174" xfId="47833" hidden="1"/>
    <cellStyle name="Currency [0] 11175" xfId="18469" hidden="1"/>
    <cellStyle name="Currency [0] 11175" xfId="47862" hidden="1"/>
    <cellStyle name="Currency [0] 11176" xfId="18466" hidden="1"/>
    <cellStyle name="Currency [0] 11176" xfId="47859" hidden="1"/>
    <cellStyle name="Currency [0] 11177" xfId="18519" hidden="1"/>
    <cellStyle name="Currency [0] 11177" xfId="47912" hidden="1"/>
    <cellStyle name="Currency [0] 11178" xfId="18347" hidden="1"/>
    <cellStyle name="Currency [0] 11178" xfId="47740" hidden="1"/>
    <cellStyle name="Currency [0] 11179" xfId="18506" hidden="1"/>
    <cellStyle name="Currency [0] 11179" xfId="47899" hidden="1"/>
    <cellStyle name="Currency [0] 1118" xfId="1190" hidden="1"/>
    <cellStyle name="Currency [0] 1118" xfId="30585" hidden="1"/>
    <cellStyle name="Currency [0] 11180" xfId="18523" hidden="1"/>
    <cellStyle name="Currency [0] 11180" xfId="47916" hidden="1"/>
    <cellStyle name="Currency [0] 11181" xfId="18525" hidden="1"/>
    <cellStyle name="Currency [0] 11181" xfId="47918" hidden="1"/>
    <cellStyle name="Currency [0] 11182" xfId="18406" hidden="1"/>
    <cellStyle name="Currency [0] 11182" xfId="47799" hidden="1"/>
    <cellStyle name="Currency [0] 11183" xfId="18442" hidden="1"/>
    <cellStyle name="Currency [0] 11183" xfId="47835" hidden="1"/>
    <cellStyle name="Currency [0] 11184" xfId="18511" hidden="1"/>
    <cellStyle name="Currency [0] 11184" xfId="47904" hidden="1"/>
    <cellStyle name="Currency [0] 11185" xfId="18499" hidden="1"/>
    <cellStyle name="Currency [0] 11185" xfId="47892" hidden="1"/>
    <cellStyle name="Currency [0] 11186" xfId="18516" hidden="1"/>
    <cellStyle name="Currency [0] 11186" xfId="47909" hidden="1"/>
    <cellStyle name="Currency [0] 11187" xfId="18527" hidden="1"/>
    <cellStyle name="Currency [0] 11187" xfId="47920" hidden="1"/>
    <cellStyle name="Currency [0] 11188" xfId="18375" hidden="1"/>
    <cellStyle name="Currency [0] 11188" xfId="47768" hidden="1"/>
    <cellStyle name="Currency [0] 11189" xfId="18439" hidden="1"/>
    <cellStyle name="Currency [0] 11189" xfId="47832" hidden="1"/>
    <cellStyle name="Currency [0] 1119" xfId="1254" hidden="1"/>
    <cellStyle name="Currency [0] 1119" xfId="30649" hidden="1"/>
    <cellStyle name="Currency [0] 11190" xfId="18531" hidden="1"/>
    <cellStyle name="Currency [0] 11190" xfId="47924" hidden="1"/>
    <cellStyle name="Currency [0] 11191" xfId="18533" hidden="1"/>
    <cellStyle name="Currency [0] 11191" xfId="47926" hidden="1"/>
    <cellStyle name="Currency [0] 11192" xfId="18488" hidden="1"/>
    <cellStyle name="Currency [0] 11192" xfId="47881" hidden="1"/>
    <cellStyle name="Currency [0] 11193" xfId="18500" hidden="1"/>
    <cellStyle name="Currency [0] 11193" xfId="47893" hidden="1"/>
    <cellStyle name="Currency [0] 11194" xfId="18528" hidden="1"/>
    <cellStyle name="Currency [0] 11194" xfId="47921" hidden="1"/>
    <cellStyle name="Currency [0] 11195" xfId="18501" hidden="1"/>
    <cellStyle name="Currency [0] 11195" xfId="47894" hidden="1"/>
    <cellStyle name="Currency [0] 11196" xfId="18534" hidden="1"/>
    <cellStyle name="Currency [0] 11196" xfId="47927" hidden="1"/>
    <cellStyle name="Currency [0] 11197" xfId="18536" hidden="1"/>
    <cellStyle name="Currency [0] 11197" xfId="47929" hidden="1"/>
    <cellStyle name="Currency [0] 11198" xfId="18529" hidden="1"/>
    <cellStyle name="Currency [0] 11198" xfId="47922" hidden="1"/>
    <cellStyle name="Currency [0] 11199" xfId="18475" hidden="1"/>
    <cellStyle name="Currency [0] 11199" xfId="47868" hidden="1"/>
    <cellStyle name="Currency [0] 112" xfId="169" hidden="1"/>
    <cellStyle name="Currency [0] 112" xfId="29564" hidden="1"/>
    <cellStyle name="Currency [0] 1120" xfId="1233" hidden="1"/>
    <cellStyle name="Currency [0] 1120" xfId="30628" hidden="1"/>
    <cellStyle name="Currency [0] 11200" xfId="18538" hidden="1"/>
    <cellStyle name="Currency [0] 11200" xfId="47931" hidden="1"/>
    <cellStyle name="Currency [0] 11201" xfId="18540" hidden="1"/>
    <cellStyle name="Currency [0] 11201" xfId="47933" hidden="1"/>
    <cellStyle name="Currency [0] 11202" xfId="17902" hidden="1"/>
    <cellStyle name="Currency [0] 11202" xfId="47295" hidden="1"/>
    <cellStyle name="Currency [0] 11203" xfId="17843" hidden="1"/>
    <cellStyle name="Currency [0] 11203" xfId="47236" hidden="1"/>
    <cellStyle name="Currency [0] 11204" xfId="18546" hidden="1"/>
    <cellStyle name="Currency [0] 11204" xfId="47939" hidden="1"/>
    <cellStyle name="Currency [0] 11205" xfId="18552" hidden="1"/>
    <cellStyle name="Currency [0] 11205" xfId="47945" hidden="1"/>
    <cellStyle name="Currency [0] 11206" xfId="18554" hidden="1"/>
    <cellStyle name="Currency [0] 11206" xfId="47947" hidden="1"/>
    <cellStyle name="Currency [0] 11207" xfId="17833" hidden="1"/>
    <cellStyle name="Currency [0] 11207" xfId="47226" hidden="1"/>
    <cellStyle name="Currency [0] 11208" xfId="18548" hidden="1"/>
    <cellStyle name="Currency [0] 11208" xfId="47941" hidden="1"/>
    <cellStyle name="Currency [0] 11209" xfId="18556" hidden="1"/>
    <cellStyle name="Currency [0] 11209" xfId="47949" hidden="1"/>
    <cellStyle name="Currency [0] 1121" xfId="1240" hidden="1"/>
    <cellStyle name="Currency [0] 1121" xfId="30635" hidden="1"/>
    <cellStyle name="Currency [0] 11210" xfId="18558" hidden="1"/>
    <cellStyle name="Currency [0] 11210" xfId="47951" hidden="1"/>
    <cellStyle name="Currency [0] 11211" xfId="18547" hidden="1"/>
    <cellStyle name="Currency [0] 11211" xfId="47940" hidden="1"/>
    <cellStyle name="Currency [0] 11212" xfId="17878" hidden="1"/>
    <cellStyle name="Currency [0] 11212" xfId="47271" hidden="1"/>
    <cellStyle name="Currency [0] 11213" xfId="18569" hidden="1"/>
    <cellStyle name="Currency [0] 11213" xfId="47962" hidden="1"/>
    <cellStyle name="Currency [0] 11214" xfId="18578" hidden="1"/>
    <cellStyle name="Currency [0] 11214" xfId="47971" hidden="1"/>
    <cellStyle name="Currency [0] 11215" xfId="18589" hidden="1"/>
    <cellStyle name="Currency [0] 11215" xfId="47982" hidden="1"/>
    <cellStyle name="Currency [0] 11216" xfId="18595" hidden="1"/>
    <cellStyle name="Currency [0] 11216" xfId="47988" hidden="1"/>
    <cellStyle name="Currency [0] 11217" xfId="18567" hidden="1"/>
    <cellStyle name="Currency [0] 11217" xfId="47960" hidden="1"/>
    <cellStyle name="Currency [0] 11218" xfId="18585" hidden="1"/>
    <cellStyle name="Currency [0] 11218" xfId="47978" hidden="1"/>
    <cellStyle name="Currency [0] 11219" xfId="18607" hidden="1"/>
    <cellStyle name="Currency [0] 11219" xfId="48000" hidden="1"/>
    <cellStyle name="Currency [0] 1122" xfId="1255" hidden="1"/>
    <cellStyle name="Currency [0] 1122" xfId="30650" hidden="1"/>
    <cellStyle name="Currency [0] 11220" xfId="18609" hidden="1"/>
    <cellStyle name="Currency [0] 11220" xfId="48002" hidden="1"/>
    <cellStyle name="Currency [0] 11221" xfId="18543" hidden="1"/>
    <cellStyle name="Currency [0] 11221" xfId="47936" hidden="1"/>
    <cellStyle name="Currency [0] 11222" xfId="17832" hidden="1"/>
    <cellStyle name="Currency [0] 11222" xfId="47225" hidden="1"/>
    <cellStyle name="Currency [0] 11223" xfId="18581" hidden="1"/>
    <cellStyle name="Currency [0] 11223" xfId="47974" hidden="1"/>
    <cellStyle name="Currency [0] 11224" xfId="17811" hidden="1"/>
    <cellStyle name="Currency [0] 11224" xfId="47204" hidden="1"/>
    <cellStyle name="Currency [0] 11225" xfId="18570" hidden="1"/>
    <cellStyle name="Currency [0] 11225" xfId="47963" hidden="1"/>
    <cellStyle name="Currency [0] 11226" xfId="18614" hidden="1"/>
    <cellStyle name="Currency [0] 11226" xfId="48007" hidden="1"/>
    <cellStyle name="Currency [0] 11227" xfId="18582" hidden="1"/>
    <cellStyle name="Currency [0] 11227" xfId="47975" hidden="1"/>
    <cellStyle name="Currency [0] 11228" xfId="18590" hidden="1"/>
    <cellStyle name="Currency [0] 11228" xfId="47983" hidden="1"/>
    <cellStyle name="Currency [0] 11229" xfId="18626" hidden="1"/>
    <cellStyle name="Currency [0] 11229" xfId="48019" hidden="1"/>
    <cellStyle name="Currency [0] 1123" xfId="1256" hidden="1"/>
    <cellStyle name="Currency [0] 1123" xfId="30651" hidden="1"/>
    <cellStyle name="Currency [0] 11230" xfId="18628" hidden="1"/>
    <cellStyle name="Currency [0] 11230" xfId="48021" hidden="1"/>
    <cellStyle name="Currency [0] 11231" xfId="18584" hidden="1"/>
    <cellStyle name="Currency [0] 11231" xfId="47977" hidden="1"/>
    <cellStyle name="Currency [0] 11232" xfId="18597" hidden="1"/>
    <cellStyle name="Currency [0] 11232" xfId="47990" hidden="1"/>
    <cellStyle name="Currency [0] 11233" xfId="18602" hidden="1"/>
    <cellStyle name="Currency [0] 11233" xfId="47995" hidden="1"/>
    <cellStyle name="Currency [0] 11234" xfId="18596" hidden="1"/>
    <cellStyle name="Currency [0] 11234" xfId="47989" hidden="1"/>
    <cellStyle name="Currency [0] 11235" xfId="18644" hidden="1"/>
    <cellStyle name="Currency [0] 11235" xfId="48037" hidden="1"/>
    <cellStyle name="Currency [0] 11236" xfId="18652" hidden="1"/>
    <cellStyle name="Currency [0] 11236" xfId="48045" hidden="1"/>
    <cellStyle name="Currency [0] 11237" xfId="18580" hidden="1"/>
    <cellStyle name="Currency [0] 11237" xfId="47973" hidden="1"/>
    <cellStyle name="Currency [0] 11238" xfId="18638" hidden="1"/>
    <cellStyle name="Currency [0] 11238" xfId="48031" hidden="1"/>
    <cellStyle name="Currency [0] 11239" xfId="18661" hidden="1"/>
    <cellStyle name="Currency [0] 11239" xfId="48054" hidden="1"/>
    <cellStyle name="Currency [0] 1124" xfId="1231" hidden="1"/>
    <cellStyle name="Currency [0] 1124" xfId="30626" hidden="1"/>
    <cellStyle name="Currency [0] 11240" xfId="18663" hidden="1"/>
    <cellStyle name="Currency [0] 11240" xfId="48056" hidden="1"/>
    <cellStyle name="Currency [0] 11241" xfId="18563" hidden="1"/>
    <cellStyle name="Currency [0] 11241" xfId="47956" hidden="1"/>
    <cellStyle name="Currency [0] 11242" xfId="18573" hidden="1"/>
    <cellStyle name="Currency [0] 11242" xfId="47966" hidden="1"/>
    <cellStyle name="Currency [0] 11243" xfId="18635" hidden="1"/>
    <cellStyle name="Currency [0] 11243" xfId="48028" hidden="1"/>
    <cellStyle name="Currency [0] 11244" xfId="18600" hidden="1"/>
    <cellStyle name="Currency [0] 11244" xfId="47993" hidden="1"/>
    <cellStyle name="Currency [0] 11245" xfId="18550" hidden="1"/>
    <cellStyle name="Currency [0] 11245" xfId="47943" hidden="1"/>
    <cellStyle name="Currency [0] 11246" xfId="18671" hidden="1"/>
    <cellStyle name="Currency [0] 11246" xfId="48064" hidden="1"/>
    <cellStyle name="Currency [0] 11247" xfId="18636" hidden="1"/>
    <cellStyle name="Currency [0] 11247" xfId="48029" hidden="1"/>
    <cellStyle name="Currency [0] 11248" xfId="18647" hidden="1"/>
    <cellStyle name="Currency [0] 11248" xfId="48040" hidden="1"/>
    <cellStyle name="Currency [0] 11249" xfId="18679" hidden="1"/>
    <cellStyle name="Currency [0] 11249" xfId="48072" hidden="1"/>
    <cellStyle name="Currency [0] 1125" xfId="1230" hidden="1"/>
    <cellStyle name="Currency [0] 1125" xfId="30625" hidden="1"/>
    <cellStyle name="Currency [0] 11250" xfId="18681" hidden="1"/>
    <cellStyle name="Currency [0] 11250" xfId="48074" hidden="1"/>
    <cellStyle name="Currency [0] 11251" xfId="18633" hidden="1"/>
    <cellStyle name="Currency [0] 11251" xfId="48026" hidden="1"/>
    <cellStyle name="Currency [0] 11252" xfId="18632" hidden="1"/>
    <cellStyle name="Currency [0] 11252" xfId="48025" hidden="1"/>
    <cellStyle name="Currency [0] 11253" xfId="18622" hidden="1"/>
    <cellStyle name="Currency [0] 11253" xfId="48015" hidden="1"/>
    <cellStyle name="Currency [0] 11254" xfId="18618" hidden="1"/>
    <cellStyle name="Currency [0] 11254" xfId="48011" hidden="1"/>
    <cellStyle name="Currency [0] 11255" xfId="18620" hidden="1"/>
    <cellStyle name="Currency [0] 11255" xfId="48013" hidden="1"/>
    <cellStyle name="Currency [0] 11256" xfId="18688" hidden="1"/>
    <cellStyle name="Currency [0] 11256" xfId="48081" hidden="1"/>
    <cellStyle name="Currency [0] 11257" xfId="17847" hidden="1"/>
    <cellStyle name="Currency [0] 11257" xfId="47240" hidden="1"/>
    <cellStyle name="Currency [0] 11258" xfId="18666" hidden="1"/>
    <cellStyle name="Currency [0] 11258" xfId="48059" hidden="1"/>
    <cellStyle name="Currency [0] 11259" xfId="18694" hidden="1"/>
    <cellStyle name="Currency [0] 11259" xfId="48087" hidden="1"/>
    <cellStyle name="Currency [0] 1126" xfId="1225" hidden="1"/>
    <cellStyle name="Currency [0] 1126" xfId="30620" hidden="1"/>
    <cellStyle name="Currency [0] 11260" xfId="18696" hidden="1"/>
    <cellStyle name="Currency [0] 11260" xfId="48089" hidden="1"/>
    <cellStyle name="Currency [0] 11261" xfId="18571" hidden="1"/>
    <cellStyle name="Currency [0] 11261" xfId="47964" hidden="1"/>
    <cellStyle name="Currency [0] 11262" xfId="18645" hidden="1"/>
    <cellStyle name="Currency [0] 11262" xfId="48038" hidden="1"/>
    <cellStyle name="Currency [0] 11263" xfId="18601" hidden="1"/>
    <cellStyle name="Currency [0] 11263" xfId="47994" hidden="1"/>
    <cellStyle name="Currency [0] 11264" xfId="18637" hidden="1"/>
    <cellStyle name="Currency [0] 11264" xfId="48030" hidden="1"/>
    <cellStyle name="Currency [0] 11265" xfId="18641" hidden="1"/>
    <cellStyle name="Currency [0] 11265" xfId="48034" hidden="1"/>
    <cellStyle name="Currency [0] 11266" xfId="18702" hidden="1"/>
    <cellStyle name="Currency [0] 11266" xfId="48095" hidden="1"/>
    <cellStyle name="Currency [0] 11267" xfId="17860" hidden="1"/>
    <cellStyle name="Currency [0] 11267" xfId="47253" hidden="1"/>
    <cellStyle name="Currency [0] 11268" xfId="18684" hidden="1"/>
    <cellStyle name="Currency [0] 11268" xfId="48077" hidden="1"/>
    <cellStyle name="Currency [0] 11269" xfId="18707" hidden="1"/>
    <cellStyle name="Currency [0] 11269" xfId="48100" hidden="1"/>
    <cellStyle name="Currency [0] 1127" xfId="1223" hidden="1"/>
    <cellStyle name="Currency [0] 1127" xfId="30618" hidden="1"/>
    <cellStyle name="Currency [0] 11270" xfId="18709" hidden="1"/>
    <cellStyle name="Currency [0] 11270" xfId="48102" hidden="1"/>
    <cellStyle name="Currency [0] 11271" xfId="18565" hidden="1"/>
    <cellStyle name="Currency [0] 11271" xfId="47958" hidden="1"/>
    <cellStyle name="Currency [0] 11272" xfId="18664" hidden="1"/>
    <cellStyle name="Currency [0] 11272" xfId="48057" hidden="1"/>
    <cellStyle name="Currency [0] 11273" xfId="18631" hidden="1"/>
    <cellStyle name="Currency [0] 11273" xfId="48024" hidden="1"/>
    <cellStyle name="Currency [0] 11274" xfId="18649" hidden="1"/>
    <cellStyle name="Currency [0] 11274" xfId="48042" hidden="1"/>
    <cellStyle name="Currency [0] 11275" xfId="18646" hidden="1"/>
    <cellStyle name="Currency [0] 11275" xfId="48039" hidden="1"/>
    <cellStyle name="Currency [0] 11276" xfId="18713" hidden="1"/>
    <cellStyle name="Currency [0] 11276" xfId="48106" hidden="1"/>
    <cellStyle name="Currency [0] 11277" xfId="18598" hidden="1"/>
    <cellStyle name="Currency [0] 11277" xfId="47991" hidden="1"/>
    <cellStyle name="Currency [0] 11278" xfId="18698" hidden="1"/>
    <cellStyle name="Currency [0] 11278" xfId="48091" hidden="1"/>
    <cellStyle name="Currency [0] 11279" xfId="18720" hidden="1"/>
    <cellStyle name="Currency [0] 11279" xfId="48113" hidden="1"/>
    <cellStyle name="Currency [0] 1128" xfId="1224" hidden="1"/>
    <cellStyle name="Currency [0] 1128" xfId="30619" hidden="1"/>
    <cellStyle name="Currency [0] 11280" xfId="18722" hidden="1"/>
    <cellStyle name="Currency [0] 11280" xfId="48115" hidden="1"/>
    <cellStyle name="Currency [0] 11281" xfId="18650" hidden="1"/>
    <cellStyle name="Currency [0] 11281" xfId="48043" hidden="1"/>
    <cellStyle name="Currency [0] 11282" xfId="18682" hidden="1"/>
    <cellStyle name="Currency [0] 11282" xfId="48075" hidden="1"/>
    <cellStyle name="Currency [0] 11283" xfId="17812" hidden="1"/>
    <cellStyle name="Currency [0] 11283" xfId="47205" hidden="1"/>
    <cellStyle name="Currency [0] 11284" xfId="18668" hidden="1"/>
    <cellStyle name="Currency [0] 11284" xfId="48061" hidden="1"/>
    <cellStyle name="Currency [0] 11285" xfId="18665" hidden="1"/>
    <cellStyle name="Currency [0] 11285" xfId="48058" hidden="1"/>
    <cellStyle name="Currency [0] 11286" xfId="18726" hidden="1"/>
    <cellStyle name="Currency [0] 11286" xfId="48119" hidden="1"/>
    <cellStyle name="Currency [0] 11287" xfId="18561" hidden="1"/>
    <cellStyle name="Currency [0] 11287" xfId="47954" hidden="1"/>
    <cellStyle name="Currency [0] 11288" xfId="18710" hidden="1"/>
    <cellStyle name="Currency [0] 11288" xfId="48103" hidden="1"/>
    <cellStyle name="Currency [0] 11289" xfId="18730" hidden="1"/>
    <cellStyle name="Currency [0] 11289" xfId="48123" hidden="1"/>
    <cellStyle name="Currency [0] 1129" xfId="1261" hidden="1"/>
    <cellStyle name="Currency [0] 1129" xfId="30656" hidden="1"/>
    <cellStyle name="Currency [0] 11290" xfId="18732" hidden="1"/>
    <cellStyle name="Currency [0] 11290" xfId="48125" hidden="1"/>
    <cellStyle name="Currency [0] 11291" xfId="18669" hidden="1"/>
    <cellStyle name="Currency [0] 11291" xfId="48062" hidden="1"/>
    <cellStyle name="Currency [0] 11292" xfId="18697" hidden="1"/>
    <cellStyle name="Currency [0] 11292" xfId="48090" hidden="1"/>
    <cellStyle name="Currency [0] 11293" xfId="18657" hidden="1"/>
    <cellStyle name="Currency [0] 11293" xfId="48050" hidden="1"/>
    <cellStyle name="Currency [0] 11294" xfId="18686" hidden="1"/>
    <cellStyle name="Currency [0] 11294" xfId="48079" hidden="1"/>
    <cellStyle name="Currency [0] 11295" xfId="18683" hidden="1"/>
    <cellStyle name="Currency [0] 11295" xfId="48076" hidden="1"/>
    <cellStyle name="Currency [0] 11296" xfId="18736" hidden="1"/>
    <cellStyle name="Currency [0] 11296" xfId="48129" hidden="1"/>
    <cellStyle name="Currency [0] 11297" xfId="18564" hidden="1"/>
    <cellStyle name="Currency [0] 11297" xfId="47957" hidden="1"/>
    <cellStyle name="Currency [0] 11298" xfId="18723" hidden="1"/>
    <cellStyle name="Currency [0] 11298" xfId="48116" hidden="1"/>
    <cellStyle name="Currency [0] 11299" xfId="18740" hidden="1"/>
    <cellStyle name="Currency [0] 11299" xfId="48133" hidden="1"/>
    <cellStyle name="Currency [0] 113" xfId="183" hidden="1"/>
    <cellStyle name="Currency [0] 113" xfId="29578" hidden="1"/>
    <cellStyle name="Currency [0] 1130" xfId="840" hidden="1"/>
    <cellStyle name="Currency [0] 1130" xfId="30235" hidden="1"/>
    <cellStyle name="Currency [0] 11300" xfId="18742" hidden="1"/>
    <cellStyle name="Currency [0] 11300" xfId="48135" hidden="1"/>
    <cellStyle name="Currency [0] 11301" xfId="18623" hidden="1"/>
    <cellStyle name="Currency [0] 11301" xfId="48016" hidden="1"/>
    <cellStyle name="Currency [0] 11302" xfId="18659" hidden="1"/>
    <cellStyle name="Currency [0] 11302" xfId="48052" hidden="1"/>
    <cellStyle name="Currency [0] 11303" xfId="18728" hidden="1"/>
    <cellStyle name="Currency [0] 11303" xfId="48121" hidden="1"/>
    <cellStyle name="Currency [0] 11304" xfId="18716" hidden="1"/>
    <cellStyle name="Currency [0] 11304" xfId="48109" hidden="1"/>
    <cellStyle name="Currency [0] 11305" xfId="18733" hidden="1"/>
    <cellStyle name="Currency [0] 11305" xfId="48126" hidden="1"/>
    <cellStyle name="Currency [0] 11306" xfId="18744" hidden="1"/>
    <cellStyle name="Currency [0] 11306" xfId="48137" hidden="1"/>
    <cellStyle name="Currency [0] 11307" xfId="18592" hidden="1"/>
    <cellStyle name="Currency [0] 11307" xfId="47985" hidden="1"/>
    <cellStyle name="Currency [0] 11308" xfId="18656" hidden="1"/>
    <cellStyle name="Currency [0] 11308" xfId="48049" hidden="1"/>
    <cellStyle name="Currency [0] 11309" xfId="18748" hidden="1"/>
    <cellStyle name="Currency [0] 11309" xfId="48141" hidden="1"/>
    <cellStyle name="Currency [0] 1131" xfId="1251" hidden="1"/>
    <cellStyle name="Currency [0] 1131" xfId="30646" hidden="1"/>
    <cellStyle name="Currency [0] 11310" xfId="18750" hidden="1"/>
    <cellStyle name="Currency [0] 11310" xfId="48143" hidden="1"/>
    <cellStyle name="Currency [0] 11311" xfId="18705" hidden="1"/>
    <cellStyle name="Currency [0] 11311" xfId="48098" hidden="1"/>
    <cellStyle name="Currency [0] 11312" xfId="18717" hidden="1"/>
    <cellStyle name="Currency [0] 11312" xfId="48110" hidden="1"/>
    <cellStyle name="Currency [0] 11313" xfId="18745" hidden="1"/>
    <cellStyle name="Currency [0] 11313" xfId="48138" hidden="1"/>
    <cellStyle name="Currency [0] 11314" xfId="18718" hidden="1"/>
    <cellStyle name="Currency [0] 11314" xfId="48111" hidden="1"/>
    <cellStyle name="Currency [0] 11315" xfId="18751" hidden="1"/>
    <cellStyle name="Currency [0] 11315" xfId="48144" hidden="1"/>
    <cellStyle name="Currency [0] 11316" xfId="18753" hidden="1"/>
    <cellStyle name="Currency [0] 11316" xfId="48146" hidden="1"/>
    <cellStyle name="Currency [0] 11317" xfId="18746" hidden="1"/>
    <cellStyle name="Currency [0] 11317" xfId="48139" hidden="1"/>
    <cellStyle name="Currency [0] 11318" xfId="18692" hidden="1"/>
    <cellStyle name="Currency [0] 11318" xfId="48085" hidden="1"/>
    <cellStyle name="Currency [0] 11319" xfId="18755" hidden="1"/>
    <cellStyle name="Currency [0] 11319" xfId="48148" hidden="1"/>
    <cellStyle name="Currency [0] 1132" xfId="1263" hidden="1"/>
    <cellStyle name="Currency [0] 1132" xfId="30658" hidden="1"/>
    <cellStyle name="Currency [0] 11320" xfId="18757" hidden="1"/>
    <cellStyle name="Currency [0] 11320" xfId="48150" hidden="1"/>
    <cellStyle name="Currency [0] 11321" xfId="15386" hidden="1"/>
    <cellStyle name="Currency [0] 11321" xfId="44779" hidden="1"/>
    <cellStyle name="Currency [0] 11322" xfId="15390" hidden="1"/>
    <cellStyle name="Currency [0] 11322" xfId="44783" hidden="1"/>
    <cellStyle name="Currency [0] 11323" xfId="15384" hidden="1"/>
    <cellStyle name="Currency [0] 11323" xfId="44777" hidden="1"/>
    <cellStyle name="Currency [0] 11324" xfId="15371" hidden="1"/>
    <cellStyle name="Currency [0] 11324" xfId="44764" hidden="1"/>
    <cellStyle name="Currency [0] 11325" xfId="18760" hidden="1"/>
    <cellStyle name="Currency [0] 11325" xfId="48153" hidden="1"/>
    <cellStyle name="Currency [0] 11326" xfId="18766" hidden="1"/>
    <cellStyle name="Currency [0] 11326" xfId="48159" hidden="1"/>
    <cellStyle name="Currency [0] 11327" xfId="18768" hidden="1"/>
    <cellStyle name="Currency [0] 11327" xfId="48161" hidden="1"/>
    <cellStyle name="Currency [0] 11328" xfId="15372" hidden="1"/>
    <cellStyle name="Currency [0] 11328" xfId="44765" hidden="1"/>
    <cellStyle name="Currency [0] 11329" xfId="18762" hidden="1"/>
    <cellStyle name="Currency [0] 11329" xfId="48155" hidden="1"/>
    <cellStyle name="Currency [0] 1133" xfId="1264" hidden="1"/>
    <cellStyle name="Currency [0] 1133" xfId="30659" hidden="1"/>
    <cellStyle name="Currency [0] 11330" xfId="18770" hidden="1"/>
    <cellStyle name="Currency [0] 11330" xfId="48163" hidden="1"/>
    <cellStyle name="Currency [0] 11331" xfId="18772" hidden="1"/>
    <cellStyle name="Currency [0] 11331" xfId="48165" hidden="1"/>
    <cellStyle name="Currency [0] 11332" xfId="18761" hidden="1"/>
    <cellStyle name="Currency [0] 11332" xfId="48154" hidden="1"/>
    <cellStyle name="Currency [0] 11333" xfId="15363" hidden="1"/>
    <cellStyle name="Currency [0] 11333" xfId="44756" hidden="1"/>
    <cellStyle name="Currency [0] 11334" xfId="18783" hidden="1"/>
    <cellStyle name="Currency [0] 11334" xfId="48176" hidden="1"/>
    <cellStyle name="Currency [0] 11335" xfId="18792" hidden="1"/>
    <cellStyle name="Currency [0] 11335" xfId="48185" hidden="1"/>
    <cellStyle name="Currency [0] 11336" xfId="18803" hidden="1"/>
    <cellStyle name="Currency [0] 11336" xfId="48196" hidden="1"/>
    <cellStyle name="Currency [0] 11337" xfId="18809" hidden="1"/>
    <cellStyle name="Currency [0] 11337" xfId="48202" hidden="1"/>
    <cellStyle name="Currency [0] 11338" xfId="18781" hidden="1"/>
    <cellStyle name="Currency [0] 11338" xfId="48174" hidden="1"/>
    <cellStyle name="Currency [0] 11339" xfId="18799" hidden="1"/>
    <cellStyle name="Currency [0] 11339" xfId="48192" hidden="1"/>
    <cellStyle name="Currency [0] 1134" xfId="1202" hidden="1"/>
    <cellStyle name="Currency [0] 1134" xfId="30597" hidden="1"/>
    <cellStyle name="Currency [0] 11340" xfId="18821" hidden="1"/>
    <cellStyle name="Currency [0] 11340" xfId="48214" hidden="1"/>
    <cellStyle name="Currency [0] 11341" xfId="18823" hidden="1"/>
    <cellStyle name="Currency [0] 11341" xfId="48216" hidden="1"/>
    <cellStyle name="Currency [0] 11342" xfId="15389" hidden="1"/>
    <cellStyle name="Currency [0] 11342" xfId="44782" hidden="1"/>
    <cellStyle name="Currency [0] 11343" xfId="15364" hidden="1"/>
    <cellStyle name="Currency [0] 11343" xfId="44757" hidden="1"/>
    <cellStyle name="Currency [0] 11344" xfId="18795" hidden="1"/>
    <cellStyle name="Currency [0] 11344" xfId="48188" hidden="1"/>
    <cellStyle name="Currency [0] 11345" xfId="15367" hidden="1"/>
    <cellStyle name="Currency [0] 11345" xfId="44760" hidden="1"/>
    <cellStyle name="Currency [0] 11346" xfId="18784" hidden="1"/>
    <cellStyle name="Currency [0] 11346" xfId="48177" hidden="1"/>
    <cellStyle name="Currency [0] 11347" xfId="18828" hidden="1"/>
    <cellStyle name="Currency [0] 11347" xfId="48221" hidden="1"/>
    <cellStyle name="Currency [0] 11348" xfId="18796" hidden="1"/>
    <cellStyle name="Currency [0] 11348" xfId="48189" hidden="1"/>
    <cellStyle name="Currency [0] 11349" xfId="18804" hidden="1"/>
    <cellStyle name="Currency [0] 11349" xfId="48197" hidden="1"/>
    <cellStyle name="Currency [0] 1135" xfId="1238" hidden="1"/>
    <cellStyle name="Currency [0] 1135" xfId="30633" hidden="1"/>
    <cellStyle name="Currency [0] 11350" xfId="18840" hidden="1"/>
    <cellStyle name="Currency [0] 11350" xfId="48233" hidden="1"/>
    <cellStyle name="Currency [0] 11351" xfId="18842" hidden="1"/>
    <cellStyle name="Currency [0] 11351" xfId="48235" hidden="1"/>
    <cellStyle name="Currency [0] 11352" xfId="18798" hidden="1"/>
    <cellStyle name="Currency [0] 11352" xfId="48191" hidden="1"/>
    <cellStyle name="Currency [0] 11353" xfId="18811" hidden="1"/>
    <cellStyle name="Currency [0] 11353" xfId="48204" hidden="1"/>
    <cellStyle name="Currency [0] 11354" xfId="18816" hidden="1"/>
    <cellStyle name="Currency [0] 11354" xfId="48209" hidden="1"/>
    <cellStyle name="Currency [0] 11355" xfId="18810" hidden="1"/>
    <cellStyle name="Currency [0] 11355" xfId="48203" hidden="1"/>
    <cellStyle name="Currency [0] 11356" xfId="18858" hidden="1"/>
    <cellStyle name="Currency [0] 11356" xfId="48251" hidden="1"/>
    <cellStyle name="Currency [0] 11357" xfId="18866" hidden="1"/>
    <cellStyle name="Currency [0] 11357" xfId="48259" hidden="1"/>
    <cellStyle name="Currency [0] 11358" xfId="18794" hidden="1"/>
    <cellStyle name="Currency [0] 11358" xfId="48187" hidden="1"/>
    <cellStyle name="Currency [0] 11359" xfId="18852" hidden="1"/>
    <cellStyle name="Currency [0] 11359" xfId="48245" hidden="1"/>
    <cellStyle name="Currency [0] 1136" xfId="1218" hidden="1"/>
    <cellStyle name="Currency [0] 1136" xfId="30613" hidden="1"/>
    <cellStyle name="Currency [0] 11360" xfId="18875" hidden="1"/>
    <cellStyle name="Currency [0] 11360" xfId="48268" hidden="1"/>
    <cellStyle name="Currency [0] 11361" xfId="18877" hidden="1"/>
    <cellStyle name="Currency [0] 11361" xfId="48270" hidden="1"/>
    <cellStyle name="Currency [0] 11362" xfId="18777" hidden="1"/>
    <cellStyle name="Currency [0] 11362" xfId="48170" hidden="1"/>
    <cellStyle name="Currency [0] 11363" xfId="18787" hidden="1"/>
    <cellStyle name="Currency [0] 11363" xfId="48180" hidden="1"/>
    <cellStyle name="Currency [0] 11364" xfId="18849" hidden="1"/>
    <cellStyle name="Currency [0] 11364" xfId="48242" hidden="1"/>
    <cellStyle name="Currency [0] 11365" xfId="18814" hidden="1"/>
    <cellStyle name="Currency [0] 11365" xfId="48207" hidden="1"/>
    <cellStyle name="Currency [0] 11366" xfId="18764" hidden="1"/>
    <cellStyle name="Currency [0] 11366" xfId="48157" hidden="1"/>
    <cellStyle name="Currency [0] 11367" xfId="18885" hidden="1"/>
    <cellStyle name="Currency [0] 11367" xfId="48278" hidden="1"/>
    <cellStyle name="Currency [0] 11368" xfId="18850" hidden="1"/>
    <cellStyle name="Currency [0] 11368" xfId="48243" hidden="1"/>
    <cellStyle name="Currency [0] 11369" xfId="18861" hidden="1"/>
    <cellStyle name="Currency [0] 11369" xfId="48254" hidden="1"/>
    <cellStyle name="Currency [0] 1137" xfId="1234" hidden="1"/>
    <cellStyle name="Currency [0] 1137" xfId="30629" hidden="1"/>
    <cellStyle name="Currency [0] 11370" xfId="18893" hidden="1"/>
    <cellStyle name="Currency [0] 11370" xfId="48286" hidden="1"/>
    <cellStyle name="Currency [0] 11371" xfId="18895" hidden="1"/>
    <cellStyle name="Currency [0] 11371" xfId="48288" hidden="1"/>
    <cellStyle name="Currency [0] 11372" xfId="18847" hidden="1"/>
    <cellStyle name="Currency [0] 11372" xfId="48240" hidden="1"/>
    <cellStyle name="Currency [0] 11373" xfId="18846" hidden="1"/>
    <cellStyle name="Currency [0] 11373" xfId="48239" hidden="1"/>
    <cellStyle name="Currency [0] 11374" xfId="18836" hidden="1"/>
    <cellStyle name="Currency [0] 11374" xfId="48229" hidden="1"/>
    <cellStyle name="Currency [0] 11375" xfId="18832" hidden="1"/>
    <cellStyle name="Currency [0] 11375" xfId="48225" hidden="1"/>
    <cellStyle name="Currency [0] 11376" xfId="18834" hidden="1"/>
    <cellStyle name="Currency [0] 11376" xfId="48227" hidden="1"/>
    <cellStyle name="Currency [0] 11377" xfId="18902" hidden="1"/>
    <cellStyle name="Currency [0] 11377" xfId="48295" hidden="1"/>
    <cellStyle name="Currency [0] 11378" xfId="15377" hidden="1"/>
    <cellStyle name="Currency [0] 11378" xfId="44770" hidden="1"/>
    <cellStyle name="Currency [0] 11379" xfId="18880" hidden="1"/>
    <cellStyle name="Currency [0] 11379" xfId="48273" hidden="1"/>
    <cellStyle name="Currency [0] 1138" xfId="1236" hidden="1"/>
    <cellStyle name="Currency [0] 1138" xfId="30631" hidden="1"/>
    <cellStyle name="Currency [0] 11380" xfId="18908" hidden="1"/>
    <cellStyle name="Currency [0] 11380" xfId="48301" hidden="1"/>
    <cellStyle name="Currency [0] 11381" xfId="18910" hidden="1"/>
    <cellStyle name="Currency [0] 11381" xfId="48303" hidden="1"/>
    <cellStyle name="Currency [0] 11382" xfId="18785" hidden="1"/>
    <cellStyle name="Currency [0] 11382" xfId="48178" hidden="1"/>
    <cellStyle name="Currency [0] 11383" xfId="18859" hidden="1"/>
    <cellStyle name="Currency [0] 11383" xfId="48252" hidden="1"/>
    <cellStyle name="Currency [0] 11384" xfId="18815" hidden="1"/>
    <cellStyle name="Currency [0] 11384" xfId="48208" hidden="1"/>
    <cellStyle name="Currency [0] 11385" xfId="18851" hidden="1"/>
    <cellStyle name="Currency [0] 11385" xfId="48244" hidden="1"/>
    <cellStyle name="Currency [0] 11386" xfId="18855" hidden="1"/>
    <cellStyle name="Currency [0] 11386" xfId="48248" hidden="1"/>
    <cellStyle name="Currency [0] 11387" xfId="18916" hidden="1"/>
    <cellStyle name="Currency [0] 11387" xfId="48309" hidden="1"/>
    <cellStyle name="Currency [0] 11388" xfId="15380" hidden="1"/>
    <cellStyle name="Currency [0] 11388" xfId="44773" hidden="1"/>
    <cellStyle name="Currency [0] 11389" xfId="18898" hidden="1"/>
    <cellStyle name="Currency [0] 11389" xfId="48291" hidden="1"/>
    <cellStyle name="Currency [0] 1139" xfId="1267" hidden="1"/>
    <cellStyle name="Currency [0] 1139" xfId="30662" hidden="1"/>
    <cellStyle name="Currency [0] 11390" xfId="18921" hidden="1"/>
    <cellStyle name="Currency [0] 11390" xfId="48314" hidden="1"/>
    <cellStyle name="Currency [0] 11391" xfId="18923" hidden="1"/>
    <cellStyle name="Currency [0] 11391" xfId="48316" hidden="1"/>
    <cellStyle name="Currency [0] 11392" xfId="18779" hidden="1"/>
    <cellStyle name="Currency [0] 11392" xfId="48172" hidden="1"/>
    <cellStyle name="Currency [0] 11393" xfId="18878" hidden="1"/>
    <cellStyle name="Currency [0] 11393" xfId="48271" hidden="1"/>
    <cellStyle name="Currency [0] 11394" xfId="18845" hidden="1"/>
    <cellStyle name="Currency [0] 11394" xfId="48238" hidden="1"/>
    <cellStyle name="Currency [0] 11395" xfId="18863" hidden="1"/>
    <cellStyle name="Currency [0] 11395" xfId="48256" hidden="1"/>
    <cellStyle name="Currency [0] 11396" xfId="18860" hidden="1"/>
    <cellStyle name="Currency [0] 11396" xfId="48253" hidden="1"/>
    <cellStyle name="Currency [0] 11397" xfId="18927" hidden="1"/>
    <cellStyle name="Currency [0] 11397" xfId="48320" hidden="1"/>
    <cellStyle name="Currency [0] 11398" xfId="18812" hidden="1"/>
    <cellStyle name="Currency [0] 11398" xfId="48205" hidden="1"/>
    <cellStyle name="Currency [0] 11399" xfId="18912" hidden="1"/>
    <cellStyle name="Currency [0] 11399" xfId="48305" hidden="1"/>
    <cellStyle name="Currency [0] 114" xfId="170" hidden="1"/>
    <cellStyle name="Currency [0] 114" xfId="29565" hidden="1"/>
    <cellStyle name="Currency [0] 1140" xfId="843" hidden="1"/>
    <cellStyle name="Currency [0] 1140" xfId="30238" hidden="1"/>
    <cellStyle name="Currency [0] 11400" xfId="18934" hidden="1"/>
    <cellStyle name="Currency [0] 11400" xfId="48327" hidden="1"/>
    <cellStyle name="Currency [0] 11401" xfId="18936" hidden="1"/>
    <cellStyle name="Currency [0] 11401" xfId="48329" hidden="1"/>
    <cellStyle name="Currency [0] 11402" xfId="18864" hidden="1"/>
    <cellStyle name="Currency [0] 11402" xfId="48257" hidden="1"/>
    <cellStyle name="Currency [0] 11403" xfId="18896" hidden="1"/>
    <cellStyle name="Currency [0] 11403" xfId="48289" hidden="1"/>
    <cellStyle name="Currency [0] 11404" xfId="15388" hidden="1"/>
    <cellStyle name="Currency [0] 11404" xfId="44781" hidden="1"/>
    <cellStyle name="Currency [0] 11405" xfId="18882" hidden="1"/>
    <cellStyle name="Currency [0] 11405" xfId="48275" hidden="1"/>
    <cellStyle name="Currency [0] 11406" xfId="18879" hidden="1"/>
    <cellStyle name="Currency [0] 11406" xfId="48272" hidden="1"/>
    <cellStyle name="Currency [0] 11407" xfId="18940" hidden="1"/>
    <cellStyle name="Currency [0] 11407" xfId="48333" hidden="1"/>
    <cellStyle name="Currency [0] 11408" xfId="18775" hidden="1"/>
    <cellStyle name="Currency [0] 11408" xfId="48168" hidden="1"/>
    <cellStyle name="Currency [0] 11409" xfId="18924" hidden="1"/>
    <cellStyle name="Currency [0] 11409" xfId="48317" hidden="1"/>
    <cellStyle name="Currency [0] 1141" xfId="1259" hidden="1"/>
    <cellStyle name="Currency [0] 1141" xfId="30654" hidden="1"/>
    <cellStyle name="Currency [0] 11410" xfId="18944" hidden="1"/>
    <cellStyle name="Currency [0] 11410" xfId="48337" hidden="1"/>
    <cellStyle name="Currency [0] 11411" xfId="18946" hidden="1"/>
    <cellStyle name="Currency [0] 11411" xfId="48339" hidden="1"/>
    <cellStyle name="Currency [0] 11412" xfId="18883" hidden="1"/>
    <cellStyle name="Currency [0] 11412" xfId="48276" hidden="1"/>
    <cellStyle name="Currency [0] 11413" xfId="18911" hidden="1"/>
    <cellStyle name="Currency [0] 11413" xfId="48304" hidden="1"/>
    <cellStyle name="Currency [0] 11414" xfId="18871" hidden="1"/>
    <cellStyle name="Currency [0] 11414" xfId="48264" hidden="1"/>
    <cellStyle name="Currency [0] 11415" xfId="18900" hidden="1"/>
    <cellStyle name="Currency [0] 11415" xfId="48293" hidden="1"/>
    <cellStyle name="Currency [0] 11416" xfId="18897" hidden="1"/>
    <cellStyle name="Currency [0] 11416" xfId="48290" hidden="1"/>
    <cellStyle name="Currency [0] 11417" xfId="18950" hidden="1"/>
    <cellStyle name="Currency [0] 11417" xfId="48343" hidden="1"/>
    <cellStyle name="Currency [0] 11418" xfId="18778" hidden="1"/>
    <cellStyle name="Currency [0] 11418" xfId="48171" hidden="1"/>
    <cellStyle name="Currency [0] 11419" xfId="18937" hidden="1"/>
    <cellStyle name="Currency [0] 11419" xfId="48330" hidden="1"/>
    <cellStyle name="Currency [0] 1142" xfId="1269" hidden="1"/>
    <cellStyle name="Currency [0] 1142" xfId="30664" hidden="1"/>
    <cellStyle name="Currency [0] 11420" xfId="18954" hidden="1"/>
    <cellStyle name="Currency [0] 11420" xfId="48347" hidden="1"/>
    <cellStyle name="Currency [0] 11421" xfId="18956" hidden="1"/>
    <cellStyle name="Currency [0] 11421" xfId="48349" hidden="1"/>
    <cellStyle name="Currency [0] 11422" xfId="18837" hidden="1"/>
    <cellStyle name="Currency [0] 11422" xfId="48230" hidden="1"/>
    <cellStyle name="Currency [0] 11423" xfId="18873" hidden="1"/>
    <cellStyle name="Currency [0] 11423" xfId="48266" hidden="1"/>
    <cellStyle name="Currency [0] 11424" xfId="18942" hidden="1"/>
    <cellStyle name="Currency [0] 11424" xfId="48335" hidden="1"/>
    <cellStyle name="Currency [0] 11425" xfId="18930" hidden="1"/>
    <cellStyle name="Currency [0] 11425" xfId="48323" hidden="1"/>
    <cellStyle name="Currency [0] 11426" xfId="18947" hidden="1"/>
    <cellStyle name="Currency [0] 11426" xfId="48340" hidden="1"/>
    <cellStyle name="Currency [0] 11427" xfId="18958" hidden="1"/>
    <cellStyle name="Currency [0] 11427" xfId="48351" hidden="1"/>
    <cellStyle name="Currency [0] 11428" xfId="18806" hidden="1"/>
    <cellStyle name="Currency [0] 11428" xfId="48199" hidden="1"/>
    <cellStyle name="Currency [0] 11429" xfId="18870" hidden="1"/>
    <cellStyle name="Currency [0] 11429" xfId="48263" hidden="1"/>
    <cellStyle name="Currency [0] 1143" xfId="1270" hidden="1"/>
    <cellStyle name="Currency [0] 1143" xfId="30665" hidden="1"/>
    <cellStyle name="Currency [0] 11430" xfId="18962" hidden="1"/>
    <cellStyle name="Currency [0] 11430" xfId="48355" hidden="1"/>
    <cellStyle name="Currency [0] 11431" xfId="18964" hidden="1"/>
    <cellStyle name="Currency [0] 11431" xfId="48357" hidden="1"/>
    <cellStyle name="Currency [0] 11432" xfId="18919" hidden="1"/>
    <cellStyle name="Currency [0] 11432" xfId="48312" hidden="1"/>
    <cellStyle name="Currency [0] 11433" xfId="18931" hidden="1"/>
    <cellStyle name="Currency [0] 11433" xfId="48324" hidden="1"/>
    <cellStyle name="Currency [0] 11434" xfId="18959" hidden="1"/>
    <cellStyle name="Currency [0] 11434" xfId="48352" hidden="1"/>
    <cellStyle name="Currency [0] 11435" xfId="18932" hidden="1"/>
    <cellStyle name="Currency [0] 11435" xfId="48325" hidden="1"/>
    <cellStyle name="Currency [0] 11436" xfId="18965" hidden="1"/>
    <cellStyle name="Currency [0] 11436" xfId="48358" hidden="1"/>
    <cellStyle name="Currency [0] 11437" xfId="18967" hidden="1"/>
    <cellStyle name="Currency [0] 11437" xfId="48360" hidden="1"/>
    <cellStyle name="Currency [0] 11438" xfId="18960" hidden="1"/>
    <cellStyle name="Currency [0] 11438" xfId="48353" hidden="1"/>
    <cellStyle name="Currency [0] 11439" xfId="18906" hidden="1"/>
    <cellStyle name="Currency [0] 11439" xfId="48299" hidden="1"/>
    <cellStyle name="Currency [0] 1144" xfId="1198" hidden="1"/>
    <cellStyle name="Currency [0] 1144" xfId="30593" hidden="1"/>
    <cellStyle name="Currency [0] 11440" xfId="18969" hidden="1"/>
    <cellStyle name="Currency [0] 11440" xfId="48362" hidden="1"/>
    <cellStyle name="Currency [0] 11441" xfId="18971" hidden="1"/>
    <cellStyle name="Currency [0] 11441" xfId="48364" hidden="1"/>
    <cellStyle name="Currency [0] 11442" xfId="19028" hidden="1"/>
    <cellStyle name="Currency [0] 11442" xfId="48421" hidden="1"/>
    <cellStyle name="Currency [0] 11443" xfId="19047" hidden="1"/>
    <cellStyle name="Currency [0] 11443" xfId="48440" hidden="1"/>
    <cellStyle name="Currency [0] 11444" xfId="19054" hidden="1"/>
    <cellStyle name="Currency [0] 11444" xfId="48447" hidden="1"/>
    <cellStyle name="Currency [0] 11445" xfId="19061" hidden="1"/>
    <cellStyle name="Currency [0] 11445" xfId="48454" hidden="1"/>
    <cellStyle name="Currency [0] 11446" xfId="19066" hidden="1"/>
    <cellStyle name="Currency [0] 11446" xfId="48459" hidden="1"/>
    <cellStyle name="Currency [0] 11447" xfId="19045" hidden="1"/>
    <cellStyle name="Currency [0] 11447" xfId="48438" hidden="1"/>
    <cellStyle name="Currency [0] 11448" xfId="19056" hidden="1"/>
    <cellStyle name="Currency [0] 11448" xfId="48449" hidden="1"/>
    <cellStyle name="Currency [0] 11449" xfId="19070" hidden="1"/>
    <cellStyle name="Currency [0] 11449" xfId="48463" hidden="1"/>
    <cellStyle name="Currency [0] 1145" xfId="1249" hidden="1"/>
    <cellStyle name="Currency [0] 1145" xfId="30644" hidden="1"/>
    <cellStyle name="Currency [0] 11450" xfId="19072" hidden="1"/>
    <cellStyle name="Currency [0] 11450" xfId="48465" hidden="1"/>
    <cellStyle name="Currency [0] 11451" xfId="19055" hidden="1"/>
    <cellStyle name="Currency [0] 11451" xfId="48448" hidden="1"/>
    <cellStyle name="Currency [0] 11452" xfId="19029" hidden="1"/>
    <cellStyle name="Currency [0] 11452" xfId="48422" hidden="1"/>
    <cellStyle name="Currency [0] 11453" xfId="19083" hidden="1"/>
    <cellStyle name="Currency [0] 11453" xfId="48476" hidden="1"/>
    <cellStyle name="Currency [0] 11454" xfId="19092" hidden="1"/>
    <cellStyle name="Currency [0] 11454" xfId="48485" hidden="1"/>
    <cellStyle name="Currency [0] 11455" xfId="19103" hidden="1"/>
    <cellStyle name="Currency [0] 11455" xfId="48496" hidden="1"/>
    <cellStyle name="Currency [0] 11456" xfId="19109" hidden="1"/>
    <cellStyle name="Currency [0] 11456" xfId="48502" hidden="1"/>
    <cellStyle name="Currency [0] 11457" xfId="19081" hidden="1"/>
    <cellStyle name="Currency [0] 11457" xfId="48474" hidden="1"/>
    <cellStyle name="Currency [0] 11458" xfId="19099" hidden="1"/>
    <cellStyle name="Currency [0] 11458" xfId="48492" hidden="1"/>
    <cellStyle name="Currency [0] 11459" xfId="19121" hidden="1"/>
    <cellStyle name="Currency [0] 11459" xfId="48514" hidden="1"/>
    <cellStyle name="Currency [0] 1146" xfId="1229" hidden="1"/>
    <cellStyle name="Currency [0] 1146" xfId="30624" hidden="1"/>
    <cellStyle name="Currency [0] 11460" xfId="19123" hidden="1"/>
    <cellStyle name="Currency [0] 11460" xfId="48516" hidden="1"/>
    <cellStyle name="Currency [0] 11461" xfId="19051" hidden="1"/>
    <cellStyle name="Currency [0] 11461" xfId="48444" hidden="1"/>
    <cellStyle name="Currency [0] 11462" xfId="19035" hidden="1"/>
    <cellStyle name="Currency [0] 11462" xfId="48428" hidden="1"/>
    <cellStyle name="Currency [0] 11463" xfId="19095" hidden="1"/>
    <cellStyle name="Currency [0] 11463" xfId="48488" hidden="1"/>
    <cellStyle name="Currency [0] 11464" xfId="19040" hidden="1"/>
    <cellStyle name="Currency [0] 11464" xfId="48433" hidden="1"/>
    <cellStyle name="Currency [0] 11465" xfId="19084" hidden="1"/>
    <cellStyle name="Currency [0] 11465" xfId="48477" hidden="1"/>
    <cellStyle name="Currency [0] 11466" xfId="19128" hidden="1"/>
    <cellStyle name="Currency [0] 11466" xfId="48521" hidden="1"/>
    <cellStyle name="Currency [0] 11467" xfId="19096" hidden="1"/>
    <cellStyle name="Currency [0] 11467" xfId="48489" hidden="1"/>
    <cellStyle name="Currency [0] 11468" xfId="19104" hidden="1"/>
    <cellStyle name="Currency [0] 11468" xfId="48497" hidden="1"/>
    <cellStyle name="Currency [0] 11469" xfId="19140" hidden="1"/>
    <cellStyle name="Currency [0] 11469" xfId="48533" hidden="1"/>
    <cellStyle name="Currency [0] 1147" xfId="1241" hidden="1"/>
    <cellStyle name="Currency [0] 1147" xfId="30636" hidden="1"/>
    <cellStyle name="Currency [0] 11470" xfId="19142" hidden="1"/>
    <cellStyle name="Currency [0] 11470" xfId="48535" hidden="1"/>
    <cellStyle name="Currency [0] 11471" xfId="19098" hidden="1"/>
    <cellStyle name="Currency [0] 11471" xfId="48491" hidden="1"/>
    <cellStyle name="Currency [0] 11472" xfId="19111" hidden="1"/>
    <cellStyle name="Currency [0] 11472" xfId="48504" hidden="1"/>
    <cellStyle name="Currency [0] 11473" xfId="19116" hidden="1"/>
    <cellStyle name="Currency [0] 11473" xfId="48509" hidden="1"/>
    <cellStyle name="Currency [0] 11474" xfId="19110" hidden="1"/>
    <cellStyle name="Currency [0] 11474" xfId="48503" hidden="1"/>
    <cellStyle name="Currency [0] 11475" xfId="19158" hidden="1"/>
    <cellStyle name="Currency [0] 11475" xfId="48551" hidden="1"/>
    <cellStyle name="Currency [0] 11476" xfId="19166" hidden="1"/>
    <cellStyle name="Currency [0] 11476" xfId="48559" hidden="1"/>
    <cellStyle name="Currency [0] 11477" xfId="19094" hidden="1"/>
    <cellStyle name="Currency [0] 11477" xfId="48487" hidden="1"/>
    <cellStyle name="Currency [0] 11478" xfId="19152" hidden="1"/>
    <cellStyle name="Currency [0] 11478" xfId="48545" hidden="1"/>
    <cellStyle name="Currency [0] 11479" xfId="19175" hidden="1"/>
    <cellStyle name="Currency [0] 11479" xfId="48568" hidden="1"/>
    <cellStyle name="Currency [0] 1148" xfId="1239" hidden="1"/>
    <cellStyle name="Currency [0] 1148" xfId="30634" hidden="1"/>
    <cellStyle name="Currency [0] 11480" xfId="19177" hidden="1"/>
    <cellStyle name="Currency [0] 11480" xfId="48570" hidden="1"/>
    <cellStyle name="Currency [0] 11481" xfId="19077" hidden="1"/>
    <cellStyle name="Currency [0] 11481" xfId="48470" hidden="1"/>
    <cellStyle name="Currency [0] 11482" xfId="19087" hidden="1"/>
    <cellStyle name="Currency [0] 11482" xfId="48480" hidden="1"/>
    <cellStyle name="Currency [0] 11483" xfId="19149" hidden="1"/>
    <cellStyle name="Currency [0] 11483" xfId="48542" hidden="1"/>
    <cellStyle name="Currency [0] 11484" xfId="19114" hidden="1"/>
    <cellStyle name="Currency [0] 11484" xfId="48507" hidden="1"/>
    <cellStyle name="Currency [0] 11485" xfId="19059" hidden="1"/>
    <cellStyle name="Currency [0] 11485" xfId="48452" hidden="1"/>
    <cellStyle name="Currency [0] 11486" xfId="19185" hidden="1"/>
    <cellStyle name="Currency [0] 11486" xfId="48578" hidden="1"/>
    <cellStyle name="Currency [0] 11487" xfId="19150" hidden="1"/>
    <cellStyle name="Currency [0] 11487" xfId="48543" hidden="1"/>
    <cellStyle name="Currency [0] 11488" xfId="19161" hidden="1"/>
    <cellStyle name="Currency [0] 11488" xfId="48554" hidden="1"/>
    <cellStyle name="Currency [0] 11489" xfId="19193" hidden="1"/>
    <cellStyle name="Currency [0] 11489" xfId="48586" hidden="1"/>
    <cellStyle name="Currency [0] 1149" xfId="1272" hidden="1"/>
    <cellStyle name="Currency [0] 1149" xfId="30667" hidden="1"/>
    <cellStyle name="Currency [0] 11490" xfId="19195" hidden="1"/>
    <cellStyle name="Currency [0] 11490" xfId="48588" hidden="1"/>
    <cellStyle name="Currency [0] 11491" xfId="19147" hidden="1"/>
    <cellStyle name="Currency [0] 11491" xfId="48540" hidden="1"/>
    <cellStyle name="Currency [0] 11492" xfId="19146" hidden="1"/>
    <cellStyle name="Currency [0] 11492" xfId="48539" hidden="1"/>
    <cellStyle name="Currency [0] 11493" xfId="19136" hidden="1"/>
    <cellStyle name="Currency [0] 11493" xfId="48529" hidden="1"/>
    <cellStyle name="Currency [0] 11494" xfId="19132" hidden="1"/>
    <cellStyle name="Currency [0] 11494" xfId="48525" hidden="1"/>
    <cellStyle name="Currency [0] 11495" xfId="19134" hidden="1"/>
    <cellStyle name="Currency [0] 11495" xfId="48527" hidden="1"/>
    <cellStyle name="Currency [0] 11496" xfId="19202" hidden="1"/>
    <cellStyle name="Currency [0] 11496" xfId="48595" hidden="1"/>
    <cellStyle name="Currency [0] 11497" xfId="19037" hidden="1"/>
    <cellStyle name="Currency [0] 11497" xfId="48430" hidden="1"/>
    <cellStyle name="Currency [0] 11498" xfId="19180" hidden="1"/>
    <cellStyle name="Currency [0] 11498" xfId="48573" hidden="1"/>
    <cellStyle name="Currency [0] 11499" xfId="19208" hidden="1"/>
    <cellStyle name="Currency [0] 11499" xfId="48601" hidden="1"/>
    <cellStyle name="Currency [0] 115" xfId="187" hidden="1"/>
    <cellStyle name="Currency [0] 115" xfId="29582" hidden="1"/>
    <cellStyle name="Currency [0] 1150" xfId="1216" hidden="1"/>
    <cellStyle name="Currency [0] 1150" xfId="30611" hidden="1"/>
    <cellStyle name="Currency [0] 11500" xfId="19210" hidden="1"/>
    <cellStyle name="Currency [0] 11500" xfId="48603" hidden="1"/>
    <cellStyle name="Currency [0] 11501" xfId="19085" hidden="1"/>
    <cellStyle name="Currency [0] 11501" xfId="48478" hidden="1"/>
    <cellStyle name="Currency [0] 11502" xfId="19159" hidden="1"/>
    <cellStyle name="Currency [0] 11502" xfId="48552" hidden="1"/>
    <cellStyle name="Currency [0] 11503" xfId="19115" hidden="1"/>
    <cellStyle name="Currency [0] 11503" xfId="48508" hidden="1"/>
    <cellStyle name="Currency [0] 11504" xfId="19151" hidden="1"/>
    <cellStyle name="Currency [0] 11504" xfId="48544" hidden="1"/>
    <cellStyle name="Currency [0] 11505" xfId="19155" hidden="1"/>
    <cellStyle name="Currency [0] 11505" xfId="48548" hidden="1"/>
    <cellStyle name="Currency [0] 11506" xfId="19216" hidden="1"/>
    <cellStyle name="Currency [0] 11506" xfId="48609" hidden="1"/>
    <cellStyle name="Currency [0] 11507" xfId="19032" hidden="1"/>
    <cellStyle name="Currency [0] 11507" xfId="48425" hidden="1"/>
    <cellStyle name="Currency [0] 11508" xfId="19198" hidden="1"/>
    <cellStyle name="Currency [0] 11508" xfId="48591" hidden="1"/>
    <cellStyle name="Currency [0] 11509" xfId="19221" hidden="1"/>
    <cellStyle name="Currency [0] 11509" xfId="48614" hidden="1"/>
    <cellStyle name="Currency [0] 1151" xfId="1266" hidden="1"/>
    <cellStyle name="Currency [0] 1151" xfId="30661" hidden="1"/>
    <cellStyle name="Currency [0] 11510" xfId="19223" hidden="1"/>
    <cellStyle name="Currency [0] 11510" xfId="48616" hidden="1"/>
    <cellStyle name="Currency [0] 11511" xfId="19079" hidden="1"/>
    <cellStyle name="Currency [0] 11511" xfId="48472" hidden="1"/>
    <cellStyle name="Currency [0] 11512" xfId="19178" hidden="1"/>
    <cellStyle name="Currency [0] 11512" xfId="48571" hidden="1"/>
    <cellStyle name="Currency [0] 11513" xfId="19145" hidden="1"/>
    <cellStyle name="Currency [0] 11513" xfId="48538" hidden="1"/>
    <cellStyle name="Currency [0] 11514" xfId="19163" hidden="1"/>
    <cellStyle name="Currency [0] 11514" xfId="48556" hidden="1"/>
    <cellStyle name="Currency [0] 11515" xfId="19160" hidden="1"/>
    <cellStyle name="Currency [0] 11515" xfId="48553" hidden="1"/>
    <cellStyle name="Currency [0] 11516" xfId="19227" hidden="1"/>
    <cellStyle name="Currency [0] 11516" xfId="48620" hidden="1"/>
    <cellStyle name="Currency [0] 11517" xfId="19112" hidden="1"/>
    <cellStyle name="Currency [0] 11517" xfId="48505" hidden="1"/>
    <cellStyle name="Currency [0] 11518" xfId="19212" hidden="1"/>
    <cellStyle name="Currency [0] 11518" xfId="48605" hidden="1"/>
    <cellStyle name="Currency [0] 11519" xfId="19234" hidden="1"/>
    <cellStyle name="Currency [0] 11519" xfId="48627" hidden="1"/>
    <cellStyle name="Currency [0] 1152" xfId="1276" hidden="1"/>
    <cellStyle name="Currency [0] 1152" xfId="30671" hidden="1"/>
    <cellStyle name="Currency [0] 11520" xfId="19236" hidden="1"/>
    <cellStyle name="Currency [0] 11520" xfId="48629" hidden="1"/>
    <cellStyle name="Currency [0] 11521" xfId="19164" hidden="1"/>
    <cellStyle name="Currency [0] 11521" xfId="48557" hidden="1"/>
    <cellStyle name="Currency [0] 11522" xfId="19196" hidden="1"/>
    <cellStyle name="Currency [0] 11522" xfId="48589" hidden="1"/>
    <cellStyle name="Currency [0] 11523" xfId="19048" hidden="1"/>
    <cellStyle name="Currency [0] 11523" xfId="48441" hidden="1"/>
    <cellStyle name="Currency [0] 11524" xfId="19182" hidden="1"/>
    <cellStyle name="Currency [0] 11524" xfId="48575" hidden="1"/>
    <cellStyle name="Currency [0] 11525" xfId="19179" hidden="1"/>
    <cellStyle name="Currency [0] 11525" xfId="48572" hidden="1"/>
    <cellStyle name="Currency [0] 11526" xfId="19240" hidden="1"/>
    <cellStyle name="Currency [0] 11526" xfId="48633" hidden="1"/>
    <cellStyle name="Currency [0] 11527" xfId="19075" hidden="1"/>
    <cellStyle name="Currency [0] 11527" xfId="48468" hidden="1"/>
    <cellStyle name="Currency [0] 11528" xfId="19224" hidden="1"/>
    <cellStyle name="Currency [0] 11528" xfId="48617" hidden="1"/>
    <cellStyle name="Currency [0] 11529" xfId="19244" hidden="1"/>
    <cellStyle name="Currency [0] 11529" xfId="48637" hidden="1"/>
    <cellStyle name="Currency [0] 1153" xfId="1277" hidden="1"/>
    <cellStyle name="Currency [0] 1153" xfId="30672" hidden="1"/>
    <cellStyle name="Currency [0] 11530" xfId="19246" hidden="1"/>
    <cellStyle name="Currency [0] 11530" xfId="48639" hidden="1"/>
    <cellStyle name="Currency [0] 11531" xfId="19183" hidden="1"/>
    <cellStyle name="Currency [0] 11531" xfId="48576" hidden="1"/>
    <cellStyle name="Currency [0] 11532" xfId="19211" hidden="1"/>
    <cellStyle name="Currency [0] 11532" xfId="48604" hidden="1"/>
    <cellStyle name="Currency [0] 11533" xfId="19171" hidden="1"/>
    <cellStyle name="Currency [0] 11533" xfId="48564" hidden="1"/>
    <cellStyle name="Currency [0] 11534" xfId="19200" hidden="1"/>
    <cellStyle name="Currency [0] 11534" xfId="48593" hidden="1"/>
    <cellStyle name="Currency [0] 11535" xfId="19197" hidden="1"/>
    <cellStyle name="Currency [0] 11535" xfId="48590" hidden="1"/>
    <cellStyle name="Currency [0] 11536" xfId="19250" hidden="1"/>
    <cellStyle name="Currency [0] 11536" xfId="48643" hidden="1"/>
    <cellStyle name="Currency [0] 11537" xfId="19078" hidden="1"/>
    <cellStyle name="Currency [0] 11537" xfId="48471" hidden="1"/>
    <cellStyle name="Currency [0] 11538" xfId="19237" hidden="1"/>
    <cellStyle name="Currency [0] 11538" xfId="48630" hidden="1"/>
    <cellStyle name="Currency [0] 11539" xfId="19254" hidden="1"/>
    <cellStyle name="Currency [0] 11539" xfId="48647" hidden="1"/>
    <cellStyle name="Currency [0] 1154" xfId="1242" hidden="1"/>
    <cellStyle name="Currency [0] 1154" xfId="30637" hidden="1"/>
    <cellStyle name="Currency [0] 11540" xfId="19256" hidden="1"/>
    <cellStyle name="Currency [0] 11540" xfId="48649" hidden="1"/>
    <cellStyle name="Currency [0] 11541" xfId="19137" hidden="1"/>
    <cellStyle name="Currency [0] 11541" xfId="48530" hidden="1"/>
    <cellStyle name="Currency [0] 11542" xfId="19173" hidden="1"/>
    <cellStyle name="Currency [0] 11542" xfId="48566" hidden="1"/>
    <cellStyle name="Currency [0] 11543" xfId="19242" hidden="1"/>
    <cellStyle name="Currency [0] 11543" xfId="48635" hidden="1"/>
    <cellStyle name="Currency [0] 11544" xfId="19230" hidden="1"/>
    <cellStyle name="Currency [0] 11544" xfId="48623" hidden="1"/>
    <cellStyle name="Currency [0] 11545" xfId="19247" hidden="1"/>
    <cellStyle name="Currency [0] 11545" xfId="48640" hidden="1"/>
    <cellStyle name="Currency [0] 11546" xfId="19258" hidden="1"/>
    <cellStyle name="Currency [0] 11546" xfId="48651" hidden="1"/>
    <cellStyle name="Currency [0] 11547" xfId="19106" hidden="1"/>
    <cellStyle name="Currency [0] 11547" xfId="48499" hidden="1"/>
    <cellStyle name="Currency [0] 11548" xfId="19170" hidden="1"/>
    <cellStyle name="Currency [0] 11548" xfId="48563" hidden="1"/>
    <cellStyle name="Currency [0] 11549" xfId="19262" hidden="1"/>
    <cellStyle name="Currency [0] 11549" xfId="48655" hidden="1"/>
    <cellStyle name="Currency [0] 1155" xfId="1257" hidden="1"/>
    <cellStyle name="Currency [0] 1155" xfId="30652" hidden="1"/>
    <cellStyle name="Currency [0] 11550" xfId="19264" hidden="1"/>
    <cellStyle name="Currency [0] 11550" xfId="48657" hidden="1"/>
    <cellStyle name="Currency [0] 11551" xfId="19219" hidden="1"/>
    <cellStyle name="Currency [0] 11551" xfId="48612" hidden="1"/>
    <cellStyle name="Currency [0] 11552" xfId="19231" hidden="1"/>
    <cellStyle name="Currency [0] 11552" xfId="48624" hidden="1"/>
    <cellStyle name="Currency [0] 11553" xfId="19259" hidden="1"/>
    <cellStyle name="Currency [0] 11553" xfId="48652" hidden="1"/>
    <cellStyle name="Currency [0] 11554" xfId="19232" hidden="1"/>
    <cellStyle name="Currency [0] 11554" xfId="48625" hidden="1"/>
    <cellStyle name="Currency [0] 11555" xfId="19265" hidden="1"/>
    <cellStyle name="Currency [0] 11555" xfId="48658" hidden="1"/>
    <cellStyle name="Currency [0] 11556" xfId="19267" hidden="1"/>
    <cellStyle name="Currency [0] 11556" xfId="48660" hidden="1"/>
    <cellStyle name="Currency [0] 11557" xfId="19260" hidden="1"/>
    <cellStyle name="Currency [0] 11557" xfId="48653" hidden="1"/>
    <cellStyle name="Currency [0] 11558" xfId="19206" hidden="1"/>
    <cellStyle name="Currency [0] 11558" xfId="48599" hidden="1"/>
    <cellStyle name="Currency [0] 11559" xfId="19270" hidden="1"/>
    <cellStyle name="Currency [0] 11559" xfId="48663" hidden="1"/>
    <cellStyle name="Currency [0] 1156" xfId="823" hidden="1"/>
    <cellStyle name="Currency [0] 1156" xfId="30218" hidden="1"/>
    <cellStyle name="Currency [0] 11560" xfId="19272" hidden="1"/>
    <cellStyle name="Currency [0] 11560" xfId="48665" hidden="1"/>
    <cellStyle name="Currency [0] 11561" xfId="18989" hidden="1"/>
    <cellStyle name="Currency [0] 11561" xfId="48382" hidden="1"/>
    <cellStyle name="Currency [0] 11562" xfId="19011" hidden="1"/>
    <cellStyle name="Currency [0] 11562" xfId="48404" hidden="1"/>
    <cellStyle name="Currency [0] 11563" xfId="19276" hidden="1"/>
    <cellStyle name="Currency [0] 11563" xfId="48669" hidden="1"/>
    <cellStyle name="Currency [0] 11564" xfId="19283" hidden="1"/>
    <cellStyle name="Currency [0] 11564" xfId="48676" hidden="1"/>
    <cellStyle name="Currency [0] 11565" xfId="19285" hidden="1"/>
    <cellStyle name="Currency [0] 11565" xfId="48678" hidden="1"/>
    <cellStyle name="Currency [0] 11566" xfId="18976" hidden="1"/>
    <cellStyle name="Currency [0] 11566" xfId="48369" hidden="1"/>
    <cellStyle name="Currency [0] 11567" xfId="19279" hidden="1"/>
    <cellStyle name="Currency [0] 11567" xfId="48672" hidden="1"/>
    <cellStyle name="Currency [0] 11568" xfId="19288" hidden="1"/>
    <cellStyle name="Currency [0] 11568" xfId="48681" hidden="1"/>
    <cellStyle name="Currency [0] 11569" xfId="19290" hidden="1"/>
    <cellStyle name="Currency [0] 11569" xfId="48683" hidden="1"/>
    <cellStyle name="Currency [0] 1157" xfId="1252" hidden="1"/>
    <cellStyle name="Currency [0] 1157" xfId="30647" hidden="1"/>
    <cellStyle name="Currency [0] 11570" xfId="19278" hidden="1"/>
    <cellStyle name="Currency [0] 11570" xfId="48671" hidden="1"/>
    <cellStyle name="Currency [0] 11571" xfId="18988" hidden="1"/>
    <cellStyle name="Currency [0] 11571" xfId="48381" hidden="1"/>
    <cellStyle name="Currency [0] 11572" xfId="19301" hidden="1"/>
    <cellStyle name="Currency [0] 11572" xfId="48694" hidden="1"/>
    <cellStyle name="Currency [0] 11573" xfId="19310" hidden="1"/>
    <cellStyle name="Currency [0] 11573" xfId="48703" hidden="1"/>
    <cellStyle name="Currency [0] 11574" xfId="19321" hidden="1"/>
    <cellStyle name="Currency [0] 11574" xfId="48714" hidden="1"/>
    <cellStyle name="Currency [0] 11575" xfId="19327" hidden="1"/>
    <cellStyle name="Currency [0] 11575" xfId="48720" hidden="1"/>
    <cellStyle name="Currency [0] 11576" xfId="19299" hidden="1"/>
    <cellStyle name="Currency [0] 11576" xfId="48692" hidden="1"/>
    <cellStyle name="Currency [0] 11577" xfId="19317" hidden="1"/>
    <cellStyle name="Currency [0] 11577" xfId="48710" hidden="1"/>
    <cellStyle name="Currency [0] 11578" xfId="19339" hidden="1"/>
    <cellStyle name="Currency [0] 11578" xfId="48732" hidden="1"/>
    <cellStyle name="Currency [0] 11579" xfId="19341" hidden="1"/>
    <cellStyle name="Currency [0] 11579" xfId="48734" hidden="1"/>
    <cellStyle name="Currency [0] 1158" xfId="1250" hidden="1"/>
    <cellStyle name="Currency [0] 1158" xfId="30645" hidden="1"/>
    <cellStyle name="Currency [0] 11580" xfId="19273" hidden="1"/>
    <cellStyle name="Currency [0] 11580" xfId="48666" hidden="1"/>
    <cellStyle name="Currency [0] 11581" xfId="18984" hidden="1"/>
    <cellStyle name="Currency [0] 11581" xfId="48377" hidden="1"/>
    <cellStyle name="Currency [0] 11582" xfId="19313" hidden="1"/>
    <cellStyle name="Currency [0] 11582" xfId="48706" hidden="1"/>
    <cellStyle name="Currency [0] 11583" xfId="18980" hidden="1"/>
    <cellStyle name="Currency [0] 11583" xfId="48373" hidden="1"/>
    <cellStyle name="Currency [0] 11584" xfId="19302" hidden="1"/>
    <cellStyle name="Currency [0] 11584" xfId="48695" hidden="1"/>
    <cellStyle name="Currency [0] 11585" xfId="19346" hidden="1"/>
    <cellStyle name="Currency [0] 11585" xfId="48739" hidden="1"/>
    <cellStyle name="Currency [0] 11586" xfId="19314" hidden="1"/>
    <cellStyle name="Currency [0] 11586" xfId="48707" hidden="1"/>
    <cellStyle name="Currency [0] 11587" xfId="19322" hidden="1"/>
    <cellStyle name="Currency [0] 11587" xfId="48715" hidden="1"/>
    <cellStyle name="Currency [0] 11588" xfId="19358" hidden="1"/>
    <cellStyle name="Currency [0] 11588" xfId="48751" hidden="1"/>
    <cellStyle name="Currency [0] 11589" xfId="19360" hidden="1"/>
    <cellStyle name="Currency [0] 11589" xfId="48753" hidden="1"/>
    <cellStyle name="Currency [0] 1159" xfId="1279" hidden="1"/>
    <cellStyle name="Currency [0] 1159" xfId="30674" hidden="1"/>
    <cellStyle name="Currency [0] 11590" xfId="19316" hidden="1"/>
    <cellStyle name="Currency [0] 11590" xfId="48709" hidden="1"/>
    <cellStyle name="Currency [0] 11591" xfId="19329" hidden="1"/>
    <cellStyle name="Currency [0] 11591" xfId="48722" hidden="1"/>
    <cellStyle name="Currency [0] 11592" xfId="19334" hidden="1"/>
    <cellStyle name="Currency [0] 11592" xfId="48727" hidden="1"/>
    <cellStyle name="Currency [0] 11593" xfId="19328" hidden="1"/>
    <cellStyle name="Currency [0] 11593" xfId="48721" hidden="1"/>
    <cellStyle name="Currency [0] 11594" xfId="19376" hidden="1"/>
    <cellStyle name="Currency [0] 11594" xfId="48769" hidden="1"/>
    <cellStyle name="Currency [0] 11595" xfId="19384" hidden="1"/>
    <cellStyle name="Currency [0] 11595" xfId="48777" hidden="1"/>
    <cellStyle name="Currency [0] 11596" xfId="19312" hidden="1"/>
    <cellStyle name="Currency [0] 11596" xfId="48705" hidden="1"/>
    <cellStyle name="Currency [0] 11597" xfId="19370" hidden="1"/>
    <cellStyle name="Currency [0] 11597" xfId="48763" hidden="1"/>
    <cellStyle name="Currency [0] 11598" xfId="19393" hidden="1"/>
    <cellStyle name="Currency [0] 11598" xfId="48786" hidden="1"/>
    <cellStyle name="Currency [0] 11599" xfId="19395" hidden="1"/>
    <cellStyle name="Currency [0] 11599" xfId="48788" hidden="1"/>
    <cellStyle name="Currency [0] 116" xfId="188" hidden="1"/>
    <cellStyle name="Currency [0] 116" xfId="29583" hidden="1"/>
    <cellStyle name="Currency [0] 1160" xfId="1195" hidden="1"/>
    <cellStyle name="Currency [0] 1160" xfId="30590" hidden="1"/>
    <cellStyle name="Currency [0] 11600" xfId="19295" hidden="1"/>
    <cellStyle name="Currency [0] 11600" xfId="48688" hidden="1"/>
    <cellStyle name="Currency [0] 11601" xfId="19305" hidden="1"/>
    <cellStyle name="Currency [0] 11601" xfId="48698" hidden="1"/>
    <cellStyle name="Currency [0] 11602" xfId="19367" hidden="1"/>
    <cellStyle name="Currency [0] 11602" xfId="48760" hidden="1"/>
    <cellStyle name="Currency [0] 11603" xfId="19332" hidden="1"/>
    <cellStyle name="Currency [0] 11603" xfId="48725" hidden="1"/>
    <cellStyle name="Currency [0] 11604" xfId="19281" hidden="1"/>
    <cellStyle name="Currency [0] 11604" xfId="48674" hidden="1"/>
    <cellStyle name="Currency [0] 11605" xfId="19403" hidden="1"/>
    <cellStyle name="Currency [0] 11605" xfId="48796" hidden="1"/>
    <cellStyle name="Currency [0] 11606" xfId="19368" hidden="1"/>
    <cellStyle name="Currency [0] 11606" xfId="48761" hidden="1"/>
    <cellStyle name="Currency [0] 11607" xfId="19379" hidden="1"/>
    <cellStyle name="Currency [0] 11607" xfId="48772" hidden="1"/>
    <cellStyle name="Currency [0] 11608" xfId="19411" hidden="1"/>
    <cellStyle name="Currency [0] 11608" xfId="48804" hidden="1"/>
    <cellStyle name="Currency [0] 11609" xfId="19413" hidden="1"/>
    <cellStyle name="Currency [0] 11609" xfId="48806" hidden="1"/>
    <cellStyle name="Currency [0] 1161" xfId="1271" hidden="1"/>
    <cellStyle name="Currency [0] 1161" xfId="30666" hidden="1"/>
    <cellStyle name="Currency [0] 11610" xfId="19365" hidden="1"/>
    <cellStyle name="Currency [0] 11610" xfId="48758" hidden="1"/>
    <cellStyle name="Currency [0] 11611" xfId="19364" hidden="1"/>
    <cellStyle name="Currency [0] 11611" xfId="48757" hidden="1"/>
    <cellStyle name="Currency [0] 11612" xfId="19354" hidden="1"/>
    <cellStyle name="Currency [0] 11612" xfId="48747" hidden="1"/>
    <cellStyle name="Currency [0] 11613" xfId="19350" hidden="1"/>
    <cellStyle name="Currency [0] 11613" xfId="48743" hidden="1"/>
    <cellStyle name="Currency [0] 11614" xfId="19352" hidden="1"/>
    <cellStyle name="Currency [0] 11614" xfId="48745" hidden="1"/>
    <cellStyle name="Currency [0] 11615" xfId="19420" hidden="1"/>
    <cellStyle name="Currency [0] 11615" xfId="48813" hidden="1"/>
    <cellStyle name="Currency [0] 11616" xfId="18982" hidden="1"/>
    <cellStyle name="Currency [0] 11616" xfId="48375" hidden="1"/>
    <cellStyle name="Currency [0] 11617" xfId="19398" hidden="1"/>
    <cellStyle name="Currency [0] 11617" xfId="48791" hidden="1"/>
    <cellStyle name="Currency [0] 11618" xfId="19426" hidden="1"/>
    <cellStyle name="Currency [0] 11618" xfId="48819" hidden="1"/>
    <cellStyle name="Currency [0] 11619" xfId="19428" hidden="1"/>
    <cellStyle name="Currency [0] 11619" xfId="48821" hidden="1"/>
    <cellStyle name="Currency [0] 1162" xfId="1281" hidden="1"/>
    <cellStyle name="Currency [0] 1162" xfId="30676" hidden="1"/>
    <cellStyle name="Currency [0] 11620" xfId="19303" hidden="1"/>
    <cellStyle name="Currency [0] 11620" xfId="48696" hidden="1"/>
    <cellStyle name="Currency [0] 11621" xfId="19377" hidden="1"/>
    <cellStyle name="Currency [0] 11621" xfId="48770" hidden="1"/>
    <cellStyle name="Currency [0] 11622" xfId="19333" hidden="1"/>
    <cellStyle name="Currency [0] 11622" xfId="48726" hidden="1"/>
    <cellStyle name="Currency [0] 11623" xfId="19369" hidden="1"/>
    <cellStyle name="Currency [0] 11623" xfId="48762" hidden="1"/>
    <cellStyle name="Currency [0] 11624" xfId="19373" hidden="1"/>
    <cellStyle name="Currency [0] 11624" xfId="48766" hidden="1"/>
    <cellStyle name="Currency [0] 11625" xfId="19434" hidden="1"/>
    <cellStyle name="Currency [0] 11625" xfId="48827" hidden="1"/>
    <cellStyle name="Currency [0] 11626" xfId="19017" hidden="1"/>
    <cellStyle name="Currency [0] 11626" xfId="48410" hidden="1"/>
    <cellStyle name="Currency [0] 11627" xfId="19416" hidden="1"/>
    <cellStyle name="Currency [0] 11627" xfId="48809" hidden="1"/>
    <cellStyle name="Currency [0] 11628" xfId="19439" hidden="1"/>
    <cellStyle name="Currency [0] 11628" xfId="48832" hidden="1"/>
    <cellStyle name="Currency [0] 11629" xfId="19441" hidden="1"/>
    <cellStyle name="Currency [0] 11629" xfId="48834" hidden="1"/>
    <cellStyle name="Currency [0] 1163" xfId="1282" hidden="1"/>
    <cellStyle name="Currency [0] 1163" xfId="30677" hidden="1"/>
    <cellStyle name="Currency [0] 11630" xfId="19297" hidden="1"/>
    <cellStyle name="Currency [0] 11630" xfId="48690" hidden="1"/>
    <cellStyle name="Currency [0] 11631" xfId="19396" hidden="1"/>
    <cellStyle name="Currency [0] 11631" xfId="48789" hidden="1"/>
    <cellStyle name="Currency [0] 11632" xfId="19363" hidden="1"/>
    <cellStyle name="Currency [0] 11632" xfId="48756" hidden="1"/>
    <cellStyle name="Currency [0] 11633" xfId="19381" hidden="1"/>
    <cellStyle name="Currency [0] 11633" xfId="48774" hidden="1"/>
    <cellStyle name="Currency [0] 11634" xfId="19378" hidden="1"/>
    <cellStyle name="Currency [0] 11634" xfId="48771" hidden="1"/>
    <cellStyle name="Currency [0] 11635" xfId="19445" hidden="1"/>
    <cellStyle name="Currency [0] 11635" xfId="48838" hidden="1"/>
    <cellStyle name="Currency [0] 11636" xfId="19330" hidden="1"/>
    <cellStyle name="Currency [0] 11636" xfId="48723" hidden="1"/>
    <cellStyle name="Currency [0] 11637" xfId="19430" hidden="1"/>
    <cellStyle name="Currency [0] 11637" xfId="48823" hidden="1"/>
    <cellStyle name="Currency [0] 11638" xfId="19452" hidden="1"/>
    <cellStyle name="Currency [0] 11638" xfId="48845" hidden="1"/>
    <cellStyle name="Currency [0] 11639" xfId="19454" hidden="1"/>
    <cellStyle name="Currency [0] 11639" xfId="48847" hidden="1"/>
    <cellStyle name="Currency [0] 1164" xfId="1253" hidden="1"/>
    <cellStyle name="Currency [0] 1164" xfId="30648" hidden="1"/>
    <cellStyle name="Currency [0] 11640" xfId="19382" hidden="1"/>
    <cellStyle name="Currency [0] 11640" xfId="48775" hidden="1"/>
    <cellStyle name="Currency [0] 11641" xfId="19414" hidden="1"/>
    <cellStyle name="Currency [0] 11641" xfId="48807" hidden="1"/>
    <cellStyle name="Currency [0] 11642" xfId="19062" hidden="1"/>
    <cellStyle name="Currency [0] 11642" xfId="48455" hidden="1"/>
    <cellStyle name="Currency [0] 11643" xfId="19400" hidden="1"/>
    <cellStyle name="Currency [0] 11643" xfId="48793" hidden="1"/>
    <cellStyle name="Currency [0] 11644" xfId="19397" hidden="1"/>
    <cellStyle name="Currency [0] 11644" xfId="48790" hidden="1"/>
    <cellStyle name="Currency [0] 11645" xfId="19458" hidden="1"/>
    <cellStyle name="Currency [0] 11645" xfId="48851" hidden="1"/>
    <cellStyle name="Currency [0] 11646" xfId="19293" hidden="1"/>
    <cellStyle name="Currency [0] 11646" xfId="48686" hidden="1"/>
    <cellStyle name="Currency [0] 11647" xfId="19442" hidden="1"/>
    <cellStyle name="Currency [0] 11647" xfId="48835" hidden="1"/>
    <cellStyle name="Currency [0] 11648" xfId="19462" hidden="1"/>
    <cellStyle name="Currency [0] 11648" xfId="48855" hidden="1"/>
    <cellStyle name="Currency [0] 11649" xfId="19464" hidden="1"/>
    <cellStyle name="Currency [0] 11649" xfId="48857" hidden="1"/>
    <cellStyle name="Currency [0] 1165" xfId="1265" hidden="1"/>
    <cellStyle name="Currency [0] 1165" xfId="30660" hidden="1"/>
    <cellStyle name="Currency [0] 11650" xfId="19401" hidden="1"/>
    <cellStyle name="Currency [0] 11650" xfId="48794" hidden="1"/>
    <cellStyle name="Currency [0] 11651" xfId="19429" hidden="1"/>
    <cellStyle name="Currency [0] 11651" xfId="48822" hidden="1"/>
    <cellStyle name="Currency [0] 11652" xfId="19389" hidden="1"/>
    <cellStyle name="Currency [0] 11652" xfId="48782" hidden="1"/>
    <cellStyle name="Currency [0] 11653" xfId="19418" hidden="1"/>
    <cellStyle name="Currency [0] 11653" xfId="48811" hidden="1"/>
    <cellStyle name="Currency [0] 11654" xfId="19415" hidden="1"/>
    <cellStyle name="Currency [0] 11654" xfId="48808" hidden="1"/>
    <cellStyle name="Currency [0] 11655" xfId="19468" hidden="1"/>
    <cellStyle name="Currency [0] 11655" xfId="48861" hidden="1"/>
    <cellStyle name="Currency [0] 11656" xfId="19296" hidden="1"/>
    <cellStyle name="Currency [0] 11656" xfId="48689" hidden="1"/>
    <cellStyle name="Currency [0] 11657" xfId="19455" hidden="1"/>
    <cellStyle name="Currency [0] 11657" xfId="48848" hidden="1"/>
    <cellStyle name="Currency [0] 11658" xfId="19472" hidden="1"/>
    <cellStyle name="Currency [0] 11658" xfId="48865" hidden="1"/>
    <cellStyle name="Currency [0] 11659" xfId="19474" hidden="1"/>
    <cellStyle name="Currency [0] 11659" xfId="48867" hidden="1"/>
    <cellStyle name="Currency [0] 1166" xfId="1245" hidden="1"/>
    <cellStyle name="Currency [0] 1166" xfId="30640" hidden="1"/>
    <cellStyle name="Currency [0] 11660" xfId="19355" hidden="1"/>
    <cellStyle name="Currency [0] 11660" xfId="48748" hidden="1"/>
    <cellStyle name="Currency [0] 11661" xfId="19391" hidden="1"/>
    <cellStyle name="Currency [0] 11661" xfId="48784" hidden="1"/>
    <cellStyle name="Currency [0] 11662" xfId="19460" hidden="1"/>
    <cellStyle name="Currency [0] 11662" xfId="48853" hidden="1"/>
    <cellStyle name="Currency [0] 11663" xfId="19448" hidden="1"/>
    <cellStyle name="Currency [0] 11663" xfId="48841" hidden="1"/>
    <cellStyle name="Currency [0] 11664" xfId="19465" hidden="1"/>
    <cellStyle name="Currency [0] 11664" xfId="48858" hidden="1"/>
    <cellStyle name="Currency [0] 11665" xfId="19476" hidden="1"/>
    <cellStyle name="Currency [0] 11665" xfId="48869" hidden="1"/>
    <cellStyle name="Currency [0] 11666" xfId="19324" hidden="1"/>
    <cellStyle name="Currency [0] 11666" xfId="48717" hidden="1"/>
    <cellStyle name="Currency [0] 11667" xfId="19388" hidden="1"/>
    <cellStyle name="Currency [0] 11667" xfId="48781" hidden="1"/>
    <cellStyle name="Currency [0] 11668" xfId="19480" hidden="1"/>
    <cellStyle name="Currency [0] 11668" xfId="48873" hidden="1"/>
    <cellStyle name="Currency [0] 11669" xfId="19482" hidden="1"/>
    <cellStyle name="Currency [0] 11669" xfId="48875" hidden="1"/>
    <cellStyle name="Currency [0] 1167" xfId="1260" hidden="1"/>
    <cellStyle name="Currency [0] 1167" xfId="30655" hidden="1"/>
    <cellStyle name="Currency [0] 11670" xfId="19437" hidden="1"/>
    <cellStyle name="Currency [0] 11670" xfId="48830" hidden="1"/>
    <cellStyle name="Currency [0] 11671" xfId="19449" hidden="1"/>
    <cellStyle name="Currency [0] 11671" xfId="48842" hidden="1"/>
    <cellStyle name="Currency [0] 11672" xfId="19477" hidden="1"/>
    <cellStyle name="Currency [0] 11672" xfId="48870" hidden="1"/>
    <cellStyle name="Currency [0] 11673" xfId="19450" hidden="1"/>
    <cellStyle name="Currency [0] 11673" xfId="48843" hidden="1"/>
    <cellStyle name="Currency [0] 11674" xfId="19483" hidden="1"/>
    <cellStyle name="Currency [0] 11674" xfId="48876" hidden="1"/>
    <cellStyle name="Currency [0] 11675" xfId="19485" hidden="1"/>
    <cellStyle name="Currency [0] 11675" xfId="48878" hidden="1"/>
    <cellStyle name="Currency [0] 11676" xfId="19478" hidden="1"/>
    <cellStyle name="Currency [0] 11676" xfId="48871" hidden="1"/>
    <cellStyle name="Currency [0] 11677" xfId="19424" hidden="1"/>
    <cellStyle name="Currency [0] 11677" xfId="48817" hidden="1"/>
    <cellStyle name="Currency [0] 11678" xfId="19487" hidden="1"/>
    <cellStyle name="Currency [0] 11678" xfId="48880" hidden="1"/>
    <cellStyle name="Currency [0] 11679" xfId="19489" hidden="1"/>
    <cellStyle name="Currency [0] 11679" xfId="48882" hidden="1"/>
    <cellStyle name="Currency [0] 1168" xfId="1258" hidden="1"/>
    <cellStyle name="Currency [0] 1168" xfId="30653" hidden="1"/>
    <cellStyle name="Currency [0] 11680" xfId="19001" hidden="1"/>
    <cellStyle name="Currency [0] 11680" xfId="48394" hidden="1"/>
    <cellStyle name="Currency [0] 11681" xfId="18979" hidden="1"/>
    <cellStyle name="Currency [0] 11681" xfId="48372" hidden="1"/>
    <cellStyle name="Currency [0] 11682" xfId="19495" hidden="1"/>
    <cellStyle name="Currency [0] 11682" xfId="48888" hidden="1"/>
    <cellStyle name="Currency [0] 11683" xfId="19501" hidden="1"/>
    <cellStyle name="Currency [0] 11683" xfId="48894" hidden="1"/>
    <cellStyle name="Currency [0] 11684" xfId="19503" hidden="1"/>
    <cellStyle name="Currency [0] 11684" xfId="48896" hidden="1"/>
    <cellStyle name="Currency [0] 11685" xfId="18996" hidden="1"/>
    <cellStyle name="Currency [0] 11685" xfId="48389" hidden="1"/>
    <cellStyle name="Currency [0] 11686" xfId="19497" hidden="1"/>
    <cellStyle name="Currency [0] 11686" xfId="48890" hidden="1"/>
    <cellStyle name="Currency [0] 11687" xfId="19505" hidden="1"/>
    <cellStyle name="Currency [0] 11687" xfId="48898" hidden="1"/>
    <cellStyle name="Currency [0] 11688" xfId="19507" hidden="1"/>
    <cellStyle name="Currency [0] 11688" xfId="48900" hidden="1"/>
    <cellStyle name="Currency [0] 11689" xfId="19496" hidden="1"/>
    <cellStyle name="Currency [0] 11689" xfId="48889" hidden="1"/>
    <cellStyle name="Currency [0] 1169" xfId="1284" hidden="1"/>
    <cellStyle name="Currency [0] 1169" xfId="30679" hidden="1"/>
    <cellStyle name="Currency [0] 11690" xfId="19002" hidden="1"/>
    <cellStyle name="Currency [0] 11690" xfId="48395" hidden="1"/>
    <cellStyle name="Currency [0] 11691" xfId="19518" hidden="1"/>
    <cellStyle name="Currency [0] 11691" xfId="48911" hidden="1"/>
    <cellStyle name="Currency [0] 11692" xfId="19527" hidden="1"/>
    <cellStyle name="Currency [0] 11692" xfId="48920" hidden="1"/>
    <cellStyle name="Currency [0] 11693" xfId="19538" hidden="1"/>
    <cellStyle name="Currency [0] 11693" xfId="48931" hidden="1"/>
    <cellStyle name="Currency [0] 11694" xfId="19544" hidden="1"/>
    <cellStyle name="Currency [0] 11694" xfId="48937" hidden="1"/>
    <cellStyle name="Currency [0] 11695" xfId="19516" hidden="1"/>
    <cellStyle name="Currency [0] 11695" xfId="48909" hidden="1"/>
    <cellStyle name="Currency [0] 11696" xfId="19534" hidden="1"/>
    <cellStyle name="Currency [0] 11696" xfId="48927" hidden="1"/>
    <cellStyle name="Currency [0] 11697" xfId="19556" hidden="1"/>
    <cellStyle name="Currency [0] 11697" xfId="48949" hidden="1"/>
    <cellStyle name="Currency [0] 11698" xfId="19558" hidden="1"/>
    <cellStyle name="Currency [0] 11698" xfId="48951" hidden="1"/>
    <cellStyle name="Currency [0] 11699" xfId="19492" hidden="1"/>
    <cellStyle name="Currency [0] 11699" xfId="48885" hidden="1"/>
    <cellStyle name="Currency [0] 117" xfId="184" hidden="1"/>
    <cellStyle name="Currency [0] 117" xfId="29579" hidden="1"/>
    <cellStyle name="Currency [0] 1170" xfId="1197" hidden="1"/>
    <cellStyle name="Currency [0] 1170" xfId="30592" hidden="1"/>
    <cellStyle name="Currency [0] 11700" xfId="19006" hidden="1"/>
    <cellStyle name="Currency [0] 11700" xfId="48399" hidden="1"/>
    <cellStyle name="Currency [0] 11701" xfId="19530" hidden="1"/>
    <cellStyle name="Currency [0] 11701" xfId="48923" hidden="1"/>
    <cellStyle name="Currency [0] 11702" xfId="19022" hidden="1"/>
    <cellStyle name="Currency [0] 11702" xfId="48415" hidden="1"/>
    <cellStyle name="Currency [0] 11703" xfId="19519" hidden="1"/>
    <cellStyle name="Currency [0] 11703" xfId="48912" hidden="1"/>
    <cellStyle name="Currency [0] 11704" xfId="19563" hidden="1"/>
    <cellStyle name="Currency [0] 11704" xfId="48956" hidden="1"/>
    <cellStyle name="Currency [0] 11705" xfId="19531" hidden="1"/>
    <cellStyle name="Currency [0] 11705" xfId="48924" hidden="1"/>
    <cellStyle name="Currency [0] 11706" xfId="19539" hidden="1"/>
    <cellStyle name="Currency [0] 11706" xfId="48932" hidden="1"/>
    <cellStyle name="Currency [0] 11707" xfId="19575" hidden="1"/>
    <cellStyle name="Currency [0] 11707" xfId="48968" hidden="1"/>
    <cellStyle name="Currency [0] 11708" xfId="19577" hidden="1"/>
    <cellStyle name="Currency [0] 11708" xfId="48970" hidden="1"/>
    <cellStyle name="Currency [0] 11709" xfId="19533" hidden="1"/>
    <cellStyle name="Currency [0] 11709" xfId="48926" hidden="1"/>
    <cellStyle name="Currency [0] 1171" xfId="1278" hidden="1"/>
    <cellStyle name="Currency [0] 1171" xfId="30673" hidden="1"/>
    <cellStyle name="Currency [0] 11710" xfId="19546" hidden="1"/>
    <cellStyle name="Currency [0] 11710" xfId="48939" hidden="1"/>
    <cellStyle name="Currency [0] 11711" xfId="19551" hidden="1"/>
    <cellStyle name="Currency [0] 11711" xfId="48944" hidden="1"/>
    <cellStyle name="Currency [0] 11712" xfId="19545" hidden="1"/>
    <cellStyle name="Currency [0] 11712" xfId="48938" hidden="1"/>
    <cellStyle name="Currency [0] 11713" xfId="19593" hidden="1"/>
    <cellStyle name="Currency [0] 11713" xfId="48986" hidden="1"/>
    <cellStyle name="Currency [0] 11714" xfId="19601" hidden="1"/>
    <cellStyle name="Currency [0] 11714" xfId="48994" hidden="1"/>
    <cellStyle name="Currency [0] 11715" xfId="19529" hidden="1"/>
    <cellStyle name="Currency [0] 11715" xfId="48922" hidden="1"/>
    <cellStyle name="Currency [0] 11716" xfId="19587" hidden="1"/>
    <cellStyle name="Currency [0] 11716" xfId="48980" hidden="1"/>
    <cellStyle name="Currency [0] 11717" xfId="19610" hidden="1"/>
    <cellStyle name="Currency [0] 11717" xfId="49003" hidden="1"/>
    <cellStyle name="Currency [0] 11718" xfId="19612" hidden="1"/>
    <cellStyle name="Currency [0] 11718" xfId="49005" hidden="1"/>
    <cellStyle name="Currency [0] 11719" xfId="19512" hidden="1"/>
    <cellStyle name="Currency [0] 11719" xfId="48905" hidden="1"/>
    <cellStyle name="Currency [0] 1172" xfId="1285" hidden="1"/>
    <cellStyle name="Currency [0] 1172" xfId="30680" hidden="1"/>
    <cellStyle name="Currency [0] 11720" xfId="19522" hidden="1"/>
    <cellStyle name="Currency [0] 11720" xfId="48915" hidden="1"/>
    <cellStyle name="Currency [0] 11721" xfId="19584" hidden="1"/>
    <cellStyle name="Currency [0] 11721" xfId="48977" hidden="1"/>
    <cellStyle name="Currency [0] 11722" xfId="19549" hidden="1"/>
    <cellStyle name="Currency [0] 11722" xfId="48942" hidden="1"/>
    <cellStyle name="Currency [0] 11723" xfId="19499" hidden="1"/>
    <cellStyle name="Currency [0] 11723" xfId="48892" hidden="1"/>
    <cellStyle name="Currency [0] 11724" xfId="19620" hidden="1"/>
    <cellStyle name="Currency [0] 11724" xfId="49013" hidden="1"/>
    <cellStyle name="Currency [0] 11725" xfId="19585" hidden="1"/>
    <cellStyle name="Currency [0] 11725" xfId="48978" hidden="1"/>
    <cellStyle name="Currency [0] 11726" xfId="19596" hidden="1"/>
    <cellStyle name="Currency [0] 11726" xfId="48989" hidden="1"/>
    <cellStyle name="Currency [0] 11727" xfId="19628" hidden="1"/>
    <cellStyle name="Currency [0] 11727" xfId="49021" hidden="1"/>
    <cellStyle name="Currency [0] 11728" xfId="19630" hidden="1"/>
    <cellStyle name="Currency [0] 11728" xfId="49023" hidden="1"/>
    <cellStyle name="Currency [0] 11729" xfId="19582" hidden="1"/>
    <cellStyle name="Currency [0] 11729" xfId="48975" hidden="1"/>
    <cellStyle name="Currency [0] 1173" xfId="1286" hidden="1"/>
    <cellStyle name="Currency [0] 1173" xfId="30681" hidden="1"/>
    <cellStyle name="Currency [0] 11730" xfId="19581" hidden="1"/>
    <cellStyle name="Currency [0] 11730" xfId="48974" hidden="1"/>
    <cellStyle name="Currency [0] 11731" xfId="19571" hidden="1"/>
    <cellStyle name="Currency [0] 11731" xfId="48964" hidden="1"/>
    <cellStyle name="Currency [0] 11732" xfId="19567" hidden="1"/>
    <cellStyle name="Currency [0] 11732" xfId="48960" hidden="1"/>
    <cellStyle name="Currency [0] 11733" xfId="19569" hidden="1"/>
    <cellStyle name="Currency [0] 11733" xfId="48962" hidden="1"/>
    <cellStyle name="Currency [0] 11734" xfId="19637" hidden="1"/>
    <cellStyle name="Currency [0] 11734" xfId="49030" hidden="1"/>
    <cellStyle name="Currency [0] 11735" xfId="19008" hidden="1"/>
    <cellStyle name="Currency [0] 11735" xfId="48401" hidden="1"/>
    <cellStyle name="Currency [0] 11736" xfId="19615" hidden="1"/>
    <cellStyle name="Currency [0] 11736" xfId="49008" hidden="1"/>
    <cellStyle name="Currency [0] 11737" xfId="19643" hidden="1"/>
    <cellStyle name="Currency [0] 11737" xfId="49036" hidden="1"/>
    <cellStyle name="Currency [0] 11738" xfId="19645" hidden="1"/>
    <cellStyle name="Currency [0] 11738" xfId="49038" hidden="1"/>
    <cellStyle name="Currency [0] 11739" xfId="19520" hidden="1"/>
    <cellStyle name="Currency [0] 11739" xfId="48913" hidden="1"/>
    <cellStyle name="Currency [0] 1174" xfId="1226" hidden="1"/>
    <cellStyle name="Currency [0] 1174" xfId="30621" hidden="1"/>
    <cellStyle name="Currency [0] 11740" xfId="19594" hidden="1"/>
    <cellStyle name="Currency [0] 11740" xfId="48987" hidden="1"/>
    <cellStyle name="Currency [0] 11741" xfId="19550" hidden="1"/>
    <cellStyle name="Currency [0] 11741" xfId="48943" hidden="1"/>
    <cellStyle name="Currency [0] 11742" xfId="19586" hidden="1"/>
    <cellStyle name="Currency [0] 11742" xfId="48979" hidden="1"/>
    <cellStyle name="Currency [0] 11743" xfId="19590" hidden="1"/>
    <cellStyle name="Currency [0] 11743" xfId="48983" hidden="1"/>
    <cellStyle name="Currency [0] 11744" xfId="19651" hidden="1"/>
    <cellStyle name="Currency [0] 11744" xfId="49044" hidden="1"/>
    <cellStyle name="Currency [0] 11745" xfId="18995" hidden="1"/>
    <cellStyle name="Currency [0] 11745" xfId="48388" hidden="1"/>
    <cellStyle name="Currency [0] 11746" xfId="19633" hidden="1"/>
    <cellStyle name="Currency [0] 11746" xfId="49026" hidden="1"/>
    <cellStyle name="Currency [0] 11747" xfId="19656" hidden="1"/>
    <cellStyle name="Currency [0] 11747" xfId="49049" hidden="1"/>
    <cellStyle name="Currency [0] 11748" xfId="19658" hidden="1"/>
    <cellStyle name="Currency [0] 11748" xfId="49051" hidden="1"/>
    <cellStyle name="Currency [0] 11749" xfId="19514" hidden="1"/>
    <cellStyle name="Currency [0] 11749" xfId="48907" hidden="1"/>
    <cellStyle name="Currency [0] 1175" xfId="1246" hidden="1"/>
    <cellStyle name="Currency [0] 1175" xfId="30641" hidden="1"/>
    <cellStyle name="Currency [0] 11750" xfId="19613" hidden="1"/>
    <cellStyle name="Currency [0] 11750" xfId="49006" hidden="1"/>
    <cellStyle name="Currency [0] 11751" xfId="19580" hidden="1"/>
    <cellStyle name="Currency [0] 11751" xfId="48973" hidden="1"/>
    <cellStyle name="Currency [0] 11752" xfId="19598" hidden="1"/>
    <cellStyle name="Currency [0] 11752" xfId="48991" hidden="1"/>
    <cellStyle name="Currency [0] 11753" xfId="19595" hidden="1"/>
    <cellStyle name="Currency [0] 11753" xfId="48988" hidden="1"/>
    <cellStyle name="Currency [0] 11754" xfId="19662" hidden="1"/>
    <cellStyle name="Currency [0] 11754" xfId="49055" hidden="1"/>
    <cellStyle name="Currency [0] 11755" xfId="19547" hidden="1"/>
    <cellStyle name="Currency [0] 11755" xfId="48940" hidden="1"/>
    <cellStyle name="Currency [0] 11756" xfId="19647" hidden="1"/>
    <cellStyle name="Currency [0] 11756" xfId="49040" hidden="1"/>
    <cellStyle name="Currency [0] 11757" xfId="19669" hidden="1"/>
    <cellStyle name="Currency [0] 11757" xfId="49062" hidden="1"/>
    <cellStyle name="Currency [0] 11758" xfId="19671" hidden="1"/>
    <cellStyle name="Currency [0] 11758" xfId="49064" hidden="1"/>
    <cellStyle name="Currency [0] 11759" xfId="19599" hidden="1"/>
    <cellStyle name="Currency [0] 11759" xfId="48992" hidden="1"/>
    <cellStyle name="Currency [0] 1176" xfId="1280" hidden="1"/>
    <cellStyle name="Currency [0] 1176" xfId="30675" hidden="1"/>
    <cellStyle name="Currency [0] 11760" xfId="19631" hidden="1"/>
    <cellStyle name="Currency [0] 11760" xfId="49024" hidden="1"/>
    <cellStyle name="Currency [0] 11761" xfId="18974" hidden="1"/>
    <cellStyle name="Currency [0] 11761" xfId="48367" hidden="1"/>
    <cellStyle name="Currency [0] 11762" xfId="19617" hidden="1"/>
    <cellStyle name="Currency [0] 11762" xfId="49010" hidden="1"/>
    <cellStyle name="Currency [0] 11763" xfId="19614" hidden="1"/>
    <cellStyle name="Currency [0] 11763" xfId="49007" hidden="1"/>
    <cellStyle name="Currency [0] 11764" xfId="19675" hidden="1"/>
    <cellStyle name="Currency [0] 11764" xfId="49068" hidden="1"/>
    <cellStyle name="Currency [0] 11765" xfId="19510" hidden="1"/>
    <cellStyle name="Currency [0] 11765" xfId="48903" hidden="1"/>
    <cellStyle name="Currency [0] 11766" xfId="19659" hidden="1"/>
    <cellStyle name="Currency [0] 11766" xfId="49052" hidden="1"/>
    <cellStyle name="Currency [0] 11767" xfId="19679" hidden="1"/>
    <cellStyle name="Currency [0] 11767" xfId="49072" hidden="1"/>
    <cellStyle name="Currency [0] 11768" xfId="19681" hidden="1"/>
    <cellStyle name="Currency [0] 11768" xfId="49074" hidden="1"/>
    <cellStyle name="Currency [0] 11769" xfId="19618" hidden="1"/>
    <cellStyle name="Currency [0] 11769" xfId="49011" hidden="1"/>
    <cellStyle name="Currency [0] 1177" xfId="1273" hidden="1"/>
    <cellStyle name="Currency [0] 1177" xfId="30668" hidden="1"/>
    <cellStyle name="Currency [0] 11770" xfId="19646" hidden="1"/>
    <cellStyle name="Currency [0] 11770" xfId="49039" hidden="1"/>
    <cellStyle name="Currency [0] 11771" xfId="19606" hidden="1"/>
    <cellStyle name="Currency [0] 11771" xfId="48999" hidden="1"/>
    <cellStyle name="Currency [0] 11772" xfId="19635" hidden="1"/>
    <cellStyle name="Currency [0] 11772" xfId="49028" hidden="1"/>
    <cellStyle name="Currency [0] 11773" xfId="19632" hidden="1"/>
    <cellStyle name="Currency [0] 11773" xfId="49025" hidden="1"/>
    <cellStyle name="Currency [0] 11774" xfId="19685" hidden="1"/>
    <cellStyle name="Currency [0] 11774" xfId="49078" hidden="1"/>
    <cellStyle name="Currency [0] 11775" xfId="19513" hidden="1"/>
    <cellStyle name="Currency [0] 11775" xfId="48906" hidden="1"/>
    <cellStyle name="Currency [0] 11776" xfId="19672" hidden="1"/>
    <cellStyle name="Currency [0] 11776" xfId="49065" hidden="1"/>
    <cellStyle name="Currency [0] 11777" xfId="19689" hidden="1"/>
    <cellStyle name="Currency [0] 11777" xfId="49082" hidden="1"/>
    <cellStyle name="Currency [0] 11778" xfId="19691" hidden="1"/>
    <cellStyle name="Currency [0] 11778" xfId="49084" hidden="1"/>
    <cellStyle name="Currency [0] 11779" xfId="19572" hidden="1"/>
    <cellStyle name="Currency [0] 11779" xfId="48965" hidden="1"/>
    <cellStyle name="Currency [0] 1178" xfId="1283" hidden="1"/>
    <cellStyle name="Currency [0] 1178" xfId="30678" hidden="1"/>
    <cellStyle name="Currency [0] 11780" xfId="19608" hidden="1"/>
    <cellStyle name="Currency [0] 11780" xfId="49001" hidden="1"/>
    <cellStyle name="Currency [0] 11781" xfId="19677" hidden="1"/>
    <cellStyle name="Currency [0] 11781" xfId="49070" hidden="1"/>
    <cellStyle name="Currency [0] 11782" xfId="19665" hidden="1"/>
    <cellStyle name="Currency [0] 11782" xfId="49058" hidden="1"/>
    <cellStyle name="Currency [0] 11783" xfId="19682" hidden="1"/>
    <cellStyle name="Currency [0] 11783" xfId="49075" hidden="1"/>
    <cellStyle name="Currency [0] 11784" xfId="19693" hidden="1"/>
    <cellStyle name="Currency [0] 11784" xfId="49086" hidden="1"/>
    <cellStyle name="Currency [0] 11785" xfId="19541" hidden="1"/>
    <cellStyle name="Currency [0] 11785" xfId="48934" hidden="1"/>
    <cellStyle name="Currency [0] 11786" xfId="19605" hidden="1"/>
    <cellStyle name="Currency [0] 11786" xfId="48998" hidden="1"/>
    <cellStyle name="Currency [0] 11787" xfId="19697" hidden="1"/>
    <cellStyle name="Currency [0] 11787" xfId="49090" hidden="1"/>
    <cellStyle name="Currency [0] 11788" xfId="19699" hidden="1"/>
    <cellStyle name="Currency [0] 11788" xfId="49092" hidden="1"/>
    <cellStyle name="Currency [0] 11789" xfId="19654" hidden="1"/>
    <cellStyle name="Currency [0] 11789" xfId="49047" hidden="1"/>
    <cellStyle name="Currency [0] 1179" xfId="1287" hidden="1"/>
    <cellStyle name="Currency [0] 1179" xfId="30682" hidden="1"/>
    <cellStyle name="Currency [0] 11790" xfId="19666" hidden="1"/>
    <cellStyle name="Currency [0] 11790" xfId="49059" hidden="1"/>
    <cellStyle name="Currency [0] 11791" xfId="19694" hidden="1"/>
    <cellStyle name="Currency [0] 11791" xfId="49087" hidden="1"/>
    <cellStyle name="Currency [0] 11792" xfId="19667" hidden="1"/>
    <cellStyle name="Currency [0] 11792" xfId="49060" hidden="1"/>
    <cellStyle name="Currency [0] 11793" xfId="19700" hidden="1"/>
    <cellStyle name="Currency [0] 11793" xfId="49093" hidden="1"/>
    <cellStyle name="Currency [0] 11794" xfId="19702" hidden="1"/>
    <cellStyle name="Currency [0] 11794" xfId="49095" hidden="1"/>
    <cellStyle name="Currency [0] 11795" xfId="19695" hidden="1"/>
    <cellStyle name="Currency [0] 11795" xfId="49088" hidden="1"/>
    <cellStyle name="Currency [0] 11796" xfId="19641" hidden="1"/>
    <cellStyle name="Currency [0] 11796" xfId="49034" hidden="1"/>
    <cellStyle name="Currency [0] 11797" xfId="19704" hidden="1"/>
    <cellStyle name="Currency [0] 11797" xfId="49097" hidden="1"/>
    <cellStyle name="Currency [0] 11798" xfId="19706" hidden="1"/>
    <cellStyle name="Currency [0] 11798" xfId="49099" hidden="1"/>
    <cellStyle name="Currency [0] 11799" xfId="19068" hidden="1"/>
    <cellStyle name="Currency [0] 11799" xfId="48461" hidden="1"/>
    <cellStyle name="Currency [0] 118" xfId="157" hidden="1"/>
    <cellStyle name="Currency [0] 118" xfId="29552" hidden="1"/>
    <cellStyle name="Currency [0] 1180" xfId="1212" hidden="1"/>
    <cellStyle name="Currency [0] 1180" xfId="30607" hidden="1"/>
    <cellStyle name="Currency [0] 11800" xfId="19009" hidden="1"/>
    <cellStyle name="Currency [0] 11800" xfId="48402" hidden="1"/>
    <cellStyle name="Currency [0] 11801" xfId="19712" hidden="1"/>
    <cellStyle name="Currency [0] 11801" xfId="49105" hidden="1"/>
    <cellStyle name="Currency [0] 11802" xfId="19718" hidden="1"/>
    <cellStyle name="Currency [0] 11802" xfId="49111" hidden="1"/>
    <cellStyle name="Currency [0] 11803" xfId="19720" hidden="1"/>
    <cellStyle name="Currency [0] 11803" xfId="49113" hidden="1"/>
    <cellStyle name="Currency [0] 11804" xfId="18999" hidden="1"/>
    <cellStyle name="Currency [0] 11804" xfId="48392" hidden="1"/>
    <cellStyle name="Currency [0] 11805" xfId="19714" hidden="1"/>
    <cellStyle name="Currency [0] 11805" xfId="49107" hidden="1"/>
    <cellStyle name="Currency [0] 11806" xfId="19722" hidden="1"/>
    <cellStyle name="Currency [0] 11806" xfId="49115" hidden="1"/>
    <cellStyle name="Currency [0] 11807" xfId="19724" hidden="1"/>
    <cellStyle name="Currency [0] 11807" xfId="49117" hidden="1"/>
    <cellStyle name="Currency [0] 11808" xfId="19713" hidden="1"/>
    <cellStyle name="Currency [0] 11808" xfId="49106" hidden="1"/>
    <cellStyle name="Currency [0] 11809" xfId="19044" hidden="1"/>
    <cellStyle name="Currency [0] 11809" xfId="48437" hidden="1"/>
    <cellStyle name="Currency [0] 1181" xfId="1244" hidden="1"/>
    <cellStyle name="Currency [0] 1181" xfId="30639" hidden="1"/>
    <cellStyle name="Currency [0] 11810" xfId="19735" hidden="1"/>
    <cellStyle name="Currency [0] 11810" xfId="49128" hidden="1"/>
    <cellStyle name="Currency [0] 11811" xfId="19744" hidden="1"/>
    <cellStyle name="Currency [0] 11811" xfId="49137" hidden="1"/>
    <cellStyle name="Currency [0] 11812" xfId="19755" hidden="1"/>
    <cellStyle name="Currency [0] 11812" xfId="49148" hidden="1"/>
    <cellStyle name="Currency [0] 11813" xfId="19761" hidden="1"/>
    <cellStyle name="Currency [0] 11813" xfId="49154" hidden="1"/>
    <cellStyle name="Currency [0] 11814" xfId="19733" hidden="1"/>
    <cellStyle name="Currency [0] 11814" xfId="49126" hidden="1"/>
    <cellStyle name="Currency [0] 11815" xfId="19751" hidden="1"/>
    <cellStyle name="Currency [0] 11815" xfId="49144" hidden="1"/>
    <cellStyle name="Currency [0] 11816" xfId="19773" hidden="1"/>
    <cellStyle name="Currency [0] 11816" xfId="49166" hidden="1"/>
    <cellStyle name="Currency [0] 11817" xfId="19775" hidden="1"/>
    <cellStyle name="Currency [0] 11817" xfId="49168" hidden="1"/>
    <cellStyle name="Currency [0] 11818" xfId="19709" hidden="1"/>
    <cellStyle name="Currency [0] 11818" xfId="49102" hidden="1"/>
    <cellStyle name="Currency [0] 11819" xfId="18998" hidden="1"/>
    <cellStyle name="Currency [0] 11819" xfId="48391" hidden="1"/>
    <cellStyle name="Currency [0] 1182" xfId="1290" hidden="1"/>
    <cellStyle name="Currency [0] 1182" xfId="30685" hidden="1"/>
    <cellStyle name="Currency [0] 11820" xfId="19747" hidden="1"/>
    <cellStyle name="Currency [0] 11820" xfId="49140" hidden="1"/>
    <cellStyle name="Currency [0] 11821" xfId="18977" hidden="1"/>
    <cellStyle name="Currency [0] 11821" xfId="48370" hidden="1"/>
    <cellStyle name="Currency [0] 11822" xfId="19736" hidden="1"/>
    <cellStyle name="Currency [0] 11822" xfId="49129" hidden="1"/>
    <cellStyle name="Currency [0] 11823" xfId="19780" hidden="1"/>
    <cellStyle name="Currency [0] 11823" xfId="49173" hidden="1"/>
    <cellStyle name="Currency [0] 11824" xfId="19748" hidden="1"/>
    <cellStyle name="Currency [0] 11824" xfId="49141" hidden="1"/>
    <cellStyle name="Currency [0] 11825" xfId="19756" hidden="1"/>
    <cellStyle name="Currency [0] 11825" xfId="49149" hidden="1"/>
    <cellStyle name="Currency [0] 11826" xfId="19792" hidden="1"/>
    <cellStyle name="Currency [0] 11826" xfId="49185" hidden="1"/>
    <cellStyle name="Currency [0] 11827" xfId="19794" hidden="1"/>
    <cellStyle name="Currency [0] 11827" xfId="49187" hidden="1"/>
    <cellStyle name="Currency [0] 11828" xfId="19750" hidden="1"/>
    <cellStyle name="Currency [0] 11828" xfId="49143" hidden="1"/>
    <cellStyle name="Currency [0] 11829" xfId="19763" hidden="1"/>
    <cellStyle name="Currency [0] 11829" xfId="49156" hidden="1"/>
    <cellStyle name="Currency [0] 1183" xfId="1291" hidden="1"/>
    <cellStyle name="Currency [0] 1183" xfId="30686" hidden="1"/>
    <cellStyle name="Currency [0] 11830" xfId="19768" hidden="1"/>
    <cellStyle name="Currency [0] 11830" xfId="49161" hidden="1"/>
    <cellStyle name="Currency [0] 11831" xfId="19762" hidden="1"/>
    <cellStyle name="Currency [0] 11831" xfId="49155" hidden="1"/>
    <cellStyle name="Currency [0] 11832" xfId="19810" hidden="1"/>
    <cellStyle name="Currency [0] 11832" xfId="49203" hidden="1"/>
    <cellStyle name="Currency [0] 11833" xfId="19818" hidden="1"/>
    <cellStyle name="Currency [0] 11833" xfId="49211" hidden="1"/>
    <cellStyle name="Currency [0] 11834" xfId="19746" hidden="1"/>
    <cellStyle name="Currency [0] 11834" xfId="49139" hidden="1"/>
    <cellStyle name="Currency [0] 11835" xfId="19804" hidden="1"/>
    <cellStyle name="Currency [0] 11835" xfId="49197" hidden="1"/>
    <cellStyle name="Currency [0] 11836" xfId="19827" hidden="1"/>
    <cellStyle name="Currency [0] 11836" xfId="49220" hidden="1"/>
    <cellStyle name="Currency [0] 11837" xfId="19829" hidden="1"/>
    <cellStyle name="Currency [0] 11837" xfId="49222" hidden="1"/>
    <cellStyle name="Currency [0] 11838" xfId="19729" hidden="1"/>
    <cellStyle name="Currency [0] 11838" xfId="49122" hidden="1"/>
    <cellStyle name="Currency [0] 11839" xfId="19739" hidden="1"/>
    <cellStyle name="Currency [0] 11839" xfId="49132" hidden="1"/>
    <cellStyle name="Currency [0] 1184" xfId="1268" hidden="1"/>
    <cellStyle name="Currency [0] 1184" xfId="30663" hidden="1"/>
    <cellStyle name="Currency [0] 11840" xfId="19801" hidden="1"/>
    <cellStyle name="Currency [0] 11840" xfId="49194" hidden="1"/>
    <cellStyle name="Currency [0] 11841" xfId="19766" hidden="1"/>
    <cellStyle name="Currency [0] 11841" xfId="49159" hidden="1"/>
    <cellStyle name="Currency [0] 11842" xfId="19716" hidden="1"/>
    <cellStyle name="Currency [0] 11842" xfId="49109" hidden="1"/>
    <cellStyle name="Currency [0] 11843" xfId="19837" hidden="1"/>
    <cellStyle name="Currency [0] 11843" xfId="49230" hidden="1"/>
    <cellStyle name="Currency [0] 11844" xfId="19802" hidden="1"/>
    <cellStyle name="Currency [0] 11844" xfId="49195" hidden="1"/>
    <cellStyle name="Currency [0] 11845" xfId="19813" hidden="1"/>
    <cellStyle name="Currency [0] 11845" xfId="49206" hidden="1"/>
    <cellStyle name="Currency [0] 11846" xfId="19845" hidden="1"/>
    <cellStyle name="Currency [0] 11846" xfId="49238" hidden="1"/>
    <cellStyle name="Currency [0] 11847" xfId="19847" hidden="1"/>
    <cellStyle name="Currency [0] 11847" xfId="49240" hidden="1"/>
    <cellStyle name="Currency [0] 11848" xfId="19799" hidden="1"/>
    <cellStyle name="Currency [0] 11848" xfId="49192" hidden="1"/>
    <cellStyle name="Currency [0] 11849" xfId="19798" hidden="1"/>
    <cellStyle name="Currency [0] 11849" xfId="49191" hidden="1"/>
    <cellStyle name="Currency [0] 1185" xfId="1274" hidden="1"/>
    <cellStyle name="Currency [0] 1185" xfId="30669" hidden="1"/>
    <cellStyle name="Currency [0] 11850" xfId="19788" hidden="1"/>
    <cellStyle name="Currency [0] 11850" xfId="49181" hidden="1"/>
    <cellStyle name="Currency [0] 11851" xfId="19784" hidden="1"/>
    <cellStyle name="Currency [0] 11851" xfId="49177" hidden="1"/>
    <cellStyle name="Currency [0] 11852" xfId="19786" hidden="1"/>
    <cellStyle name="Currency [0] 11852" xfId="49179" hidden="1"/>
    <cellStyle name="Currency [0] 11853" xfId="19854" hidden="1"/>
    <cellStyle name="Currency [0] 11853" xfId="49247" hidden="1"/>
    <cellStyle name="Currency [0] 11854" xfId="19013" hidden="1"/>
    <cellStyle name="Currency [0] 11854" xfId="48406" hidden="1"/>
    <cellStyle name="Currency [0] 11855" xfId="19832" hidden="1"/>
    <cellStyle name="Currency [0] 11855" xfId="49225" hidden="1"/>
    <cellStyle name="Currency [0] 11856" xfId="19860" hidden="1"/>
    <cellStyle name="Currency [0] 11856" xfId="49253" hidden="1"/>
    <cellStyle name="Currency [0] 11857" xfId="19862" hidden="1"/>
    <cellStyle name="Currency [0] 11857" xfId="49255" hidden="1"/>
    <cellStyle name="Currency [0] 11858" xfId="19737" hidden="1"/>
    <cellStyle name="Currency [0] 11858" xfId="49130" hidden="1"/>
    <cellStyle name="Currency [0] 11859" xfId="19811" hidden="1"/>
    <cellStyle name="Currency [0] 11859" xfId="49204" hidden="1"/>
    <cellStyle name="Currency [0] 1186" xfId="1288" hidden="1"/>
    <cellStyle name="Currency [0] 1186" xfId="30683" hidden="1"/>
    <cellStyle name="Currency [0] 11860" xfId="19767" hidden="1"/>
    <cellStyle name="Currency [0] 11860" xfId="49160" hidden="1"/>
    <cellStyle name="Currency [0] 11861" xfId="19803" hidden="1"/>
    <cellStyle name="Currency [0] 11861" xfId="49196" hidden="1"/>
    <cellStyle name="Currency [0] 11862" xfId="19807" hidden="1"/>
    <cellStyle name="Currency [0] 11862" xfId="49200" hidden="1"/>
    <cellStyle name="Currency [0] 11863" xfId="19868" hidden="1"/>
    <cellStyle name="Currency [0] 11863" xfId="49261" hidden="1"/>
    <cellStyle name="Currency [0] 11864" xfId="19026" hidden="1"/>
    <cellStyle name="Currency [0] 11864" xfId="48419" hidden="1"/>
    <cellStyle name="Currency [0] 11865" xfId="19850" hidden="1"/>
    <cellStyle name="Currency [0] 11865" xfId="49243" hidden="1"/>
    <cellStyle name="Currency [0] 11866" xfId="19873" hidden="1"/>
    <cellStyle name="Currency [0] 11866" xfId="49266" hidden="1"/>
    <cellStyle name="Currency [0] 11867" xfId="19875" hidden="1"/>
    <cellStyle name="Currency [0] 11867" xfId="49268" hidden="1"/>
    <cellStyle name="Currency [0] 11868" xfId="19731" hidden="1"/>
    <cellStyle name="Currency [0] 11868" xfId="49124" hidden="1"/>
    <cellStyle name="Currency [0] 11869" xfId="19830" hidden="1"/>
    <cellStyle name="Currency [0] 11869" xfId="49223" hidden="1"/>
    <cellStyle name="Currency [0] 1187" xfId="1275" hidden="1"/>
    <cellStyle name="Currency [0] 1187" xfId="30670" hidden="1"/>
    <cellStyle name="Currency [0] 11870" xfId="19797" hidden="1"/>
    <cellStyle name="Currency [0] 11870" xfId="49190" hidden="1"/>
    <cellStyle name="Currency [0] 11871" xfId="19815" hidden="1"/>
    <cellStyle name="Currency [0] 11871" xfId="49208" hidden="1"/>
    <cellStyle name="Currency [0] 11872" xfId="19812" hidden="1"/>
    <cellStyle name="Currency [0] 11872" xfId="49205" hidden="1"/>
    <cellStyle name="Currency [0] 11873" xfId="19879" hidden="1"/>
    <cellStyle name="Currency [0] 11873" xfId="49272" hidden="1"/>
    <cellStyle name="Currency [0] 11874" xfId="19764" hidden="1"/>
    <cellStyle name="Currency [0] 11874" xfId="49157" hidden="1"/>
    <cellStyle name="Currency [0] 11875" xfId="19864" hidden="1"/>
    <cellStyle name="Currency [0] 11875" xfId="49257" hidden="1"/>
    <cellStyle name="Currency [0] 11876" xfId="19886" hidden="1"/>
    <cellStyle name="Currency [0] 11876" xfId="49279" hidden="1"/>
    <cellStyle name="Currency [0] 11877" xfId="19888" hidden="1"/>
    <cellStyle name="Currency [0] 11877" xfId="49281" hidden="1"/>
    <cellStyle name="Currency [0] 11878" xfId="19816" hidden="1"/>
    <cellStyle name="Currency [0] 11878" xfId="49209" hidden="1"/>
    <cellStyle name="Currency [0] 11879" xfId="19848" hidden="1"/>
    <cellStyle name="Currency [0] 11879" xfId="49241" hidden="1"/>
    <cellStyle name="Currency [0] 1188" xfId="1292" hidden="1"/>
    <cellStyle name="Currency [0] 1188" xfId="30687" hidden="1"/>
    <cellStyle name="Currency [0] 11880" xfId="18978" hidden="1"/>
    <cellStyle name="Currency [0] 11880" xfId="48371" hidden="1"/>
    <cellStyle name="Currency [0] 11881" xfId="19834" hidden="1"/>
    <cellStyle name="Currency [0] 11881" xfId="49227" hidden="1"/>
    <cellStyle name="Currency [0] 11882" xfId="19831" hidden="1"/>
    <cellStyle name="Currency [0] 11882" xfId="49224" hidden="1"/>
    <cellStyle name="Currency [0] 11883" xfId="19892" hidden="1"/>
    <cellStyle name="Currency [0] 11883" xfId="49285" hidden="1"/>
    <cellStyle name="Currency [0] 11884" xfId="19727" hidden="1"/>
    <cellStyle name="Currency [0] 11884" xfId="49120" hidden="1"/>
    <cellStyle name="Currency [0] 11885" xfId="19876" hidden="1"/>
    <cellStyle name="Currency [0] 11885" xfId="49269" hidden="1"/>
    <cellStyle name="Currency [0] 11886" xfId="19896" hidden="1"/>
    <cellStyle name="Currency [0] 11886" xfId="49289" hidden="1"/>
    <cellStyle name="Currency [0] 11887" xfId="19898" hidden="1"/>
    <cellStyle name="Currency [0] 11887" xfId="49291" hidden="1"/>
    <cellStyle name="Currency [0] 11888" xfId="19835" hidden="1"/>
    <cellStyle name="Currency [0] 11888" xfId="49228" hidden="1"/>
    <cellStyle name="Currency [0] 11889" xfId="19863" hidden="1"/>
    <cellStyle name="Currency [0] 11889" xfId="49256" hidden="1"/>
    <cellStyle name="Currency [0] 1189" xfId="1293" hidden="1"/>
    <cellStyle name="Currency [0] 1189" xfId="30688" hidden="1"/>
    <cellStyle name="Currency [0] 11890" xfId="19823" hidden="1"/>
    <cellStyle name="Currency [0] 11890" xfId="49216" hidden="1"/>
    <cellStyle name="Currency [0] 11891" xfId="19852" hidden="1"/>
    <cellStyle name="Currency [0] 11891" xfId="49245" hidden="1"/>
    <cellStyle name="Currency [0] 11892" xfId="19849" hidden="1"/>
    <cellStyle name="Currency [0] 11892" xfId="49242" hidden="1"/>
    <cellStyle name="Currency [0] 11893" xfId="19902" hidden="1"/>
    <cellStyle name="Currency [0] 11893" xfId="49295" hidden="1"/>
    <cellStyle name="Currency [0] 11894" xfId="19730" hidden="1"/>
    <cellStyle name="Currency [0] 11894" xfId="49123" hidden="1"/>
    <cellStyle name="Currency [0] 11895" xfId="19889" hidden="1"/>
    <cellStyle name="Currency [0] 11895" xfId="49282" hidden="1"/>
    <cellStyle name="Currency [0] 11896" xfId="19906" hidden="1"/>
    <cellStyle name="Currency [0] 11896" xfId="49299" hidden="1"/>
    <cellStyle name="Currency [0] 11897" xfId="19908" hidden="1"/>
    <cellStyle name="Currency [0] 11897" xfId="49301" hidden="1"/>
    <cellStyle name="Currency [0] 11898" xfId="19789" hidden="1"/>
    <cellStyle name="Currency [0] 11898" xfId="49182" hidden="1"/>
    <cellStyle name="Currency [0] 11899" xfId="19825" hidden="1"/>
    <cellStyle name="Currency [0] 11899" xfId="49218" hidden="1"/>
    <cellStyle name="Currency [0] 119" xfId="189" hidden="1"/>
    <cellStyle name="Currency [0] 119" xfId="29584" hidden="1"/>
    <cellStyle name="Currency [0] 1190" xfId="1289" hidden="1"/>
    <cellStyle name="Currency [0] 1190" xfId="30684" hidden="1"/>
    <cellStyle name="Currency [0] 11900" xfId="19894" hidden="1"/>
    <cellStyle name="Currency [0] 11900" xfId="49287" hidden="1"/>
    <cellStyle name="Currency [0] 11901" xfId="19882" hidden="1"/>
    <cellStyle name="Currency [0] 11901" xfId="49275" hidden="1"/>
    <cellStyle name="Currency [0] 11902" xfId="19899" hidden="1"/>
    <cellStyle name="Currency [0] 11902" xfId="49292" hidden="1"/>
    <cellStyle name="Currency [0] 11903" xfId="19910" hidden="1"/>
    <cellStyle name="Currency [0] 11903" xfId="49303" hidden="1"/>
    <cellStyle name="Currency [0] 11904" xfId="19758" hidden="1"/>
    <cellStyle name="Currency [0] 11904" xfId="49151" hidden="1"/>
    <cellStyle name="Currency [0] 11905" xfId="19822" hidden="1"/>
    <cellStyle name="Currency [0] 11905" xfId="49215" hidden="1"/>
    <cellStyle name="Currency [0] 11906" xfId="19914" hidden="1"/>
    <cellStyle name="Currency [0] 11906" xfId="49307" hidden="1"/>
    <cellStyle name="Currency [0] 11907" xfId="19916" hidden="1"/>
    <cellStyle name="Currency [0] 11907" xfId="49309" hidden="1"/>
    <cellStyle name="Currency [0] 11908" xfId="19871" hidden="1"/>
    <cellStyle name="Currency [0] 11908" xfId="49264" hidden="1"/>
    <cellStyle name="Currency [0] 11909" xfId="19883" hidden="1"/>
    <cellStyle name="Currency [0] 11909" xfId="49276" hidden="1"/>
    <cellStyle name="Currency [0] 1191" xfId="1262" hidden="1"/>
    <cellStyle name="Currency [0] 1191" xfId="30657" hidden="1"/>
    <cellStyle name="Currency [0] 11910" xfId="19911" hidden="1"/>
    <cellStyle name="Currency [0] 11910" xfId="49304" hidden="1"/>
    <cellStyle name="Currency [0] 11911" xfId="19884" hidden="1"/>
    <cellStyle name="Currency [0] 11911" xfId="49277" hidden="1"/>
    <cellStyle name="Currency [0] 11912" xfId="19917" hidden="1"/>
    <cellStyle name="Currency [0] 11912" xfId="49310" hidden="1"/>
    <cellStyle name="Currency [0] 11913" xfId="19919" hidden="1"/>
    <cellStyle name="Currency [0] 11913" xfId="49312" hidden="1"/>
    <cellStyle name="Currency [0] 11914" xfId="19912" hidden="1"/>
    <cellStyle name="Currency [0] 11914" xfId="49305" hidden="1"/>
    <cellStyle name="Currency [0] 11915" xfId="19858" hidden="1"/>
    <cellStyle name="Currency [0] 11915" xfId="49251" hidden="1"/>
    <cellStyle name="Currency [0] 11916" xfId="19921" hidden="1"/>
    <cellStyle name="Currency [0] 11916" xfId="49314" hidden="1"/>
    <cellStyle name="Currency [0] 11917" xfId="19923" hidden="1"/>
    <cellStyle name="Currency [0] 11917" xfId="49316" hidden="1"/>
    <cellStyle name="Currency [0] 11918" xfId="19982" hidden="1"/>
    <cellStyle name="Currency [0] 11918" xfId="49375" hidden="1"/>
    <cellStyle name="Currency [0] 11919" xfId="20006" hidden="1"/>
    <cellStyle name="Currency [0] 11919" xfId="49399" hidden="1"/>
    <cellStyle name="Currency [0] 1192" xfId="1294" hidden="1"/>
    <cellStyle name="Currency [0] 1192" xfId="30689" hidden="1"/>
    <cellStyle name="Currency [0] 11920" xfId="20013" hidden="1"/>
    <cellStyle name="Currency [0] 11920" xfId="49406" hidden="1"/>
    <cellStyle name="Currency [0] 11921" xfId="20025" hidden="1"/>
    <cellStyle name="Currency [0] 11921" xfId="49418" hidden="1"/>
    <cellStyle name="Currency [0] 11922" xfId="20028" hidden="1"/>
    <cellStyle name="Currency [0] 11922" xfId="49421" hidden="1"/>
    <cellStyle name="Currency [0] 11923" xfId="20004" hidden="1"/>
    <cellStyle name="Currency [0] 11923" xfId="49397" hidden="1"/>
    <cellStyle name="Currency [0] 11924" xfId="20021" hidden="1"/>
    <cellStyle name="Currency [0] 11924" xfId="49414" hidden="1"/>
    <cellStyle name="Currency [0] 11925" xfId="20032" hidden="1"/>
    <cellStyle name="Currency [0] 11925" xfId="49425" hidden="1"/>
    <cellStyle name="Currency [0] 11926" xfId="20034" hidden="1"/>
    <cellStyle name="Currency [0] 11926" xfId="49427" hidden="1"/>
    <cellStyle name="Currency [0] 11927" xfId="20014" hidden="1"/>
    <cellStyle name="Currency [0] 11927" xfId="49407" hidden="1"/>
    <cellStyle name="Currency [0] 11928" xfId="19983" hidden="1"/>
    <cellStyle name="Currency [0] 11928" xfId="49376" hidden="1"/>
    <cellStyle name="Currency [0] 11929" xfId="20045" hidden="1"/>
    <cellStyle name="Currency [0] 11929" xfId="49438" hidden="1"/>
    <cellStyle name="Currency [0] 1193" xfId="1295" hidden="1"/>
    <cellStyle name="Currency [0] 1193" xfId="30690" hidden="1"/>
    <cellStyle name="Currency [0] 11930" xfId="20054" hidden="1"/>
    <cellStyle name="Currency [0] 11930" xfId="49447" hidden="1"/>
    <cellStyle name="Currency [0] 11931" xfId="20065" hidden="1"/>
    <cellStyle name="Currency [0] 11931" xfId="49458" hidden="1"/>
    <cellStyle name="Currency [0] 11932" xfId="20071" hidden="1"/>
    <cellStyle name="Currency [0] 11932" xfId="49464" hidden="1"/>
    <cellStyle name="Currency [0] 11933" xfId="20043" hidden="1"/>
    <cellStyle name="Currency [0] 11933" xfId="49436" hidden="1"/>
    <cellStyle name="Currency [0] 11934" xfId="20061" hidden="1"/>
    <cellStyle name="Currency [0] 11934" xfId="49454" hidden="1"/>
    <cellStyle name="Currency [0] 11935" xfId="20083" hidden="1"/>
    <cellStyle name="Currency [0] 11935" xfId="49476" hidden="1"/>
    <cellStyle name="Currency [0] 11936" xfId="20085" hidden="1"/>
    <cellStyle name="Currency [0] 11936" xfId="49478" hidden="1"/>
    <cellStyle name="Currency [0] 11937" xfId="20010" hidden="1"/>
    <cellStyle name="Currency [0] 11937" xfId="49403" hidden="1"/>
    <cellStyle name="Currency [0] 11938" xfId="19989" hidden="1"/>
    <cellStyle name="Currency [0] 11938" xfId="49382" hidden="1"/>
    <cellStyle name="Currency [0] 11939" xfId="20057" hidden="1"/>
    <cellStyle name="Currency [0] 11939" xfId="49450" hidden="1"/>
    <cellStyle name="Currency [0] 1194" xfId="1327" hidden="1"/>
    <cellStyle name="Currency [0] 1194" xfId="30722" hidden="1"/>
    <cellStyle name="Currency [0] 11940" xfId="19995" hidden="1"/>
    <cellStyle name="Currency [0] 11940" xfId="49388" hidden="1"/>
    <cellStyle name="Currency [0] 11941" xfId="20046" hidden="1"/>
    <cellStyle name="Currency [0] 11941" xfId="49439" hidden="1"/>
    <cellStyle name="Currency [0] 11942" xfId="20090" hidden="1"/>
    <cellStyle name="Currency [0] 11942" xfId="49483" hidden="1"/>
    <cellStyle name="Currency [0] 11943" xfId="20058" hidden="1"/>
    <cellStyle name="Currency [0] 11943" xfId="49451" hidden="1"/>
    <cellStyle name="Currency [0] 11944" xfId="20066" hidden="1"/>
    <cellStyle name="Currency [0] 11944" xfId="49459" hidden="1"/>
    <cellStyle name="Currency [0] 11945" xfId="20102" hidden="1"/>
    <cellStyle name="Currency [0] 11945" xfId="49495" hidden="1"/>
    <cellStyle name="Currency [0] 11946" xfId="20104" hidden="1"/>
    <cellStyle name="Currency [0] 11946" xfId="49497" hidden="1"/>
    <cellStyle name="Currency [0] 11947" xfId="20060" hidden="1"/>
    <cellStyle name="Currency [0] 11947" xfId="49453" hidden="1"/>
    <cellStyle name="Currency [0] 11948" xfId="20073" hidden="1"/>
    <cellStyle name="Currency [0] 11948" xfId="49466" hidden="1"/>
    <cellStyle name="Currency [0] 11949" xfId="20078" hidden="1"/>
    <cellStyle name="Currency [0] 11949" xfId="49471" hidden="1"/>
    <cellStyle name="Currency [0] 1195" xfId="1336" hidden="1"/>
    <cellStyle name="Currency [0] 1195" xfId="30731" hidden="1"/>
    <cellStyle name="Currency [0] 11950" xfId="20072" hidden="1"/>
    <cellStyle name="Currency [0] 11950" xfId="49465" hidden="1"/>
    <cellStyle name="Currency [0] 11951" xfId="20120" hidden="1"/>
    <cellStyle name="Currency [0] 11951" xfId="49513" hidden="1"/>
    <cellStyle name="Currency [0] 11952" xfId="20128" hidden="1"/>
    <cellStyle name="Currency [0] 11952" xfId="49521" hidden="1"/>
    <cellStyle name="Currency [0] 11953" xfId="20056" hidden="1"/>
    <cellStyle name="Currency [0] 11953" xfId="49449" hidden="1"/>
    <cellStyle name="Currency [0] 11954" xfId="20114" hidden="1"/>
    <cellStyle name="Currency [0] 11954" xfId="49507" hidden="1"/>
    <cellStyle name="Currency [0] 11955" xfId="20137" hidden="1"/>
    <cellStyle name="Currency [0] 11955" xfId="49530" hidden="1"/>
    <cellStyle name="Currency [0] 11956" xfId="20139" hidden="1"/>
    <cellStyle name="Currency [0] 11956" xfId="49532" hidden="1"/>
    <cellStyle name="Currency [0] 11957" xfId="20039" hidden="1"/>
    <cellStyle name="Currency [0] 11957" xfId="49432" hidden="1"/>
    <cellStyle name="Currency [0] 11958" xfId="20049" hidden="1"/>
    <cellStyle name="Currency [0] 11958" xfId="49442" hidden="1"/>
    <cellStyle name="Currency [0] 11959" xfId="20111" hidden="1"/>
    <cellStyle name="Currency [0] 11959" xfId="49504" hidden="1"/>
    <cellStyle name="Currency [0] 1196" xfId="1339" hidden="1"/>
    <cellStyle name="Currency [0] 1196" xfId="30734" hidden="1"/>
    <cellStyle name="Currency [0] 11960" xfId="20076" hidden="1"/>
    <cellStyle name="Currency [0] 11960" xfId="49469" hidden="1"/>
    <cellStyle name="Currency [0] 11961" xfId="20023" hidden="1"/>
    <cellStyle name="Currency [0] 11961" xfId="49416" hidden="1"/>
    <cellStyle name="Currency [0] 11962" xfId="20147" hidden="1"/>
    <cellStyle name="Currency [0] 11962" xfId="49540" hidden="1"/>
    <cellStyle name="Currency [0] 11963" xfId="20112" hidden="1"/>
    <cellStyle name="Currency [0] 11963" xfId="49505" hidden="1"/>
    <cellStyle name="Currency [0] 11964" xfId="20123" hidden="1"/>
    <cellStyle name="Currency [0] 11964" xfId="49516" hidden="1"/>
    <cellStyle name="Currency [0] 11965" xfId="20155" hidden="1"/>
    <cellStyle name="Currency [0] 11965" xfId="49548" hidden="1"/>
    <cellStyle name="Currency [0] 11966" xfId="20157" hidden="1"/>
    <cellStyle name="Currency [0] 11966" xfId="49550" hidden="1"/>
    <cellStyle name="Currency [0] 11967" xfId="20109" hidden="1"/>
    <cellStyle name="Currency [0] 11967" xfId="49502" hidden="1"/>
    <cellStyle name="Currency [0] 11968" xfId="20108" hidden="1"/>
    <cellStyle name="Currency [0] 11968" xfId="49501" hidden="1"/>
    <cellStyle name="Currency [0] 11969" xfId="20098" hidden="1"/>
    <cellStyle name="Currency [0] 11969" xfId="49491" hidden="1"/>
    <cellStyle name="Currency [0] 1197" xfId="1345" hidden="1"/>
    <cellStyle name="Currency [0] 1197" xfId="30740" hidden="1"/>
    <cellStyle name="Currency [0] 11970" xfId="20094" hidden="1"/>
    <cellStyle name="Currency [0] 11970" xfId="49487" hidden="1"/>
    <cellStyle name="Currency [0] 11971" xfId="20096" hidden="1"/>
    <cellStyle name="Currency [0] 11971" xfId="49489" hidden="1"/>
    <cellStyle name="Currency [0] 11972" xfId="20164" hidden="1"/>
    <cellStyle name="Currency [0] 11972" xfId="49557" hidden="1"/>
    <cellStyle name="Currency [0] 11973" xfId="19991" hidden="1"/>
    <cellStyle name="Currency [0] 11973" xfId="49384" hidden="1"/>
    <cellStyle name="Currency [0] 11974" xfId="20142" hidden="1"/>
    <cellStyle name="Currency [0] 11974" xfId="49535" hidden="1"/>
    <cellStyle name="Currency [0] 11975" xfId="20170" hidden="1"/>
    <cellStyle name="Currency [0] 11975" xfId="49563" hidden="1"/>
    <cellStyle name="Currency [0] 11976" xfId="20172" hidden="1"/>
    <cellStyle name="Currency [0] 11976" xfId="49565" hidden="1"/>
    <cellStyle name="Currency [0] 11977" xfId="20047" hidden="1"/>
    <cellStyle name="Currency [0] 11977" xfId="49440" hidden="1"/>
    <cellStyle name="Currency [0] 11978" xfId="20121" hidden="1"/>
    <cellStyle name="Currency [0] 11978" xfId="49514" hidden="1"/>
    <cellStyle name="Currency [0] 11979" xfId="20077" hidden="1"/>
    <cellStyle name="Currency [0] 11979" xfId="49470" hidden="1"/>
    <cellStyle name="Currency [0] 1198" xfId="1347" hidden="1"/>
    <cellStyle name="Currency [0] 1198" xfId="30742" hidden="1"/>
    <cellStyle name="Currency [0] 11980" xfId="20113" hidden="1"/>
    <cellStyle name="Currency [0] 11980" xfId="49506" hidden="1"/>
    <cellStyle name="Currency [0] 11981" xfId="20117" hidden="1"/>
    <cellStyle name="Currency [0] 11981" xfId="49510" hidden="1"/>
    <cellStyle name="Currency [0] 11982" xfId="20178" hidden="1"/>
    <cellStyle name="Currency [0] 11982" xfId="49571" hidden="1"/>
    <cellStyle name="Currency [0] 11983" xfId="19986" hidden="1"/>
    <cellStyle name="Currency [0] 11983" xfId="49379" hidden="1"/>
    <cellStyle name="Currency [0] 11984" xfId="20160" hidden="1"/>
    <cellStyle name="Currency [0] 11984" xfId="49553" hidden="1"/>
    <cellStyle name="Currency [0] 11985" xfId="20183" hidden="1"/>
    <cellStyle name="Currency [0] 11985" xfId="49576" hidden="1"/>
    <cellStyle name="Currency [0] 11986" xfId="20185" hidden="1"/>
    <cellStyle name="Currency [0] 11986" xfId="49578" hidden="1"/>
    <cellStyle name="Currency [0] 11987" xfId="20041" hidden="1"/>
    <cellStyle name="Currency [0] 11987" xfId="49434" hidden="1"/>
    <cellStyle name="Currency [0] 11988" xfId="20140" hidden="1"/>
    <cellStyle name="Currency [0] 11988" xfId="49533" hidden="1"/>
    <cellStyle name="Currency [0] 11989" xfId="20107" hidden="1"/>
    <cellStyle name="Currency [0] 11989" xfId="49500" hidden="1"/>
    <cellStyle name="Currency [0] 1199" xfId="1335" hidden="1"/>
    <cellStyle name="Currency [0] 1199" xfId="30730" hidden="1"/>
    <cellStyle name="Currency [0] 11990" xfId="20125" hidden="1"/>
    <cellStyle name="Currency [0] 11990" xfId="49518" hidden="1"/>
    <cellStyle name="Currency [0] 11991" xfId="20122" hidden="1"/>
    <cellStyle name="Currency [0] 11991" xfId="49515" hidden="1"/>
    <cellStyle name="Currency [0] 11992" xfId="20189" hidden="1"/>
    <cellStyle name="Currency [0] 11992" xfId="49582" hidden="1"/>
    <cellStyle name="Currency [0] 11993" xfId="20074" hidden="1"/>
    <cellStyle name="Currency [0] 11993" xfId="49467" hidden="1"/>
    <cellStyle name="Currency [0] 11994" xfId="20174" hidden="1"/>
    <cellStyle name="Currency [0] 11994" xfId="49567" hidden="1"/>
    <cellStyle name="Currency [0] 11995" xfId="20196" hidden="1"/>
    <cellStyle name="Currency [0] 11995" xfId="49589" hidden="1"/>
    <cellStyle name="Currency [0] 11996" xfId="20198" hidden="1"/>
    <cellStyle name="Currency [0] 11996" xfId="49591" hidden="1"/>
    <cellStyle name="Currency [0] 11997" xfId="20126" hidden="1"/>
    <cellStyle name="Currency [0] 11997" xfId="49519" hidden="1"/>
    <cellStyle name="Currency [0] 11998" xfId="20158" hidden="1"/>
    <cellStyle name="Currency [0] 11998" xfId="49551" hidden="1"/>
    <cellStyle name="Currency [0] 11999" xfId="20007" hidden="1"/>
    <cellStyle name="Currency [0] 11999" xfId="49400" hidden="1"/>
    <cellStyle name="Currency [0] 12" xfId="73" hidden="1"/>
    <cellStyle name="Currency [0] 12" xfId="29468" hidden="1"/>
    <cellStyle name="Currency [0] 120" xfId="190" hidden="1"/>
    <cellStyle name="Currency [0] 120" xfId="29585" hidden="1"/>
    <cellStyle name="Currency [0] 1200" xfId="1343" hidden="1"/>
    <cellStyle name="Currency [0] 1200" xfId="30738" hidden="1"/>
    <cellStyle name="Currency [0] 12000" xfId="20144" hidden="1"/>
    <cellStyle name="Currency [0] 12000" xfId="49537" hidden="1"/>
    <cellStyle name="Currency [0] 12001" xfId="20141" hidden="1"/>
    <cellStyle name="Currency [0] 12001" xfId="49534" hidden="1"/>
    <cellStyle name="Currency [0] 12002" xfId="20202" hidden="1"/>
    <cellStyle name="Currency [0] 12002" xfId="49595" hidden="1"/>
    <cellStyle name="Currency [0] 12003" xfId="20037" hidden="1"/>
    <cellStyle name="Currency [0] 12003" xfId="49430" hidden="1"/>
    <cellStyle name="Currency [0] 12004" xfId="20186" hidden="1"/>
    <cellStyle name="Currency [0] 12004" xfId="49579" hidden="1"/>
    <cellStyle name="Currency [0] 12005" xfId="20206" hidden="1"/>
    <cellStyle name="Currency [0] 12005" xfId="49599" hidden="1"/>
    <cellStyle name="Currency [0] 12006" xfId="20208" hidden="1"/>
    <cellStyle name="Currency [0] 12006" xfId="49601" hidden="1"/>
    <cellStyle name="Currency [0] 12007" xfId="20145" hidden="1"/>
    <cellStyle name="Currency [0] 12007" xfId="49538" hidden="1"/>
    <cellStyle name="Currency [0] 12008" xfId="20173" hidden="1"/>
    <cellStyle name="Currency [0] 12008" xfId="49566" hidden="1"/>
    <cellStyle name="Currency [0] 12009" xfId="20133" hidden="1"/>
    <cellStyle name="Currency [0] 12009" xfId="49526" hidden="1"/>
    <cellStyle name="Currency [0] 1201" xfId="1348" hidden="1"/>
    <cellStyle name="Currency [0] 1201" xfId="30743" hidden="1"/>
    <cellStyle name="Currency [0] 12010" xfId="20162" hidden="1"/>
    <cellStyle name="Currency [0] 12010" xfId="49555" hidden="1"/>
    <cellStyle name="Currency [0] 12011" xfId="20159" hidden="1"/>
    <cellStyle name="Currency [0] 12011" xfId="49552" hidden="1"/>
    <cellStyle name="Currency [0] 12012" xfId="20212" hidden="1"/>
    <cellStyle name="Currency [0] 12012" xfId="49605" hidden="1"/>
    <cellStyle name="Currency [0] 12013" xfId="20040" hidden="1"/>
    <cellStyle name="Currency [0] 12013" xfId="49433" hidden="1"/>
    <cellStyle name="Currency [0] 12014" xfId="20199" hidden="1"/>
    <cellStyle name="Currency [0] 12014" xfId="49592" hidden="1"/>
    <cellStyle name="Currency [0] 12015" xfId="20216" hidden="1"/>
    <cellStyle name="Currency [0] 12015" xfId="49609" hidden="1"/>
    <cellStyle name="Currency [0] 12016" xfId="20218" hidden="1"/>
    <cellStyle name="Currency [0] 12016" xfId="49611" hidden="1"/>
    <cellStyle name="Currency [0] 12017" xfId="20099" hidden="1"/>
    <cellStyle name="Currency [0] 12017" xfId="49492" hidden="1"/>
    <cellStyle name="Currency [0] 12018" xfId="20135" hidden="1"/>
    <cellStyle name="Currency [0] 12018" xfId="49528" hidden="1"/>
    <cellStyle name="Currency [0] 12019" xfId="20204" hidden="1"/>
    <cellStyle name="Currency [0] 12019" xfId="49597" hidden="1"/>
    <cellStyle name="Currency [0] 1202" xfId="1349" hidden="1"/>
    <cellStyle name="Currency [0] 1202" xfId="30744" hidden="1"/>
    <cellStyle name="Currency [0] 12020" xfId="20192" hidden="1"/>
    <cellStyle name="Currency [0] 12020" xfId="49585" hidden="1"/>
    <cellStyle name="Currency [0] 12021" xfId="20209" hidden="1"/>
    <cellStyle name="Currency [0] 12021" xfId="49602" hidden="1"/>
    <cellStyle name="Currency [0] 12022" xfId="20220" hidden="1"/>
    <cellStyle name="Currency [0] 12022" xfId="49613" hidden="1"/>
    <cellStyle name="Currency [0] 12023" xfId="20068" hidden="1"/>
    <cellStyle name="Currency [0] 12023" xfId="49461" hidden="1"/>
    <cellStyle name="Currency [0] 12024" xfId="20132" hidden="1"/>
    <cellStyle name="Currency [0] 12024" xfId="49525" hidden="1"/>
    <cellStyle name="Currency [0] 12025" xfId="20224" hidden="1"/>
    <cellStyle name="Currency [0] 12025" xfId="49617" hidden="1"/>
    <cellStyle name="Currency [0] 12026" xfId="20226" hidden="1"/>
    <cellStyle name="Currency [0] 12026" xfId="49619" hidden="1"/>
    <cellStyle name="Currency [0] 12027" xfId="20181" hidden="1"/>
    <cellStyle name="Currency [0] 12027" xfId="49574" hidden="1"/>
    <cellStyle name="Currency [0] 12028" xfId="20193" hidden="1"/>
    <cellStyle name="Currency [0] 12028" xfId="49586" hidden="1"/>
    <cellStyle name="Currency [0] 12029" xfId="20221" hidden="1"/>
    <cellStyle name="Currency [0] 12029" xfId="49614" hidden="1"/>
    <cellStyle name="Currency [0] 1203" xfId="1340" hidden="1"/>
    <cellStyle name="Currency [0] 1203" xfId="30735" hidden="1"/>
    <cellStyle name="Currency [0] 12030" xfId="20194" hidden="1"/>
    <cellStyle name="Currency [0] 12030" xfId="49587" hidden="1"/>
    <cellStyle name="Currency [0] 12031" xfId="20227" hidden="1"/>
    <cellStyle name="Currency [0] 12031" xfId="49620" hidden="1"/>
    <cellStyle name="Currency [0] 12032" xfId="20229" hidden="1"/>
    <cellStyle name="Currency [0] 12032" xfId="49622" hidden="1"/>
    <cellStyle name="Currency [0] 12033" xfId="20222" hidden="1"/>
    <cellStyle name="Currency [0] 12033" xfId="49615" hidden="1"/>
    <cellStyle name="Currency [0] 12034" xfId="20168" hidden="1"/>
    <cellStyle name="Currency [0] 12034" xfId="49561" hidden="1"/>
    <cellStyle name="Currency [0] 12035" xfId="20231" hidden="1"/>
    <cellStyle name="Currency [0] 12035" xfId="49624" hidden="1"/>
    <cellStyle name="Currency [0] 12036" xfId="20233" hidden="1"/>
    <cellStyle name="Currency [0] 12036" xfId="49626" hidden="1"/>
    <cellStyle name="Currency [0] 12037" xfId="20293" hidden="1"/>
    <cellStyle name="Currency [0] 12037" xfId="49686" hidden="1"/>
    <cellStyle name="Currency [0] 12038" xfId="20312" hidden="1"/>
    <cellStyle name="Currency [0] 12038" xfId="49705" hidden="1"/>
    <cellStyle name="Currency [0] 12039" xfId="20319" hidden="1"/>
    <cellStyle name="Currency [0] 12039" xfId="49712" hidden="1"/>
    <cellStyle name="Currency [0] 1204" xfId="1328" hidden="1"/>
    <cellStyle name="Currency [0] 1204" xfId="30723" hidden="1"/>
    <cellStyle name="Currency [0] 12040" xfId="20326" hidden="1"/>
    <cellStyle name="Currency [0] 12040" xfId="49719" hidden="1"/>
    <cellStyle name="Currency [0] 12041" xfId="20331" hidden="1"/>
    <cellStyle name="Currency [0] 12041" xfId="49724" hidden="1"/>
    <cellStyle name="Currency [0] 12042" xfId="20310" hidden="1"/>
    <cellStyle name="Currency [0] 12042" xfId="49703" hidden="1"/>
    <cellStyle name="Currency [0] 12043" xfId="20321" hidden="1"/>
    <cellStyle name="Currency [0] 12043" xfId="49714" hidden="1"/>
    <cellStyle name="Currency [0] 12044" xfId="20335" hidden="1"/>
    <cellStyle name="Currency [0] 12044" xfId="49728" hidden="1"/>
    <cellStyle name="Currency [0] 12045" xfId="20337" hidden="1"/>
    <cellStyle name="Currency [0] 12045" xfId="49730" hidden="1"/>
    <cellStyle name="Currency [0] 12046" xfId="20320" hidden="1"/>
    <cellStyle name="Currency [0] 12046" xfId="49713" hidden="1"/>
    <cellStyle name="Currency [0] 12047" xfId="20294" hidden="1"/>
    <cellStyle name="Currency [0] 12047" xfId="49687" hidden="1"/>
    <cellStyle name="Currency [0] 12048" xfId="20348" hidden="1"/>
    <cellStyle name="Currency [0] 12048" xfId="49741" hidden="1"/>
    <cellStyle name="Currency [0] 12049" xfId="20357" hidden="1"/>
    <cellStyle name="Currency [0] 12049" xfId="49750" hidden="1"/>
    <cellStyle name="Currency [0] 1205" xfId="1355" hidden="1"/>
    <cellStyle name="Currency [0] 1205" xfId="30750" hidden="1"/>
    <cellStyle name="Currency [0] 12050" xfId="20368" hidden="1"/>
    <cellStyle name="Currency [0] 12050" xfId="49761" hidden="1"/>
    <cellStyle name="Currency [0] 12051" xfId="20374" hidden="1"/>
    <cellStyle name="Currency [0] 12051" xfId="49767" hidden="1"/>
    <cellStyle name="Currency [0] 12052" xfId="20346" hidden="1"/>
    <cellStyle name="Currency [0] 12052" xfId="49739" hidden="1"/>
    <cellStyle name="Currency [0] 12053" xfId="20364" hidden="1"/>
    <cellStyle name="Currency [0] 12053" xfId="49757" hidden="1"/>
    <cellStyle name="Currency [0] 12054" xfId="20386" hidden="1"/>
    <cellStyle name="Currency [0] 12054" xfId="49779" hidden="1"/>
    <cellStyle name="Currency [0] 12055" xfId="20388" hidden="1"/>
    <cellStyle name="Currency [0] 12055" xfId="49781" hidden="1"/>
    <cellStyle name="Currency [0] 12056" xfId="20316" hidden="1"/>
    <cellStyle name="Currency [0] 12056" xfId="49709" hidden="1"/>
    <cellStyle name="Currency [0] 12057" xfId="20300" hidden="1"/>
    <cellStyle name="Currency [0] 12057" xfId="49693" hidden="1"/>
    <cellStyle name="Currency [0] 12058" xfId="20360" hidden="1"/>
    <cellStyle name="Currency [0] 12058" xfId="49753" hidden="1"/>
    <cellStyle name="Currency [0] 12059" xfId="20305" hidden="1"/>
    <cellStyle name="Currency [0] 12059" xfId="49698" hidden="1"/>
    <cellStyle name="Currency [0] 1206" xfId="1359" hidden="1"/>
    <cellStyle name="Currency [0] 1206" xfId="30754" hidden="1"/>
    <cellStyle name="Currency [0] 12060" xfId="20349" hidden="1"/>
    <cellStyle name="Currency [0] 12060" xfId="49742" hidden="1"/>
    <cellStyle name="Currency [0] 12061" xfId="20393" hidden="1"/>
    <cellStyle name="Currency [0] 12061" xfId="49786" hidden="1"/>
    <cellStyle name="Currency [0] 12062" xfId="20361" hidden="1"/>
    <cellStyle name="Currency [0] 12062" xfId="49754" hidden="1"/>
    <cellStyle name="Currency [0] 12063" xfId="20369" hidden="1"/>
    <cellStyle name="Currency [0] 12063" xfId="49762" hidden="1"/>
    <cellStyle name="Currency [0] 12064" xfId="20405" hidden="1"/>
    <cellStyle name="Currency [0] 12064" xfId="49798" hidden="1"/>
    <cellStyle name="Currency [0] 12065" xfId="20407" hidden="1"/>
    <cellStyle name="Currency [0] 12065" xfId="49800" hidden="1"/>
    <cellStyle name="Currency [0] 12066" xfId="20363" hidden="1"/>
    <cellStyle name="Currency [0] 12066" xfId="49756" hidden="1"/>
    <cellStyle name="Currency [0] 12067" xfId="20376" hidden="1"/>
    <cellStyle name="Currency [0] 12067" xfId="49769" hidden="1"/>
    <cellStyle name="Currency [0] 12068" xfId="20381" hidden="1"/>
    <cellStyle name="Currency [0] 12068" xfId="49774" hidden="1"/>
    <cellStyle name="Currency [0] 12069" xfId="20375" hidden="1"/>
    <cellStyle name="Currency [0] 12069" xfId="49768" hidden="1"/>
    <cellStyle name="Currency [0] 1207" xfId="1365" hidden="1"/>
    <cellStyle name="Currency [0] 1207" xfId="30760" hidden="1"/>
    <cellStyle name="Currency [0] 12070" xfId="20423" hidden="1"/>
    <cellStyle name="Currency [0] 12070" xfId="49816" hidden="1"/>
    <cellStyle name="Currency [0] 12071" xfId="20431" hidden="1"/>
    <cellStyle name="Currency [0] 12071" xfId="49824" hidden="1"/>
    <cellStyle name="Currency [0] 12072" xfId="20359" hidden="1"/>
    <cellStyle name="Currency [0] 12072" xfId="49752" hidden="1"/>
    <cellStyle name="Currency [0] 12073" xfId="20417" hidden="1"/>
    <cellStyle name="Currency [0] 12073" xfId="49810" hidden="1"/>
    <cellStyle name="Currency [0] 12074" xfId="20440" hidden="1"/>
    <cellStyle name="Currency [0] 12074" xfId="49833" hidden="1"/>
    <cellStyle name="Currency [0] 12075" xfId="20442" hidden="1"/>
    <cellStyle name="Currency [0] 12075" xfId="49835" hidden="1"/>
    <cellStyle name="Currency [0] 12076" xfId="20342" hidden="1"/>
    <cellStyle name="Currency [0] 12076" xfId="49735" hidden="1"/>
    <cellStyle name="Currency [0] 12077" xfId="20352" hidden="1"/>
    <cellStyle name="Currency [0] 12077" xfId="49745" hidden="1"/>
    <cellStyle name="Currency [0] 12078" xfId="20414" hidden="1"/>
    <cellStyle name="Currency [0] 12078" xfId="49807" hidden="1"/>
    <cellStyle name="Currency [0] 12079" xfId="20379" hidden="1"/>
    <cellStyle name="Currency [0] 12079" xfId="49772" hidden="1"/>
    <cellStyle name="Currency [0] 1208" xfId="1368" hidden="1"/>
    <cellStyle name="Currency [0] 1208" xfId="30763" hidden="1"/>
    <cellStyle name="Currency [0] 12080" xfId="20324" hidden="1"/>
    <cellStyle name="Currency [0] 12080" xfId="49717" hidden="1"/>
    <cellStyle name="Currency [0] 12081" xfId="20450" hidden="1"/>
    <cellStyle name="Currency [0] 12081" xfId="49843" hidden="1"/>
    <cellStyle name="Currency [0] 12082" xfId="20415" hidden="1"/>
    <cellStyle name="Currency [0] 12082" xfId="49808" hidden="1"/>
    <cellStyle name="Currency [0] 12083" xfId="20426" hidden="1"/>
    <cellStyle name="Currency [0] 12083" xfId="49819" hidden="1"/>
    <cellStyle name="Currency [0] 12084" xfId="20458" hidden="1"/>
    <cellStyle name="Currency [0] 12084" xfId="49851" hidden="1"/>
    <cellStyle name="Currency [0] 12085" xfId="20460" hidden="1"/>
    <cellStyle name="Currency [0] 12085" xfId="49853" hidden="1"/>
    <cellStyle name="Currency [0] 12086" xfId="20412" hidden="1"/>
    <cellStyle name="Currency [0] 12086" xfId="49805" hidden="1"/>
    <cellStyle name="Currency [0] 12087" xfId="20411" hidden="1"/>
    <cellStyle name="Currency [0] 12087" xfId="49804" hidden="1"/>
    <cellStyle name="Currency [0] 12088" xfId="20401" hidden="1"/>
    <cellStyle name="Currency [0] 12088" xfId="49794" hidden="1"/>
    <cellStyle name="Currency [0] 12089" xfId="20397" hidden="1"/>
    <cellStyle name="Currency [0] 12089" xfId="49790" hidden="1"/>
    <cellStyle name="Currency [0] 1209" xfId="1354" hidden="1"/>
    <cellStyle name="Currency [0] 1209" xfId="30749" hidden="1"/>
    <cellStyle name="Currency [0] 12090" xfId="20399" hidden="1"/>
    <cellStyle name="Currency [0] 12090" xfId="49792" hidden="1"/>
    <cellStyle name="Currency [0] 12091" xfId="20467" hidden="1"/>
    <cellStyle name="Currency [0] 12091" xfId="49860" hidden="1"/>
    <cellStyle name="Currency [0] 12092" xfId="20302" hidden="1"/>
    <cellStyle name="Currency [0] 12092" xfId="49695" hidden="1"/>
    <cellStyle name="Currency [0] 12093" xfId="20445" hidden="1"/>
    <cellStyle name="Currency [0] 12093" xfId="49838" hidden="1"/>
    <cellStyle name="Currency [0] 12094" xfId="20473" hidden="1"/>
    <cellStyle name="Currency [0] 12094" xfId="49866" hidden="1"/>
    <cellStyle name="Currency [0] 12095" xfId="20475" hidden="1"/>
    <cellStyle name="Currency [0] 12095" xfId="49868" hidden="1"/>
    <cellStyle name="Currency [0] 12096" xfId="20350" hidden="1"/>
    <cellStyle name="Currency [0] 12096" xfId="49743" hidden="1"/>
    <cellStyle name="Currency [0] 12097" xfId="20424" hidden="1"/>
    <cellStyle name="Currency [0] 12097" xfId="49817" hidden="1"/>
    <cellStyle name="Currency [0] 12098" xfId="20380" hidden="1"/>
    <cellStyle name="Currency [0] 12098" xfId="49773" hidden="1"/>
    <cellStyle name="Currency [0] 12099" xfId="20416" hidden="1"/>
    <cellStyle name="Currency [0] 12099" xfId="49809" hidden="1"/>
    <cellStyle name="Currency [0] 121" xfId="215" hidden="1"/>
    <cellStyle name="Currency [0] 121" xfId="29610" hidden="1"/>
    <cellStyle name="Currency [0] 1210" xfId="1364" hidden="1"/>
    <cellStyle name="Currency [0] 1210" xfId="30759" hidden="1"/>
    <cellStyle name="Currency [0] 12100" xfId="20420" hidden="1"/>
    <cellStyle name="Currency [0] 12100" xfId="49813" hidden="1"/>
    <cellStyle name="Currency [0] 12101" xfId="20481" hidden="1"/>
    <cellStyle name="Currency [0] 12101" xfId="49874" hidden="1"/>
    <cellStyle name="Currency [0] 12102" xfId="20297" hidden="1"/>
    <cellStyle name="Currency [0] 12102" xfId="49690" hidden="1"/>
    <cellStyle name="Currency [0] 12103" xfId="20463" hidden="1"/>
    <cellStyle name="Currency [0] 12103" xfId="49856" hidden="1"/>
    <cellStyle name="Currency [0] 12104" xfId="20486" hidden="1"/>
    <cellStyle name="Currency [0] 12104" xfId="49879" hidden="1"/>
    <cellStyle name="Currency [0] 12105" xfId="20488" hidden="1"/>
    <cellStyle name="Currency [0] 12105" xfId="49881" hidden="1"/>
    <cellStyle name="Currency [0] 12106" xfId="20344" hidden="1"/>
    <cellStyle name="Currency [0] 12106" xfId="49737" hidden="1"/>
    <cellStyle name="Currency [0] 12107" xfId="20443" hidden="1"/>
    <cellStyle name="Currency [0] 12107" xfId="49836" hidden="1"/>
    <cellStyle name="Currency [0] 12108" xfId="20410" hidden="1"/>
    <cellStyle name="Currency [0] 12108" xfId="49803" hidden="1"/>
    <cellStyle name="Currency [0] 12109" xfId="20428" hidden="1"/>
    <cellStyle name="Currency [0] 12109" xfId="49821" hidden="1"/>
    <cellStyle name="Currency [0] 1211" xfId="1375" hidden="1"/>
    <cellStyle name="Currency [0] 1211" xfId="30770" hidden="1"/>
    <cellStyle name="Currency [0] 12110" xfId="20425" hidden="1"/>
    <cellStyle name="Currency [0] 12110" xfId="49818" hidden="1"/>
    <cellStyle name="Currency [0] 12111" xfId="20492" hidden="1"/>
    <cellStyle name="Currency [0] 12111" xfId="49885" hidden="1"/>
    <cellStyle name="Currency [0] 12112" xfId="20377" hidden="1"/>
    <cellStyle name="Currency [0] 12112" xfId="49770" hidden="1"/>
    <cellStyle name="Currency [0] 12113" xfId="20477" hidden="1"/>
    <cellStyle name="Currency [0] 12113" xfId="49870" hidden="1"/>
    <cellStyle name="Currency [0] 12114" xfId="20499" hidden="1"/>
    <cellStyle name="Currency [0] 12114" xfId="49892" hidden="1"/>
    <cellStyle name="Currency [0] 12115" xfId="20501" hidden="1"/>
    <cellStyle name="Currency [0] 12115" xfId="49894" hidden="1"/>
    <cellStyle name="Currency [0] 12116" xfId="20429" hidden="1"/>
    <cellStyle name="Currency [0] 12116" xfId="49822" hidden="1"/>
    <cellStyle name="Currency [0] 12117" xfId="20461" hidden="1"/>
    <cellStyle name="Currency [0] 12117" xfId="49854" hidden="1"/>
    <cellStyle name="Currency [0] 12118" xfId="20313" hidden="1"/>
    <cellStyle name="Currency [0] 12118" xfId="49706" hidden="1"/>
    <cellStyle name="Currency [0] 12119" xfId="20447" hidden="1"/>
    <cellStyle name="Currency [0] 12119" xfId="49840" hidden="1"/>
    <cellStyle name="Currency [0] 1212" xfId="1376" hidden="1"/>
    <cellStyle name="Currency [0] 1212" xfId="30771" hidden="1"/>
    <cellStyle name="Currency [0] 12120" xfId="20444" hidden="1"/>
    <cellStyle name="Currency [0] 12120" xfId="49837" hidden="1"/>
    <cellStyle name="Currency [0] 12121" xfId="20505" hidden="1"/>
    <cellStyle name="Currency [0] 12121" xfId="49898" hidden="1"/>
    <cellStyle name="Currency [0] 12122" xfId="20340" hidden="1"/>
    <cellStyle name="Currency [0] 12122" xfId="49733" hidden="1"/>
    <cellStyle name="Currency [0] 12123" xfId="20489" hidden="1"/>
    <cellStyle name="Currency [0] 12123" xfId="49882" hidden="1"/>
    <cellStyle name="Currency [0] 12124" xfId="20509" hidden="1"/>
    <cellStyle name="Currency [0] 12124" xfId="49902" hidden="1"/>
    <cellStyle name="Currency [0] 12125" xfId="20511" hidden="1"/>
    <cellStyle name="Currency [0] 12125" xfId="49904" hidden="1"/>
    <cellStyle name="Currency [0] 12126" xfId="20448" hidden="1"/>
    <cellStyle name="Currency [0] 12126" xfId="49841" hidden="1"/>
    <cellStyle name="Currency [0] 12127" xfId="20476" hidden="1"/>
    <cellStyle name="Currency [0] 12127" xfId="49869" hidden="1"/>
    <cellStyle name="Currency [0] 12128" xfId="20436" hidden="1"/>
    <cellStyle name="Currency [0] 12128" xfId="49829" hidden="1"/>
    <cellStyle name="Currency [0] 12129" xfId="20465" hidden="1"/>
    <cellStyle name="Currency [0] 12129" xfId="49858" hidden="1"/>
    <cellStyle name="Currency [0] 1213" xfId="1338" hidden="1"/>
    <cellStyle name="Currency [0] 1213" xfId="30733" hidden="1"/>
    <cellStyle name="Currency [0] 12130" xfId="20462" hidden="1"/>
    <cellStyle name="Currency [0] 12130" xfId="49855" hidden="1"/>
    <cellStyle name="Currency [0] 12131" xfId="20515" hidden="1"/>
    <cellStyle name="Currency [0] 12131" xfId="49908" hidden="1"/>
    <cellStyle name="Currency [0] 12132" xfId="20343" hidden="1"/>
    <cellStyle name="Currency [0] 12132" xfId="49736" hidden="1"/>
    <cellStyle name="Currency [0] 12133" xfId="20502" hidden="1"/>
    <cellStyle name="Currency [0] 12133" xfId="49895" hidden="1"/>
    <cellStyle name="Currency [0] 12134" xfId="20519" hidden="1"/>
    <cellStyle name="Currency [0] 12134" xfId="49912" hidden="1"/>
    <cellStyle name="Currency [0] 12135" xfId="20521" hidden="1"/>
    <cellStyle name="Currency [0] 12135" xfId="49914" hidden="1"/>
    <cellStyle name="Currency [0] 12136" xfId="20402" hidden="1"/>
    <cellStyle name="Currency [0] 12136" xfId="49795" hidden="1"/>
    <cellStyle name="Currency [0] 12137" xfId="20438" hidden="1"/>
    <cellStyle name="Currency [0] 12137" xfId="49831" hidden="1"/>
    <cellStyle name="Currency [0] 12138" xfId="20507" hidden="1"/>
    <cellStyle name="Currency [0] 12138" xfId="49900" hidden="1"/>
    <cellStyle name="Currency [0] 12139" xfId="20495" hidden="1"/>
    <cellStyle name="Currency [0] 12139" xfId="49888" hidden="1"/>
    <cellStyle name="Currency [0] 1214" xfId="1330" hidden="1"/>
    <cellStyle name="Currency [0] 1214" xfId="30725" hidden="1"/>
    <cellStyle name="Currency [0] 12140" xfId="20512" hidden="1"/>
    <cellStyle name="Currency [0] 12140" xfId="49905" hidden="1"/>
    <cellStyle name="Currency [0] 12141" xfId="20523" hidden="1"/>
    <cellStyle name="Currency [0] 12141" xfId="49916" hidden="1"/>
    <cellStyle name="Currency [0] 12142" xfId="20371" hidden="1"/>
    <cellStyle name="Currency [0] 12142" xfId="49764" hidden="1"/>
    <cellStyle name="Currency [0] 12143" xfId="20435" hidden="1"/>
    <cellStyle name="Currency [0] 12143" xfId="49828" hidden="1"/>
    <cellStyle name="Currency [0] 12144" xfId="20527" hidden="1"/>
    <cellStyle name="Currency [0] 12144" xfId="49920" hidden="1"/>
    <cellStyle name="Currency [0] 12145" xfId="20529" hidden="1"/>
    <cellStyle name="Currency [0] 12145" xfId="49922" hidden="1"/>
    <cellStyle name="Currency [0] 12146" xfId="20484" hidden="1"/>
    <cellStyle name="Currency [0] 12146" xfId="49877" hidden="1"/>
    <cellStyle name="Currency [0] 12147" xfId="20496" hidden="1"/>
    <cellStyle name="Currency [0] 12147" xfId="49889" hidden="1"/>
    <cellStyle name="Currency [0] 12148" xfId="20524" hidden="1"/>
    <cellStyle name="Currency [0] 12148" xfId="49917" hidden="1"/>
    <cellStyle name="Currency [0] 12149" xfId="20497" hidden="1"/>
    <cellStyle name="Currency [0] 12149" xfId="49890" hidden="1"/>
    <cellStyle name="Currency [0] 1215" xfId="1361" hidden="1"/>
    <cellStyle name="Currency [0] 1215" xfId="30756" hidden="1"/>
    <cellStyle name="Currency [0] 12150" xfId="20530" hidden="1"/>
    <cellStyle name="Currency [0] 12150" xfId="49923" hidden="1"/>
    <cellStyle name="Currency [0] 12151" xfId="20532" hidden="1"/>
    <cellStyle name="Currency [0] 12151" xfId="49925" hidden="1"/>
    <cellStyle name="Currency [0] 12152" xfId="20525" hidden="1"/>
    <cellStyle name="Currency [0] 12152" xfId="49918" hidden="1"/>
    <cellStyle name="Currency [0] 12153" xfId="20471" hidden="1"/>
    <cellStyle name="Currency [0] 12153" xfId="49864" hidden="1"/>
    <cellStyle name="Currency [0] 12154" xfId="20535" hidden="1"/>
    <cellStyle name="Currency [0] 12154" xfId="49928" hidden="1"/>
    <cellStyle name="Currency [0] 12155" xfId="20537" hidden="1"/>
    <cellStyle name="Currency [0] 12155" xfId="49930" hidden="1"/>
    <cellStyle name="Currency [0] 12156" xfId="20254" hidden="1"/>
    <cellStyle name="Currency [0] 12156" xfId="49647" hidden="1"/>
    <cellStyle name="Currency [0] 12157" xfId="20276" hidden="1"/>
    <cellStyle name="Currency [0] 12157" xfId="49669" hidden="1"/>
    <cellStyle name="Currency [0] 12158" xfId="20541" hidden="1"/>
    <cellStyle name="Currency [0] 12158" xfId="49934" hidden="1"/>
    <cellStyle name="Currency [0] 12159" xfId="20548" hidden="1"/>
    <cellStyle name="Currency [0] 12159" xfId="49941" hidden="1"/>
    <cellStyle name="Currency [0] 1216" xfId="1333" hidden="1"/>
    <cellStyle name="Currency [0] 1216" xfId="30728" hidden="1"/>
    <cellStyle name="Currency [0] 12160" xfId="20550" hidden="1"/>
    <cellStyle name="Currency [0] 12160" xfId="49943" hidden="1"/>
    <cellStyle name="Currency [0] 12161" xfId="20241" hidden="1"/>
    <cellStyle name="Currency [0] 12161" xfId="49634" hidden="1"/>
    <cellStyle name="Currency [0] 12162" xfId="20544" hidden="1"/>
    <cellStyle name="Currency [0] 12162" xfId="49937" hidden="1"/>
    <cellStyle name="Currency [0] 12163" xfId="20553" hidden="1"/>
    <cellStyle name="Currency [0] 12163" xfId="49946" hidden="1"/>
    <cellStyle name="Currency [0] 12164" xfId="20555" hidden="1"/>
    <cellStyle name="Currency [0] 12164" xfId="49948" hidden="1"/>
    <cellStyle name="Currency [0] 12165" xfId="20543" hidden="1"/>
    <cellStyle name="Currency [0] 12165" xfId="49936" hidden="1"/>
    <cellStyle name="Currency [0] 12166" xfId="20253" hidden="1"/>
    <cellStyle name="Currency [0] 12166" xfId="49646" hidden="1"/>
    <cellStyle name="Currency [0] 12167" xfId="20566" hidden="1"/>
    <cellStyle name="Currency [0] 12167" xfId="49959" hidden="1"/>
    <cellStyle name="Currency [0] 12168" xfId="20575" hidden="1"/>
    <cellStyle name="Currency [0] 12168" xfId="49968" hidden="1"/>
    <cellStyle name="Currency [0] 12169" xfId="20586" hidden="1"/>
    <cellStyle name="Currency [0] 12169" xfId="49979" hidden="1"/>
    <cellStyle name="Currency [0] 1217" xfId="1356" hidden="1"/>
    <cellStyle name="Currency [0] 1217" xfId="30751" hidden="1"/>
    <cellStyle name="Currency [0] 12170" xfId="20592" hidden="1"/>
    <cellStyle name="Currency [0] 12170" xfId="49985" hidden="1"/>
    <cellStyle name="Currency [0] 12171" xfId="20564" hidden="1"/>
    <cellStyle name="Currency [0] 12171" xfId="49957" hidden="1"/>
    <cellStyle name="Currency [0] 12172" xfId="20582" hidden="1"/>
    <cellStyle name="Currency [0] 12172" xfId="49975" hidden="1"/>
    <cellStyle name="Currency [0] 12173" xfId="20604" hidden="1"/>
    <cellStyle name="Currency [0] 12173" xfId="49997" hidden="1"/>
    <cellStyle name="Currency [0] 12174" xfId="20606" hidden="1"/>
    <cellStyle name="Currency [0] 12174" xfId="49999" hidden="1"/>
    <cellStyle name="Currency [0] 12175" xfId="20538" hidden="1"/>
    <cellStyle name="Currency [0] 12175" xfId="49931" hidden="1"/>
    <cellStyle name="Currency [0] 12176" xfId="20249" hidden="1"/>
    <cellStyle name="Currency [0] 12176" xfId="49642" hidden="1"/>
    <cellStyle name="Currency [0] 12177" xfId="20578" hidden="1"/>
    <cellStyle name="Currency [0] 12177" xfId="49971" hidden="1"/>
    <cellStyle name="Currency [0] 12178" xfId="20245" hidden="1"/>
    <cellStyle name="Currency [0] 12178" xfId="49638" hidden="1"/>
    <cellStyle name="Currency [0] 12179" xfId="20567" hidden="1"/>
    <cellStyle name="Currency [0] 12179" xfId="49960" hidden="1"/>
    <cellStyle name="Currency [0] 1218" xfId="1377" hidden="1"/>
    <cellStyle name="Currency [0] 1218" xfId="30772" hidden="1"/>
    <cellStyle name="Currency [0] 12180" xfId="20611" hidden="1"/>
    <cellStyle name="Currency [0] 12180" xfId="50004" hidden="1"/>
    <cellStyle name="Currency [0] 12181" xfId="20579" hidden="1"/>
    <cellStyle name="Currency [0] 12181" xfId="49972" hidden="1"/>
    <cellStyle name="Currency [0] 12182" xfId="20587" hidden="1"/>
    <cellStyle name="Currency [0] 12182" xfId="49980" hidden="1"/>
    <cellStyle name="Currency [0] 12183" xfId="20623" hidden="1"/>
    <cellStyle name="Currency [0] 12183" xfId="50016" hidden="1"/>
    <cellStyle name="Currency [0] 12184" xfId="20625" hidden="1"/>
    <cellStyle name="Currency [0] 12184" xfId="50018" hidden="1"/>
    <cellStyle name="Currency [0] 12185" xfId="20581" hidden="1"/>
    <cellStyle name="Currency [0] 12185" xfId="49974" hidden="1"/>
    <cellStyle name="Currency [0] 12186" xfId="20594" hidden="1"/>
    <cellStyle name="Currency [0] 12186" xfId="49987" hidden="1"/>
    <cellStyle name="Currency [0] 12187" xfId="20599" hidden="1"/>
    <cellStyle name="Currency [0] 12187" xfId="49992" hidden="1"/>
    <cellStyle name="Currency [0] 12188" xfId="20593" hidden="1"/>
    <cellStyle name="Currency [0] 12188" xfId="49986" hidden="1"/>
    <cellStyle name="Currency [0] 12189" xfId="20641" hidden="1"/>
    <cellStyle name="Currency [0] 12189" xfId="50034" hidden="1"/>
    <cellStyle name="Currency [0] 1219" xfId="1362" hidden="1"/>
    <cellStyle name="Currency [0] 1219" xfId="30757" hidden="1"/>
    <cellStyle name="Currency [0] 12190" xfId="20649" hidden="1"/>
    <cellStyle name="Currency [0] 12190" xfId="50042" hidden="1"/>
    <cellStyle name="Currency [0] 12191" xfId="20577" hidden="1"/>
    <cellStyle name="Currency [0] 12191" xfId="49970" hidden="1"/>
    <cellStyle name="Currency [0] 12192" xfId="20635" hidden="1"/>
    <cellStyle name="Currency [0] 12192" xfId="50028" hidden="1"/>
    <cellStyle name="Currency [0] 12193" xfId="20658" hidden="1"/>
    <cellStyle name="Currency [0] 12193" xfId="50051" hidden="1"/>
    <cellStyle name="Currency [0] 12194" xfId="20660" hidden="1"/>
    <cellStyle name="Currency [0] 12194" xfId="50053" hidden="1"/>
    <cellStyle name="Currency [0] 12195" xfId="20560" hidden="1"/>
    <cellStyle name="Currency [0] 12195" xfId="49953" hidden="1"/>
    <cellStyle name="Currency [0] 12196" xfId="20570" hidden="1"/>
    <cellStyle name="Currency [0] 12196" xfId="49963" hidden="1"/>
    <cellStyle name="Currency [0] 12197" xfId="20632" hidden="1"/>
    <cellStyle name="Currency [0] 12197" xfId="50025" hidden="1"/>
    <cellStyle name="Currency [0] 12198" xfId="20597" hidden="1"/>
    <cellStyle name="Currency [0] 12198" xfId="49990" hidden="1"/>
    <cellStyle name="Currency [0] 12199" xfId="20546" hidden="1"/>
    <cellStyle name="Currency [0] 12199" xfId="49939" hidden="1"/>
    <cellStyle name="Currency [0] 122" xfId="223" hidden="1"/>
    <cellStyle name="Currency [0] 122" xfId="29618" hidden="1"/>
    <cellStyle name="Currency [0] 1220" xfId="1366" hidden="1"/>
    <cellStyle name="Currency [0] 1220" xfId="30761" hidden="1"/>
    <cellStyle name="Currency [0] 12200" xfId="20668" hidden="1"/>
    <cellStyle name="Currency [0] 12200" xfId="50061" hidden="1"/>
    <cellStyle name="Currency [0] 12201" xfId="20633" hidden="1"/>
    <cellStyle name="Currency [0] 12201" xfId="50026" hidden="1"/>
    <cellStyle name="Currency [0] 12202" xfId="20644" hidden="1"/>
    <cellStyle name="Currency [0] 12202" xfId="50037" hidden="1"/>
    <cellStyle name="Currency [0] 12203" xfId="20676" hidden="1"/>
    <cellStyle name="Currency [0] 12203" xfId="50069" hidden="1"/>
    <cellStyle name="Currency [0] 12204" xfId="20678" hidden="1"/>
    <cellStyle name="Currency [0] 12204" xfId="50071" hidden="1"/>
    <cellStyle name="Currency [0] 12205" xfId="20630" hidden="1"/>
    <cellStyle name="Currency [0] 12205" xfId="50023" hidden="1"/>
    <cellStyle name="Currency [0] 12206" xfId="20629" hidden="1"/>
    <cellStyle name="Currency [0] 12206" xfId="50022" hidden="1"/>
    <cellStyle name="Currency [0] 12207" xfId="20619" hidden="1"/>
    <cellStyle name="Currency [0] 12207" xfId="50012" hidden="1"/>
    <cellStyle name="Currency [0] 12208" xfId="20615" hidden="1"/>
    <cellStyle name="Currency [0] 12208" xfId="50008" hidden="1"/>
    <cellStyle name="Currency [0] 12209" xfId="20617" hidden="1"/>
    <cellStyle name="Currency [0] 12209" xfId="50010" hidden="1"/>
    <cellStyle name="Currency [0] 1221" xfId="1382" hidden="1"/>
    <cellStyle name="Currency [0] 1221" xfId="30777" hidden="1"/>
    <cellStyle name="Currency [0] 12210" xfId="20685" hidden="1"/>
    <cellStyle name="Currency [0] 12210" xfId="50078" hidden="1"/>
    <cellStyle name="Currency [0] 12211" xfId="20247" hidden="1"/>
    <cellStyle name="Currency [0] 12211" xfId="49640" hidden="1"/>
    <cellStyle name="Currency [0] 12212" xfId="20663" hidden="1"/>
    <cellStyle name="Currency [0] 12212" xfId="50056" hidden="1"/>
    <cellStyle name="Currency [0] 12213" xfId="20691" hidden="1"/>
    <cellStyle name="Currency [0] 12213" xfId="50084" hidden="1"/>
    <cellStyle name="Currency [0] 12214" xfId="20693" hidden="1"/>
    <cellStyle name="Currency [0] 12214" xfId="50086" hidden="1"/>
    <cellStyle name="Currency [0] 12215" xfId="20568" hidden="1"/>
    <cellStyle name="Currency [0] 12215" xfId="49961" hidden="1"/>
    <cellStyle name="Currency [0] 12216" xfId="20642" hidden="1"/>
    <cellStyle name="Currency [0] 12216" xfId="50035" hidden="1"/>
    <cellStyle name="Currency [0] 12217" xfId="20598" hidden="1"/>
    <cellStyle name="Currency [0] 12217" xfId="49991" hidden="1"/>
    <cellStyle name="Currency [0] 12218" xfId="20634" hidden="1"/>
    <cellStyle name="Currency [0] 12218" xfId="50027" hidden="1"/>
    <cellStyle name="Currency [0] 12219" xfId="20638" hidden="1"/>
    <cellStyle name="Currency [0] 12219" xfId="50031" hidden="1"/>
    <cellStyle name="Currency [0] 1222" xfId="1383" hidden="1"/>
    <cellStyle name="Currency [0] 1222" xfId="30778" hidden="1"/>
    <cellStyle name="Currency [0] 12220" xfId="20699" hidden="1"/>
    <cellStyle name="Currency [0] 12220" xfId="50092" hidden="1"/>
    <cellStyle name="Currency [0] 12221" xfId="20282" hidden="1"/>
    <cellStyle name="Currency [0] 12221" xfId="49675" hidden="1"/>
    <cellStyle name="Currency [0] 12222" xfId="20681" hidden="1"/>
    <cellStyle name="Currency [0] 12222" xfId="50074" hidden="1"/>
    <cellStyle name="Currency [0] 12223" xfId="20704" hidden="1"/>
    <cellStyle name="Currency [0] 12223" xfId="50097" hidden="1"/>
    <cellStyle name="Currency [0] 12224" xfId="20706" hidden="1"/>
    <cellStyle name="Currency [0] 12224" xfId="50099" hidden="1"/>
    <cellStyle name="Currency [0] 12225" xfId="20562" hidden="1"/>
    <cellStyle name="Currency [0] 12225" xfId="49955" hidden="1"/>
    <cellStyle name="Currency [0] 12226" xfId="20661" hidden="1"/>
    <cellStyle name="Currency [0] 12226" xfId="50054" hidden="1"/>
    <cellStyle name="Currency [0] 12227" xfId="20628" hidden="1"/>
    <cellStyle name="Currency [0] 12227" xfId="50021" hidden="1"/>
    <cellStyle name="Currency [0] 12228" xfId="20646" hidden="1"/>
    <cellStyle name="Currency [0] 12228" xfId="50039" hidden="1"/>
    <cellStyle name="Currency [0] 12229" xfId="20643" hidden="1"/>
    <cellStyle name="Currency [0] 12229" xfId="50036" hidden="1"/>
    <cellStyle name="Currency [0] 1223" xfId="1363" hidden="1"/>
    <cellStyle name="Currency [0] 1223" xfId="30758" hidden="1"/>
    <cellStyle name="Currency [0] 12230" xfId="20710" hidden="1"/>
    <cellStyle name="Currency [0] 12230" xfId="50103" hidden="1"/>
    <cellStyle name="Currency [0] 12231" xfId="20595" hidden="1"/>
    <cellStyle name="Currency [0] 12231" xfId="49988" hidden="1"/>
    <cellStyle name="Currency [0] 12232" xfId="20695" hidden="1"/>
    <cellStyle name="Currency [0] 12232" xfId="50088" hidden="1"/>
    <cellStyle name="Currency [0] 12233" xfId="20717" hidden="1"/>
    <cellStyle name="Currency [0] 12233" xfId="50110" hidden="1"/>
    <cellStyle name="Currency [0] 12234" xfId="20719" hidden="1"/>
    <cellStyle name="Currency [0] 12234" xfId="50112" hidden="1"/>
    <cellStyle name="Currency [0] 12235" xfId="20647" hidden="1"/>
    <cellStyle name="Currency [0] 12235" xfId="50040" hidden="1"/>
    <cellStyle name="Currency [0] 12236" xfId="20679" hidden="1"/>
    <cellStyle name="Currency [0] 12236" xfId="50072" hidden="1"/>
    <cellStyle name="Currency [0] 12237" xfId="20327" hidden="1"/>
    <cellStyle name="Currency [0] 12237" xfId="49720" hidden="1"/>
    <cellStyle name="Currency [0] 12238" xfId="20665" hidden="1"/>
    <cellStyle name="Currency [0] 12238" xfId="50058" hidden="1"/>
    <cellStyle name="Currency [0] 12239" xfId="20662" hidden="1"/>
    <cellStyle name="Currency [0] 12239" xfId="50055" hidden="1"/>
    <cellStyle name="Currency [0] 1224" xfId="1370" hidden="1"/>
    <cellStyle name="Currency [0] 1224" xfId="30765" hidden="1"/>
    <cellStyle name="Currency [0] 12240" xfId="20723" hidden="1"/>
    <cellStyle name="Currency [0] 12240" xfId="50116" hidden="1"/>
    <cellStyle name="Currency [0] 12241" xfId="20558" hidden="1"/>
    <cellStyle name="Currency [0] 12241" xfId="49951" hidden="1"/>
    <cellStyle name="Currency [0] 12242" xfId="20707" hidden="1"/>
    <cellStyle name="Currency [0] 12242" xfId="50100" hidden="1"/>
    <cellStyle name="Currency [0] 12243" xfId="20727" hidden="1"/>
    <cellStyle name="Currency [0] 12243" xfId="50120" hidden="1"/>
    <cellStyle name="Currency [0] 12244" xfId="20729" hidden="1"/>
    <cellStyle name="Currency [0] 12244" xfId="50122" hidden="1"/>
    <cellStyle name="Currency [0] 12245" xfId="20666" hidden="1"/>
    <cellStyle name="Currency [0] 12245" xfId="50059" hidden="1"/>
    <cellStyle name="Currency [0] 12246" xfId="20694" hidden="1"/>
    <cellStyle name="Currency [0] 12246" xfId="50087" hidden="1"/>
    <cellStyle name="Currency [0] 12247" xfId="20654" hidden="1"/>
    <cellStyle name="Currency [0] 12247" xfId="50047" hidden="1"/>
    <cellStyle name="Currency [0] 12248" xfId="20683" hidden="1"/>
    <cellStyle name="Currency [0] 12248" xfId="50076" hidden="1"/>
    <cellStyle name="Currency [0] 12249" xfId="20680" hidden="1"/>
    <cellStyle name="Currency [0] 12249" xfId="50073" hidden="1"/>
    <cellStyle name="Currency [0] 1225" xfId="1374" hidden="1"/>
    <cellStyle name="Currency [0] 1225" xfId="30769" hidden="1"/>
    <cellStyle name="Currency [0] 12250" xfId="20733" hidden="1"/>
    <cellStyle name="Currency [0] 12250" xfId="50126" hidden="1"/>
    <cellStyle name="Currency [0] 12251" xfId="20561" hidden="1"/>
    <cellStyle name="Currency [0] 12251" xfId="49954" hidden="1"/>
    <cellStyle name="Currency [0] 12252" xfId="20720" hidden="1"/>
    <cellStyle name="Currency [0] 12252" xfId="50113" hidden="1"/>
    <cellStyle name="Currency [0] 12253" xfId="20737" hidden="1"/>
    <cellStyle name="Currency [0] 12253" xfId="50130" hidden="1"/>
    <cellStyle name="Currency [0] 12254" xfId="20739" hidden="1"/>
    <cellStyle name="Currency [0] 12254" xfId="50132" hidden="1"/>
    <cellStyle name="Currency [0] 12255" xfId="20620" hidden="1"/>
    <cellStyle name="Currency [0] 12255" xfId="50013" hidden="1"/>
    <cellStyle name="Currency [0] 12256" xfId="20656" hidden="1"/>
    <cellStyle name="Currency [0] 12256" xfId="50049" hidden="1"/>
    <cellStyle name="Currency [0] 12257" xfId="20725" hidden="1"/>
    <cellStyle name="Currency [0] 12257" xfId="50118" hidden="1"/>
    <cellStyle name="Currency [0] 12258" xfId="20713" hidden="1"/>
    <cellStyle name="Currency [0] 12258" xfId="50106" hidden="1"/>
    <cellStyle name="Currency [0] 12259" xfId="20730" hidden="1"/>
    <cellStyle name="Currency [0] 12259" xfId="50123" hidden="1"/>
    <cellStyle name="Currency [0] 1226" xfId="1369" hidden="1"/>
    <cellStyle name="Currency [0] 1226" xfId="30764" hidden="1"/>
    <cellStyle name="Currency [0] 12260" xfId="20741" hidden="1"/>
    <cellStyle name="Currency [0] 12260" xfId="50134" hidden="1"/>
    <cellStyle name="Currency [0] 12261" xfId="20589" hidden="1"/>
    <cellStyle name="Currency [0] 12261" xfId="49982" hidden="1"/>
    <cellStyle name="Currency [0] 12262" xfId="20653" hidden="1"/>
    <cellStyle name="Currency [0] 12262" xfId="50046" hidden="1"/>
    <cellStyle name="Currency [0] 12263" xfId="20745" hidden="1"/>
    <cellStyle name="Currency [0] 12263" xfId="50138" hidden="1"/>
    <cellStyle name="Currency [0] 12264" xfId="20747" hidden="1"/>
    <cellStyle name="Currency [0] 12264" xfId="50140" hidden="1"/>
    <cellStyle name="Currency [0] 12265" xfId="20702" hidden="1"/>
    <cellStyle name="Currency [0] 12265" xfId="50095" hidden="1"/>
    <cellStyle name="Currency [0] 12266" xfId="20714" hidden="1"/>
    <cellStyle name="Currency [0] 12266" xfId="50107" hidden="1"/>
    <cellStyle name="Currency [0] 12267" xfId="20742" hidden="1"/>
    <cellStyle name="Currency [0] 12267" xfId="50135" hidden="1"/>
    <cellStyle name="Currency [0] 12268" xfId="20715" hidden="1"/>
    <cellStyle name="Currency [0] 12268" xfId="50108" hidden="1"/>
    <cellStyle name="Currency [0] 12269" xfId="20748" hidden="1"/>
    <cellStyle name="Currency [0] 12269" xfId="50141" hidden="1"/>
    <cellStyle name="Currency [0] 1227" xfId="1392" hidden="1"/>
    <cellStyle name="Currency [0] 1227" xfId="30787" hidden="1"/>
    <cellStyle name="Currency [0] 12270" xfId="20750" hidden="1"/>
    <cellStyle name="Currency [0] 12270" xfId="50143" hidden="1"/>
    <cellStyle name="Currency [0] 12271" xfId="20743" hidden="1"/>
    <cellStyle name="Currency [0] 12271" xfId="50136" hidden="1"/>
    <cellStyle name="Currency [0] 12272" xfId="20689" hidden="1"/>
    <cellStyle name="Currency [0] 12272" xfId="50082" hidden="1"/>
    <cellStyle name="Currency [0] 12273" xfId="20752" hidden="1"/>
    <cellStyle name="Currency [0] 12273" xfId="50145" hidden="1"/>
    <cellStyle name="Currency [0] 12274" xfId="20754" hidden="1"/>
    <cellStyle name="Currency [0] 12274" xfId="50147" hidden="1"/>
    <cellStyle name="Currency [0] 12275" xfId="20266" hidden="1"/>
    <cellStyle name="Currency [0] 12275" xfId="49659" hidden="1"/>
    <cellStyle name="Currency [0] 12276" xfId="20244" hidden="1"/>
    <cellStyle name="Currency [0] 12276" xfId="49637" hidden="1"/>
    <cellStyle name="Currency [0] 12277" xfId="20760" hidden="1"/>
    <cellStyle name="Currency [0] 12277" xfId="50153" hidden="1"/>
    <cellStyle name="Currency [0] 12278" xfId="20766" hidden="1"/>
    <cellStyle name="Currency [0] 12278" xfId="50159" hidden="1"/>
    <cellStyle name="Currency [0] 12279" xfId="20768" hidden="1"/>
    <cellStyle name="Currency [0] 12279" xfId="50161" hidden="1"/>
    <cellStyle name="Currency [0] 1228" xfId="1398" hidden="1"/>
    <cellStyle name="Currency [0] 1228" xfId="30793" hidden="1"/>
    <cellStyle name="Currency [0] 12280" xfId="20261" hidden="1"/>
    <cellStyle name="Currency [0] 12280" xfId="49654" hidden="1"/>
    <cellStyle name="Currency [0] 12281" xfId="20762" hidden="1"/>
    <cellStyle name="Currency [0] 12281" xfId="50155" hidden="1"/>
    <cellStyle name="Currency [0] 12282" xfId="20770" hidden="1"/>
    <cellStyle name="Currency [0] 12282" xfId="50163" hidden="1"/>
    <cellStyle name="Currency [0] 12283" xfId="20772" hidden="1"/>
    <cellStyle name="Currency [0] 12283" xfId="50165" hidden="1"/>
    <cellStyle name="Currency [0] 12284" xfId="20761" hidden="1"/>
    <cellStyle name="Currency [0] 12284" xfId="50154" hidden="1"/>
    <cellStyle name="Currency [0] 12285" xfId="20267" hidden="1"/>
    <cellStyle name="Currency [0] 12285" xfId="49660" hidden="1"/>
    <cellStyle name="Currency [0] 12286" xfId="20783" hidden="1"/>
    <cellStyle name="Currency [0] 12286" xfId="50176" hidden="1"/>
    <cellStyle name="Currency [0] 12287" xfId="20792" hidden="1"/>
    <cellStyle name="Currency [0] 12287" xfId="50185" hidden="1"/>
    <cellStyle name="Currency [0] 12288" xfId="20803" hidden="1"/>
    <cellStyle name="Currency [0] 12288" xfId="50196" hidden="1"/>
    <cellStyle name="Currency [0] 12289" xfId="20809" hidden="1"/>
    <cellStyle name="Currency [0] 12289" xfId="50202" hidden="1"/>
    <cellStyle name="Currency [0] 1229" xfId="1360" hidden="1"/>
    <cellStyle name="Currency [0] 1229" xfId="30755" hidden="1"/>
    <cellStyle name="Currency [0] 12290" xfId="20781" hidden="1"/>
    <cellStyle name="Currency [0] 12290" xfId="50174" hidden="1"/>
    <cellStyle name="Currency [0] 12291" xfId="20799" hidden="1"/>
    <cellStyle name="Currency [0] 12291" xfId="50192" hidden="1"/>
    <cellStyle name="Currency [0] 12292" xfId="20821" hidden="1"/>
    <cellStyle name="Currency [0] 12292" xfId="50214" hidden="1"/>
    <cellStyle name="Currency [0] 12293" xfId="20823" hidden="1"/>
    <cellStyle name="Currency [0] 12293" xfId="50216" hidden="1"/>
    <cellStyle name="Currency [0] 12294" xfId="20757" hidden="1"/>
    <cellStyle name="Currency [0] 12294" xfId="50150" hidden="1"/>
    <cellStyle name="Currency [0] 12295" xfId="20271" hidden="1"/>
    <cellStyle name="Currency [0] 12295" xfId="49664" hidden="1"/>
    <cellStyle name="Currency [0] 12296" xfId="20795" hidden="1"/>
    <cellStyle name="Currency [0] 12296" xfId="50188" hidden="1"/>
    <cellStyle name="Currency [0] 12297" xfId="20287" hidden="1"/>
    <cellStyle name="Currency [0] 12297" xfId="49680" hidden="1"/>
    <cellStyle name="Currency [0] 12298" xfId="20784" hidden="1"/>
    <cellStyle name="Currency [0] 12298" xfId="50177" hidden="1"/>
    <cellStyle name="Currency [0] 12299" xfId="20828" hidden="1"/>
    <cellStyle name="Currency [0] 12299" xfId="50221" hidden="1"/>
    <cellStyle name="Currency [0] 123" xfId="226" hidden="1"/>
    <cellStyle name="Currency [0] 123" xfId="29621" hidden="1"/>
    <cellStyle name="Currency [0] 1230" xfId="1390" hidden="1"/>
    <cellStyle name="Currency [0] 1230" xfId="30785" hidden="1"/>
    <cellStyle name="Currency [0] 12300" xfId="20796" hidden="1"/>
    <cellStyle name="Currency [0] 12300" xfId="50189" hidden="1"/>
    <cellStyle name="Currency [0] 12301" xfId="20804" hidden="1"/>
    <cellStyle name="Currency [0] 12301" xfId="50197" hidden="1"/>
    <cellStyle name="Currency [0] 12302" xfId="20840" hidden="1"/>
    <cellStyle name="Currency [0] 12302" xfId="50233" hidden="1"/>
    <cellStyle name="Currency [0] 12303" xfId="20842" hidden="1"/>
    <cellStyle name="Currency [0] 12303" xfId="50235" hidden="1"/>
    <cellStyle name="Currency [0] 12304" xfId="20798" hidden="1"/>
    <cellStyle name="Currency [0] 12304" xfId="50191" hidden="1"/>
    <cellStyle name="Currency [0] 12305" xfId="20811" hidden="1"/>
    <cellStyle name="Currency [0] 12305" xfId="50204" hidden="1"/>
    <cellStyle name="Currency [0] 12306" xfId="20816" hidden="1"/>
    <cellStyle name="Currency [0] 12306" xfId="50209" hidden="1"/>
    <cellStyle name="Currency [0] 12307" xfId="20810" hidden="1"/>
    <cellStyle name="Currency [0] 12307" xfId="50203" hidden="1"/>
    <cellStyle name="Currency [0] 12308" xfId="20858" hidden="1"/>
    <cellStyle name="Currency [0] 12308" xfId="50251" hidden="1"/>
    <cellStyle name="Currency [0] 12309" xfId="20866" hidden="1"/>
    <cellStyle name="Currency [0] 12309" xfId="50259" hidden="1"/>
    <cellStyle name="Currency [0] 1231" xfId="1402" hidden="1"/>
    <cellStyle name="Currency [0] 1231" xfId="30797" hidden="1"/>
    <cellStyle name="Currency [0] 12310" xfId="20794" hidden="1"/>
    <cellStyle name="Currency [0] 12310" xfId="50187" hidden="1"/>
    <cellStyle name="Currency [0] 12311" xfId="20852" hidden="1"/>
    <cellStyle name="Currency [0] 12311" xfId="50245" hidden="1"/>
    <cellStyle name="Currency [0] 12312" xfId="20875" hidden="1"/>
    <cellStyle name="Currency [0] 12312" xfId="50268" hidden="1"/>
    <cellStyle name="Currency [0] 12313" xfId="20877" hidden="1"/>
    <cellStyle name="Currency [0] 12313" xfId="50270" hidden="1"/>
    <cellStyle name="Currency [0] 12314" xfId="20777" hidden="1"/>
    <cellStyle name="Currency [0] 12314" xfId="50170" hidden="1"/>
    <cellStyle name="Currency [0] 12315" xfId="20787" hidden="1"/>
    <cellStyle name="Currency [0] 12315" xfId="50180" hidden="1"/>
    <cellStyle name="Currency [0] 12316" xfId="20849" hidden="1"/>
    <cellStyle name="Currency [0] 12316" xfId="50242" hidden="1"/>
    <cellStyle name="Currency [0] 12317" xfId="20814" hidden="1"/>
    <cellStyle name="Currency [0] 12317" xfId="50207" hidden="1"/>
    <cellStyle name="Currency [0] 12318" xfId="20764" hidden="1"/>
    <cellStyle name="Currency [0] 12318" xfId="50157" hidden="1"/>
    <cellStyle name="Currency [0] 12319" xfId="20885" hidden="1"/>
    <cellStyle name="Currency [0] 12319" xfId="50278" hidden="1"/>
    <cellStyle name="Currency [0] 1232" xfId="1403" hidden="1"/>
    <cellStyle name="Currency [0] 1232" xfId="30798" hidden="1"/>
    <cellStyle name="Currency [0] 12320" xfId="20850" hidden="1"/>
    <cellStyle name="Currency [0] 12320" xfId="50243" hidden="1"/>
    <cellStyle name="Currency [0] 12321" xfId="20861" hidden="1"/>
    <cellStyle name="Currency [0] 12321" xfId="50254" hidden="1"/>
    <cellStyle name="Currency [0] 12322" xfId="20893" hidden="1"/>
    <cellStyle name="Currency [0] 12322" xfId="50286" hidden="1"/>
    <cellStyle name="Currency [0] 12323" xfId="20895" hidden="1"/>
    <cellStyle name="Currency [0] 12323" xfId="50288" hidden="1"/>
    <cellStyle name="Currency [0] 12324" xfId="20847" hidden="1"/>
    <cellStyle name="Currency [0] 12324" xfId="50240" hidden="1"/>
    <cellStyle name="Currency [0] 12325" xfId="20846" hidden="1"/>
    <cellStyle name="Currency [0] 12325" xfId="50239" hidden="1"/>
    <cellStyle name="Currency [0] 12326" xfId="20836" hidden="1"/>
    <cellStyle name="Currency [0] 12326" xfId="50229" hidden="1"/>
    <cellStyle name="Currency [0] 12327" xfId="20832" hidden="1"/>
    <cellStyle name="Currency [0] 12327" xfId="50225" hidden="1"/>
    <cellStyle name="Currency [0] 12328" xfId="20834" hidden="1"/>
    <cellStyle name="Currency [0] 12328" xfId="50227" hidden="1"/>
    <cellStyle name="Currency [0] 12329" xfId="20902" hidden="1"/>
    <cellStyle name="Currency [0] 12329" xfId="50295" hidden="1"/>
    <cellStyle name="Currency [0] 1233" xfId="1351" hidden="1"/>
    <cellStyle name="Currency [0] 1233" xfId="30746" hidden="1"/>
    <cellStyle name="Currency [0] 12330" xfId="20273" hidden="1"/>
    <cellStyle name="Currency [0] 12330" xfId="49666" hidden="1"/>
    <cellStyle name="Currency [0] 12331" xfId="20880" hidden="1"/>
    <cellStyle name="Currency [0] 12331" xfId="50273" hidden="1"/>
    <cellStyle name="Currency [0] 12332" xfId="20908" hidden="1"/>
    <cellStyle name="Currency [0] 12332" xfId="50301" hidden="1"/>
    <cellStyle name="Currency [0] 12333" xfId="20910" hidden="1"/>
    <cellStyle name="Currency [0] 12333" xfId="50303" hidden="1"/>
    <cellStyle name="Currency [0] 12334" xfId="20785" hidden="1"/>
    <cellStyle name="Currency [0] 12334" xfId="50178" hidden="1"/>
    <cellStyle name="Currency [0] 12335" xfId="20859" hidden="1"/>
    <cellStyle name="Currency [0] 12335" xfId="50252" hidden="1"/>
    <cellStyle name="Currency [0] 12336" xfId="20815" hidden="1"/>
    <cellStyle name="Currency [0] 12336" xfId="50208" hidden="1"/>
    <cellStyle name="Currency [0] 12337" xfId="20851" hidden="1"/>
    <cellStyle name="Currency [0] 12337" xfId="50244" hidden="1"/>
    <cellStyle name="Currency [0] 12338" xfId="20855" hidden="1"/>
    <cellStyle name="Currency [0] 12338" xfId="50248" hidden="1"/>
    <cellStyle name="Currency [0] 12339" xfId="20916" hidden="1"/>
    <cellStyle name="Currency [0] 12339" xfId="50309" hidden="1"/>
    <cellStyle name="Currency [0] 1234" xfId="1358" hidden="1"/>
    <cellStyle name="Currency [0] 1234" xfId="30753" hidden="1"/>
    <cellStyle name="Currency [0] 12340" xfId="20260" hidden="1"/>
    <cellStyle name="Currency [0] 12340" xfId="49653" hidden="1"/>
    <cellStyle name="Currency [0] 12341" xfId="20898" hidden="1"/>
    <cellStyle name="Currency [0] 12341" xfId="50291" hidden="1"/>
    <cellStyle name="Currency [0] 12342" xfId="20921" hidden="1"/>
    <cellStyle name="Currency [0] 12342" xfId="50314" hidden="1"/>
    <cellStyle name="Currency [0] 12343" xfId="20923" hidden="1"/>
    <cellStyle name="Currency [0] 12343" xfId="50316" hidden="1"/>
    <cellStyle name="Currency [0] 12344" xfId="20779" hidden="1"/>
    <cellStyle name="Currency [0] 12344" xfId="50172" hidden="1"/>
    <cellStyle name="Currency [0] 12345" xfId="20878" hidden="1"/>
    <cellStyle name="Currency [0] 12345" xfId="50271" hidden="1"/>
    <cellStyle name="Currency [0] 12346" xfId="20845" hidden="1"/>
    <cellStyle name="Currency [0] 12346" xfId="50238" hidden="1"/>
    <cellStyle name="Currency [0] 12347" xfId="20863" hidden="1"/>
    <cellStyle name="Currency [0] 12347" xfId="50256" hidden="1"/>
    <cellStyle name="Currency [0] 12348" xfId="20860" hidden="1"/>
    <cellStyle name="Currency [0] 12348" xfId="50253" hidden="1"/>
    <cellStyle name="Currency [0] 12349" xfId="20927" hidden="1"/>
    <cellStyle name="Currency [0] 12349" xfId="50320" hidden="1"/>
    <cellStyle name="Currency [0] 1235" xfId="1387" hidden="1"/>
    <cellStyle name="Currency [0] 1235" xfId="30782" hidden="1"/>
    <cellStyle name="Currency [0] 12350" xfId="20812" hidden="1"/>
    <cellStyle name="Currency [0] 12350" xfId="50205" hidden="1"/>
    <cellStyle name="Currency [0] 12351" xfId="20912" hidden="1"/>
    <cellStyle name="Currency [0] 12351" xfId="50305" hidden="1"/>
    <cellStyle name="Currency [0] 12352" xfId="20934" hidden="1"/>
    <cellStyle name="Currency [0] 12352" xfId="50327" hidden="1"/>
    <cellStyle name="Currency [0] 12353" xfId="20936" hidden="1"/>
    <cellStyle name="Currency [0] 12353" xfId="50329" hidden="1"/>
    <cellStyle name="Currency [0] 12354" xfId="20864" hidden="1"/>
    <cellStyle name="Currency [0] 12354" xfId="50257" hidden="1"/>
    <cellStyle name="Currency [0] 12355" xfId="20896" hidden="1"/>
    <cellStyle name="Currency [0] 12355" xfId="50289" hidden="1"/>
    <cellStyle name="Currency [0] 12356" xfId="20239" hidden="1"/>
    <cellStyle name="Currency [0] 12356" xfId="49632" hidden="1"/>
    <cellStyle name="Currency [0] 12357" xfId="20882" hidden="1"/>
    <cellStyle name="Currency [0] 12357" xfId="50275" hidden="1"/>
    <cellStyle name="Currency [0] 12358" xfId="20879" hidden="1"/>
    <cellStyle name="Currency [0] 12358" xfId="50272" hidden="1"/>
    <cellStyle name="Currency [0] 12359" xfId="20940" hidden="1"/>
    <cellStyle name="Currency [0] 12359" xfId="50333" hidden="1"/>
    <cellStyle name="Currency [0] 1236" xfId="1372" hidden="1"/>
    <cellStyle name="Currency [0] 1236" xfId="30767" hidden="1"/>
    <cellStyle name="Currency [0] 12360" xfId="20775" hidden="1"/>
    <cellStyle name="Currency [0] 12360" xfId="50168" hidden="1"/>
    <cellStyle name="Currency [0] 12361" xfId="20924" hidden="1"/>
    <cellStyle name="Currency [0] 12361" xfId="50317" hidden="1"/>
    <cellStyle name="Currency [0] 12362" xfId="20944" hidden="1"/>
    <cellStyle name="Currency [0] 12362" xfId="50337" hidden="1"/>
    <cellStyle name="Currency [0] 12363" xfId="20946" hidden="1"/>
    <cellStyle name="Currency [0] 12363" xfId="50339" hidden="1"/>
    <cellStyle name="Currency [0] 12364" xfId="20883" hidden="1"/>
    <cellStyle name="Currency [0] 12364" xfId="50276" hidden="1"/>
    <cellStyle name="Currency [0] 12365" xfId="20911" hidden="1"/>
    <cellStyle name="Currency [0] 12365" xfId="50304" hidden="1"/>
    <cellStyle name="Currency [0] 12366" xfId="20871" hidden="1"/>
    <cellStyle name="Currency [0] 12366" xfId="50264" hidden="1"/>
    <cellStyle name="Currency [0] 12367" xfId="20900" hidden="1"/>
    <cellStyle name="Currency [0] 12367" xfId="50293" hidden="1"/>
    <cellStyle name="Currency [0] 12368" xfId="20897" hidden="1"/>
    <cellStyle name="Currency [0] 12368" xfId="50290" hidden="1"/>
    <cellStyle name="Currency [0] 12369" xfId="20950" hidden="1"/>
    <cellStyle name="Currency [0] 12369" xfId="50343" hidden="1"/>
    <cellStyle name="Currency [0] 1237" xfId="1344" hidden="1"/>
    <cellStyle name="Currency [0] 1237" xfId="30739" hidden="1"/>
    <cellStyle name="Currency [0] 12370" xfId="20778" hidden="1"/>
    <cellStyle name="Currency [0] 12370" xfId="50171" hidden="1"/>
    <cellStyle name="Currency [0] 12371" xfId="20937" hidden="1"/>
    <cellStyle name="Currency [0] 12371" xfId="50330" hidden="1"/>
    <cellStyle name="Currency [0] 12372" xfId="20954" hidden="1"/>
    <cellStyle name="Currency [0] 12372" xfId="50347" hidden="1"/>
    <cellStyle name="Currency [0] 12373" xfId="20956" hidden="1"/>
    <cellStyle name="Currency [0] 12373" xfId="50349" hidden="1"/>
    <cellStyle name="Currency [0] 12374" xfId="20837" hidden="1"/>
    <cellStyle name="Currency [0] 12374" xfId="50230" hidden="1"/>
    <cellStyle name="Currency [0] 12375" xfId="20873" hidden="1"/>
    <cellStyle name="Currency [0] 12375" xfId="50266" hidden="1"/>
    <cellStyle name="Currency [0] 12376" xfId="20942" hidden="1"/>
    <cellStyle name="Currency [0] 12376" xfId="50335" hidden="1"/>
    <cellStyle name="Currency [0] 12377" xfId="20930" hidden="1"/>
    <cellStyle name="Currency [0] 12377" xfId="50323" hidden="1"/>
    <cellStyle name="Currency [0] 12378" xfId="20947" hidden="1"/>
    <cellStyle name="Currency [0] 12378" xfId="50340" hidden="1"/>
    <cellStyle name="Currency [0] 12379" xfId="20958" hidden="1"/>
    <cellStyle name="Currency [0] 12379" xfId="50351" hidden="1"/>
    <cellStyle name="Currency [0] 1238" xfId="1409" hidden="1"/>
    <cellStyle name="Currency [0] 1238" xfId="30804" hidden="1"/>
    <cellStyle name="Currency [0] 12380" xfId="20806" hidden="1"/>
    <cellStyle name="Currency [0] 12380" xfId="50199" hidden="1"/>
    <cellStyle name="Currency [0] 12381" xfId="20870" hidden="1"/>
    <cellStyle name="Currency [0] 12381" xfId="50263" hidden="1"/>
    <cellStyle name="Currency [0] 12382" xfId="20962" hidden="1"/>
    <cellStyle name="Currency [0] 12382" xfId="50355" hidden="1"/>
    <cellStyle name="Currency [0] 12383" xfId="20964" hidden="1"/>
    <cellStyle name="Currency [0] 12383" xfId="50357" hidden="1"/>
    <cellStyle name="Currency [0] 12384" xfId="20919" hidden="1"/>
    <cellStyle name="Currency [0] 12384" xfId="50312" hidden="1"/>
    <cellStyle name="Currency [0] 12385" xfId="20931" hidden="1"/>
    <cellStyle name="Currency [0] 12385" xfId="50324" hidden="1"/>
    <cellStyle name="Currency [0] 12386" xfId="20959" hidden="1"/>
    <cellStyle name="Currency [0] 12386" xfId="50352" hidden="1"/>
    <cellStyle name="Currency [0] 12387" xfId="20932" hidden="1"/>
    <cellStyle name="Currency [0] 12387" xfId="50325" hidden="1"/>
    <cellStyle name="Currency [0] 12388" xfId="20965" hidden="1"/>
    <cellStyle name="Currency [0] 12388" xfId="50358" hidden="1"/>
    <cellStyle name="Currency [0] 12389" xfId="20967" hidden="1"/>
    <cellStyle name="Currency [0] 12389" xfId="50360" hidden="1"/>
    <cellStyle name="Currency [0] 1239" xfId="1388" hidden="1"/>
    <cellStyle name="Currency [0] 1239" xfId="30783" hidden="1"/>
    <cellStyle name="Currency [0] 12390" xfId="20960" hidden="1"/>
    <cellStyle name="Currency [0] 12390" xfId="50353" hidden="1"/>
    <cellStyle name="Currency [0] 12391" xfId="20906" hidden="1"/>
    <cellStyle name="Currency [0] 12391" xfId="50299" hidden="1"/>
    <cellStyle name="Currency [0] 12392" xfId="20969" hidden="1"/>
    <cellStyle name="Currency [0] 12392" xfId="50362" hidden="1"/>
    <cellStyle name="Currency [0] 12393" xfId="20971" hidden="1"/>
    <cellStyle name="Currency [0] 12393" xfId="50364" hidden="1"/>
    <cellStyle name="Currency [0] 12394" xfId="20333" hidden="1"/>
    <cellStyle name="Currency [0] 12394" xfId="49726" hidden="1"/>
    <cellStyle name="Currency [0] 12395" xfId="20274" hidden="1"/>
    <cellStyle name="Currency [0] 12395" xfId="49667" hidden="1"/>
    <cellStyle name="Currency [0] 12396" xfId="20977" hidden="1"/>
    <cellStyle name="Currency [0] 12396" xfId="50370" hidden="1"/>
    <cellStyle name="Currency [0] 12397" xfId="20983" hidden="1"/>
    <cellStyle name="Currency [0] 12397" xfId="50376" hidden="1"/>
    <cellStyle name="Currency [0] 12398" xfId="20985" hidden="1"/>
    <cellStyle name="Currency [0] 12398" xfId="50378" hidden="1"/>
    <cellStyle name="Currency [0] 12399" xfId="20264" hidden="1"/>
    <cellStyle name="Currency [0] 12399" xfId="49657" hidden="1"/>
    <cellStyle name="Currency [0] 124" xfId="230" hidden="1"/>
    <cellStyle name="Currency [0] 124" xfId="29625" hidden="1"/>
    <cellStyle name="Currency [0] 1240" xfId="1395" hidden="1"/>
    <cellStyle name="Currency [0] 1240" xfId="30790" hidden="1"/>
    <cellStyle name="Currency [0] 12400" xfId="20979" hidden="1"/>
    <cellStyle name="Currency [0] 12400" xfId="50372" hidden="1"/>
    <cellStyle name="Currency [0] 12401" xfId="20987" hidden="1"/>
    <cellStyle name="Currency [0] 12401" xfId="50380" hidden="1"/>
    <cellStyle name="Currency [0] 12402" xfId="20989" hidden="1"/>
    <cellStyle name="Currency [0] 12402" xfId="50382" hidden="1"/>
    <cellStyle name="Currency [0] 12403" xfId="20978" hidden="1"/>
    <cellStyle name="Currency [0] 12403" xfId="50371" hidden="1"/>
    <cellStyle name="Currency [0] 12404" xfId="20309" hidden="1"/>
    <cellStyle name="Currency [0] 12404" xfId="49702" hidden="1"/>
    <cellStyle name="Currency [0] 12405" xfId="21000" hidden="1"/>
    <cellStyle name="Currency [0] 12405" xfId="50393" hidden="1"/>
    <cellStyle name="Currency [0] 12406" xfId="21009" hidden="1"/>
    <cellStyle name="Currency [0] 12406" xfId="50402" hidden="1"/>
    <cellStyle name="Currency [0] 12407" xfId="21020" hidden="1"/>
    <cellStyle name="Currency [0] 12407" xfId="50413" hidden="1"/>
    <cellStyle name="Currency [0] 12408" xfId="21026" hidden="1"/>
    <cellStyle name="Currency [0] 12408" xfId="50419" hidden="1"/>
    <cellStyle name="Currency [0] 12409" xfId="20998" hidden="1"/>
    <cellStyle name="Currency [0] 12409" xfId="50391" hidden="1"/>
    <cellStyle name="Currency [0] 1241" xfId="1410" hidden="1"/>
    <cellStyle name="Currency [0] 1241" xfId="30805" hidden="1"/>
    <cellStyle name="Currency [0] 12410" xfId="21016" hidden="1"/>
    <cellStyle name="Currency [0] 12410" xfId="50409" hidden="1"/>
    <cellStyle name="Currency [0] 12411" xfId="21038" hidden="1"/>
    <cellStyle name="Currency [0] 12411" xfId="50431" hidden="1"/>
    <cellStyle name="Currency [0] 12412" xfId="21040" hidden="1"/>
    <cellStyle name="Currency [0] 12412" xfId="50433" hidden="1"/>
    <cellStyle name="Currency [0] 12413" xfId="20974" hidden="1"/>
    <cellStyle name="Currency [0] 12413" xfId="50367" hidden="1"/>
    <cellStyle name="Currency [0] 12414" xfId="20263" hidden="1"/>
    <cellStyle name="Currency [0] 12414" xfId="49656" hidden="1"/>
    <cellStyle name="Currency [0] 12415" xfId="21012" hidden="1"/>
    <cellStyle name="Currency [0] 12415" xfId="50405" hidden="1"/>
    <cellStyle name="Currency [0] 12416" xfId="20242" hidden="1"/>
    <cellStyle name="Currency [0] 12416" xfId="49635" hidden="1"/>
    <cellStyle name="Currency [0] 12417" xfId="21001" hidden="1"/>
    <cellStyle name="Currency [0] 12417" xfId="50394" hidden="1"/>
    <cellStyle name="Currency [0] 12418" xfId="21045" hidden="1"/>
    <cellStyle name="Currency [0] 12418" xfId="50438" hidden="1"/>
    <cellStyle name="Currency [0] 12419" xfId="21013" hidden="1"/>
    <cellStyle name="Currency [0] 12419" xfId="50406" hidden="1"/>
    <cellStyle name="Currency [0] 1242" xfId="1411" hidden="1"/>
    <cellStyle name="Currency [0] 1242" xfId="30806" hidden="1"/>
    <cellStyle name="Currency [0] 12420" xfId="21021" hidden="1"/>
    <cellStyle name="Currency [0] 12420" xfId="50414" hidden="1"/>
    <cellStyle name="Currency [0] 12421" xfId="21057" hidden="1"/>
    <cellStyle name="Currency [0] 12421" xfId="50450" hidden="1"/>
    <cellStyle name="Currency [0] 12422" xfId="21059" hidden="1"/>
    <cellStyle name="Currency [0] 12422" xfId="50452" hidden="1"/>
    <cellStyle name="Currency [0] 12423" xfId="21015" hidden="1"/>
    <cellStyle name="Currency [0] 12423" xfId="50408" hidden="1"/>
    <cellStyle name="Currency [0] 12424" xfId="21028" hidden="1"/>
    <cellStyle name="Currency [0] 12424" xfId="50421" hidden="1"/>
    <cellStyle name="Currency [0] 12425" xfId="21033" hidden="1"/>
    <cellStyle name="Currency [0] 12425" xfId="50426" hidden="1"/>
    <cellStyle name="Currency [0] 12426" xfId="21027" hidden="1"/>
    <cellStyle name="Currency [0] 12426" xfId="50420" hidden="1"/>
    <cellStyle name="Currency [0] 12427" xfId="21075" hidden="1"/>
    <cellStyle name="Currency [0] 12427" xfId="50468" hidden="1"/>
    <cellStyle name="Currency [0] 12428" xfId="21083" hidden="1"/>
    <cellStyle name="Currency [0] 12428" xfId="50476" hidden="1"/>
    <cellStyle name="Currency [0] 12429" xfId="21011" hidden="1"/>
    <cellStyle name="Currency [0] 12429" xfId="50404" hidden="1"/>
    <cellStyle name="Currency [0] 1243" xfId="1386" hidden="1"/>
    <cellStyle name="Currency [0] 1243" xfId="30781" hidden="1"/>
    <cellStyle name="Currency [0] 12430" xfId="21069" hidden="1"/>
    <cellStyle name="Currency [0] 12430" xfId="50462" hidden="1"/>
    <cellStyle name="Currency [0] 12431" xfId="21092" hidden="1"/>
    <cellStyle name="Currency [0] 12431" xfId="50485" hidden="1"/>
    <cellStyle name="Currency [0] 12432" xfId="21094" hidden="1"/>
    <cellStyle name="Currency [0] 12432" xfId="50487" hidden="1"/>
    <cellStyle name="Currency [0] 12433" xfId="20994" hidden="1"/>
    <cellStyle name="Currency [0] 12433" xfId="50387" hidden="1"/>
    <cellStyle name="Currency [0] 12434" xfId="21004" hidden="1"/>
    <cellStyle name="Currency [0] 12434" xfId="50397" hidden="1"/>
    <cellStyle name="Currency [0] 12435" xfId="21066" hidden="1"/>
    <cellStyle name="Currency [0] 12435" xfId="50459" hidden="1"/>
    <cellStyle name="Currency [0] 12436" xfId="21031" hidden="1"/>
    <cellStyle name="Currency [0] 12436" xfId="50424" hidden="1"/>
    <cellStyle name="Currency [0] 12437" xfId="20981" hidden="1"/>
    <cellStyle name="Currency [0] 12437" xfId="50374" hidden="1"/>
    <cellStyle name="Currency [0] 12438" xfId="21102" hidden="1"/>
    <cellStyle name="Currency [0] 12438" xfId="50495" hidden="1"/>
    <cellStyle name="Currency [0] 12439" xfId="21067" hidden="1"/>
    <cellStyle name="Currency [0] 12439" xfId="50460" hidden="1"/>
    <cellStyle name="Currency [0] 1244" xfId="1385" hidden="1"/>
    <cellStyle name="Currency [0] 1244" xfId="30780" hidden="1"/>
    <cellStyle name="Currency [0] 12440" xfId="21078" hidden="1"/>
    <cellStyle name="Currency [0] 12440" xfId="50471" hidden="1"/>
    <cellStyle name="Currency [0] 12441" xfId="21110" hidden="1"/>
    <cellStyle name="Currency [0] 12441" xfId="50503" hidden="1"/>
    <cellStyle name="Currency [0] 12442" xfId="21112" hidden="1"/>
    <cellStyle name="Currency [0] 12442" xfId="50505" hidden="1"/>
    <cellStyle name="Currency [0] 12443" xfId="21064" hidden="1"/>
    <cellStyle name="Currency [0] 12443" xfId="50457" hidden="1"/>
    <cellStyle name="Currency [0] 12444" xfId="21063" hidden="1"/>
    <cellStyle name="Currency [0] 12444" xfId="50456" hidden="1"/>
    <cellStyle name="Currency [0] 12445" xfId="21053" hidden="1"/>
    <cellStyle name="Currency [0] 12445" xfId="50446" hidden="1"/>
    <cellStyle name="Currency [0] 12446" xfId="21049" hidden="1"/>
    <cellStyle name="Currency [0] 12446" xfId="50442" hidden="1"/>
    <cellStyle name="Currency [0] 12447" xfId="21051" hidden="1"/>
    <cellStyle name="Currency [0] 12447" xfId="50444" hidden="1"/>
    <cellStyle name="Currency [0] 12448" xfId="21119" hidden="1"/>
    <cellStyle name="Currency [0] 12448" xfId="50512" hidden="1"/>
    <cellStyle name="Currency [0] 12449" xfId="20278" hidden="1"/>
    <cellStyle name="Currency [0] 12449" xfId="49671" hidden="1"/>
    <cellStyle name="Currency [0] 1245" xfId="1380" hidden="1"/>
    <cellStyle name="Currency [0] 1245" xfId="30775" hidden="1"/>
    <cellStyle name="Currency [0] 12450" xfId="21097" hidden="1"/>
    <cellStyle name="Currency [0] 12450" xfId="50490" hidden="1"/>
    <cellStyle name="Currency [0] 12451" xfId="21125" hidden="1"/>
    <cellStyle name="Currency [0] 12451" xfId="50518" hidden="1"/>
    <cellStyle name="Currency [0] 12452" xfId="21127" hidden="1"/>
    <cellStyle name="Currency [0] 12452" xfId="50520" hidden="1"/>
    <cellStyle name="Currency [0] 12453" xfId="21002" hidden="1"/>
    <cellStyle name="Currency [0] 12453" xfId="50395" hidden="1"/>
    <cellStyle name="Currency [0] 12454" xfId="21076" hidden="1"/>
    <cellStyle name="Currency [0] 12454" xfId="50469" hidden="1"/>
    <cellStyle name="Currency [0] 12455" xfId="21032" hidden="1"/>
    <cellStyle name="Currency [0] 12455" xfId="50425" hidden="1"/>
    <cellStyle name="Currency [0] 12456" xfId="21068" hidden="1"/>
    <cellStyle name="Currency [0] 12456" xfId="50461" hidden="1"/>
    <cellStyle name="Currency [0] 12457" xfId="21072" hidden="1"/>
    <cellStyle name="Currency [0] 12457" xfId="50465" hidden="1"/>
    <cellStyle name="Currency [0] 12458" xfId="21133" hidden="1"/>
    <cellStyle name="Currency [0] 12458" xfId="50526" hidden="1"/>
    <cellStyle name="Currency [0] 12459" xfId="20291" hidden="1"/>
    <cellStyle name="Currency [0] 12459" xfId="49684" hidden="1"/>
    <cellStyle name="Currency [0] 1246" xfId="1378" hidden="1"/>
    <cellStyle name="Currency [0] 1246" xfId="30773" hidden="1"/>
    <cellStyle name="Currency [0] 12460" xfId="21115" hidden="1"/>
    <cellStyle name="Currency [0] 12460" xfId="50508" hidden="1"/>
    <cellStyle name="Currency [0] 12461" xfId="21138" hidden="1"/>
    <cellStyle name="Currency [0] 12461" xfId="50531" hidden="1"/>
    <cellStyle name="Currency [0] 12462" xfId="21140" hidden="1"/>
    <cellStyle name="Currency [0] 12462" xfId="50533" hidden="1"/>
    <cellStyle name="Currency [0] 12463" xfId="20996" hidden="1"/>
    <cellStyle name="Currency [0] 12463" xfId="50389" hidden="1"/>
    <cellStyle name="Currency [0] 12464" xfId="21095" hidden="1"/>
    <cellStyle name="Currency [0] 12464" xfId="50488" hidden="1"/>
    <cellStyle name="Currency [0] 12465" xfId="21062" hidden="1"/>
    <cellStyle name="Currency [0] 12465" xfId="50455" hidden="1"/>
    <cellStyle name="Currency [0] 12466" xfId="21080" hidden="1"/>
    <cellStyle name="Currency [0] 12466" xfId="50473" hidden="1"/>
    <cellStyle name="Currency [0] 12467" xfId="21077" hidden="1"/>
    <cellStyle name="Currency [0] 12467" xfId="50470" hidden="1"/>
    <cellStyle name="Currency [0] 12468" xfId="21144" hidden="1"/>
    <cellStyle name="Currency [0] 12468" xfId="50537" hidden="1"/>
    <cellStyle name="Currency [0] 12469" xfId="21029" hidden="1"/>
    <cellStyle name="Currency [0] 12469" xfId="50422" hidden="1"/>
    <cellStyle name="Currency [0] 1247" xfId="1379" hidden="1"/>
    <cellStyle name="Currency [0] 1247" xfId="30774" hidden="1"/>
    <cellStyle name="Currency [0] 12470" xfId="21129" hidden="1"/>
    <cellStyle name="Currency [0] 12470" xfId="50522" hidden="1"/>
    <cellStyle name="Currency [0] 12471" xfId="21151" hidden="1"/>
    <cellStyle name="Currency [0] 12471" xfId="50544" hidden="1"/>
    <cellStyle name="Currency [0] 12472" xfId="21153" hidden="1"/>
    <cellStyle name="Currency [0] 12472" xfId="50546" hidden="1"/>
    <cellStyle name="Currency [0] 12473" xfId="21081" hidden="1"/>
    <cellStyle name="Currency [0] 12473" xfId="50474" hidden="1"/>
    <cellStyle name="Currency [0] 12474" xfId="21113" hidden="1"/>
    <cellStyle name="Currency [0] 12474" xfId="50506" hidden="1"/>
    <cellStyle name="Currency [0] 12475" xfId="20243" hidden="1"/>
    <cellStyle name="Currency [0] 12475" xfId="49636" hidden="1"/>
    <cellStyle name="Currency [0] 12476" xfId="21099" hidden="1"/>
    <cellStyle name="Currency [0] 12476" xfId="50492" hidden="1"/>
    <cellStyle name="Currency [0] 12477" xfId="21096" hidden="1"/>
    <cellStyle name="Currency [0] 12477" xfId="50489" hidden="1"/>
    <cellStyle name="Currency [0] 12478" xfId="21157" hidden="1"/>
    <cellStyle name="Currency [0] 12478" xfId="50550" hidden="1"/>
    <cellStyle name="Currency [0] 12479" xfId="20992" hidden="1"/>
    <cellStyle name="Currency [0] 12479" xfId="50385" hidden="1"/>
    <cellStyle name="Currency [0] 1248" xfId="1416" hidden="1"/>
    <cellStyle name="Currency [0] 1248" xfId="30811" hidden="1"/>
    <cellStyle name="Currency [0] 12480" xfId="21141" hidden="1"/>
    <cellStyle name="Currency [0] 12480" xfId="50534" hidden="1"/>
    <cellStyle name="Currency [0] 12481" xfId="21161" hidden="1"/>
    <cellStyle name="Currency [0] 12481" xfId="50554" hidden="1"/>
    <cellStyle name="Currency [0] 12482" xfId="21163" hidden="1"/>
    <cellStyle name="Currency [0] 12482" xfId="50556" hidden="1"/>
    <cellStyle name="Currency [0] 12483" xfId="21100" hidden="1"/>
    <cellStyle name="Currency [0] 12483" xfId="50493" hidden="1"/>
    <cellStyle name="Currency [0] 12484" xfId="21128" hidden="1"/>
    <cellStyle name="Currency [0] 12484" xfId="50521" hidden="1"/>
    <cellStyle name="Currency [0] 12485" xfId="21088" hidden="1"/>
    <cellStyle name="Currency [0] 12485" xfId="50481" hidden="1"/>
    <cellStyle name="Currency [0] 12486" xfId="21117" hidden="1"/>
    <cellStyle name="Currency [0] 12486" xfId="50510" hidden="1"/>
    <cellStyle name="Currency [0] 12487" xfId="21114" hidden="1"/>
    <cellStyle name="Currency [0] 12487" xfId="50507" hidden="1"/>
    <cellStyle name="Currency [0] 12488" xfId="21167" hidden="1"/>
    <cellStyle name="Currency [0] 12488" xfId="50560" hidden="1"/>
    <cellStyle name="Currency [0] 12489" xfId="20995" hidden="1"/>
    <cellStyle name="Currency [0] 12489" xfId="50388" hidden="1"/>
    <cellStyle name="Currency [0] 1249" xfId="1331" hidden="1"/>
    <cellStyle name="Currency [0] 1249" xfId="30726" hidden="1"/>
    <cellStyle name="Currency [0] 12490" xfId="21154" hidden="1"/>
    <cellStyle name="Currency [0] 12490" xfId="50547" hidden="1"/>
    <cellStyle name="Currency [0] 12491" xfId="21171" hidden="1"/>
    <cellStyle name="Currency [0] 12491" xfId="50564" hidden="1"/>
    <cellStyle name="Currency [0] 12492" xfId="21173" hidden="1"/>
    <cellStyle name="Currency [0] 12492" xfId="50566" hidden="1"/>
    <cellStyle name="Currency [0] 12493" xfId="21054" hidden="1"/>
    <cellStyle name="Currency [0] 12493" xfId="50447" hidden="1"/>
    <cellStyle name="Currency [0] 12494" xfId="21090" hidden="1"/>
    <cellStyle name="Currency [0] 12494" xfId="50483" hidden="1"/>
    <cellStyle name="Currency [0] 12495" xfId="21159" hidden="1"/>
    <cellStyle name="Currency [0] 12495" xfId="50552" hidden="1"/>
    <cellStyle name="Currency [0] 12496" xfId="21147" hidden="1"/>
    <cellStyle name="Currency [0] 12496" xfId="50540" hidden="1"/>
    <cellStyle name="Currency [0] 12497" xfId="21164" hidden="1"/>
    <cellStyle name="Currency [0] 12497" xfId="50557" hidden="1"/>
    <cellStyle name="Currency [0] 12498" xfId="21175" hidden="1"/>
    <cellStyle name="Currency [0] 12498" xfId="50568" hidden="1"/>
    <cellStyle name="Currency [0] 12499" xfId="21023" hidden="1"/>
    <cellStyle name="Currency [0] 12499" xfId="50416" hidden="1"/>
    <cellStyle name="Currency [0] 125" xfId="232" hidden="1"/>
    <cellStyle name="Currency [0] 125" xfId="29627" hidden="1"/>
    <cellStyle name="Currency [0] 1250" xfId="1406" hidden="1"/>
    <cellStyle name="Currency [0] 1250" xfId="30801" hidden="1"/>
    <cellStyle name="Currency [0] 12500" xfId="21087" hidden="1"/>
    <cellStyle name="Currency [0] 12500" xfId="50480" hidden="1"/>
    <cellStyle name="Currency [0] 12501" xfId="21179" hidden="1"/>
    <cellStyle name="Currency [0] 12501" xfId="50572" hidden="1"/>
    <cellStyle name="Currency [0] 12502" xfId="21181" hidden="1"/>
    <cellStyle name="Currency [0] 12502" xfId="50574" hidden="1"/>
    <cellStyle name="Currency [0] 12503" xfId="21136" hidden="1"/>
    <cellStyle name="Currency [0] 12503" xfId="50529" hidden="1"/>
    <cellStyle name="Currency [0] 12504" xfId="21148" hidden="1"/>
    <cellStyle name="Currency [0] 12504" xfId="50541" hidden="1"/>
    <cellStyle name="Currency [0] 12505" xfId="21176" hidden="1"/>
    <cellStyle name="Currency [0] 12505" xfId="50569" hidden="1"/>
    <cellStyle name="Currency [0] 12506" xfId="21149" hidden="1"/>
    <cellStyle name="Currency [0] 12506" xfId="50542" hidden="1"/>
    <cellStyle name="Currency [0] 12507" xfId="21182" hidden="1"/>
    <cellStyle name="Currency [0] 12507" xfId="50575" hidden="1"/>
    <cellStyle name="Currency [0] 12508" xfId="21184" hidden="1"/>
    <cellStyle name="Currency [0] 12508" xfId="50577" hidden="1"/>
    <cellStyle name="Currency [0] 12509" xfId="21177" hidden="1"/>
    <cellStyle name="Currency [0] 12509" xfId="50570" hidden="1"/>
    <cellStyle name="Currency [0] 1251" xfId="1418" hidden="1"/>
    <cellStyle name="Currency [0] 1251" xfId="30813" hidden="1"/>
    <cellStyle name="Currency [0] 12510" xfId="21123" hidden="1"/>
    <cellStyle name="Currency [0] 12510" xfId="50516" hidden="1"/>
    <cellStyle name="Currency [0] 12511" xfId="21186" hidden="1"/>
    <cellStyle name="Currency [0] 12511" xfId="50579" hidden="1"/>
    <cellStyle name="Currency [0] 12512" xfId="21188" hidden="1"/>
    <cellStyle name="Currency [0] 12512" xfId="50581" hidden="1"/>
    <cellStyle name="Currency [0] 12513" xfId="19926" hidden="1"/>
    <cellStyle name="Currency [0] 12513" xfId="49319" hidden="1"/>
    <cellStyle name="Currency [0] 12514" xfId="19993" hidden="1"/>
    <cellStyle name="Currency [0] 12514" xfId="49386" hidden="1"/>
    <cellStyle name="Currency [0] 12515" xfId="20026" hidden="1"/>
    <cellStyle name="Currency [0] 12515" xfId="49419" hidden="1"/>
    <cellStyle name="Currency [0] 12516" xfId="21195" hidden="1"/>
    <cellStyle name="Currency [0] 12516" xfId="50588" hidden="1"/>
    <cellStyle name="Currency [0] 12517" xfId="21198" hidden="1"/>
    <cellStyle name="Currency [0] 12517" xfId="50591" hidden="1"/>
    <cellStyle name="Currency [0] 12518" xfId="19934" hidden="1"/>
    <cellStyle name="Currency [0] 12518" xfId="49327" hidden="1"/>
    <cellStyle name="Currency [0] 12519" xfId="21191" hidden="1"/>
    <cellStyle name="Currency [0] 12519" xfId="50584" hidden="1"/>
    <cellStyle name="Currency [0] 1252" xfId="1419" hidden="1"/>
    <cellStyle name="Currency [0] 1252" xfId="30814" hidden="1"/>
    <cellStyle name="Currency [0] 12520" xfId="21200" hidden="1"/>
    <cellStyle name="Currency [0] 12520" xfId="50593" hidden="1"/>
    <cellStyle name="Currency [0] 12521" xfId="21202" hidden="1"/>
    <cellStyle name="Currency [0] 12521" xfId="50595" hidden="1"/>
    <cellStyle name="Currency [0] 12522" xfId="19967" hidden="1"/>
    <cellStyle name="Currency [0] 12522" xfId="49360" hidden="1"/>
    <cellStyle name="Currency [0] 12523" xfId="19925" hidden="1"/>
    <cellStyle name="Currency [0] 12523" xfId="49318" hidden="1"/>
    <cellStyle name="Currency [0] 12524" xfId="21213" hidden="1"/>
    <cellStyle name="Currency [0] 12524" xfId="50606" hidden="1"/>
    <cellStyle name="Currency [0] 12525" xfId="21222" hidden="1"/>
    <cellStyle name="Currency [0] 12525" xfId="50615" hidden="1"/>
    <cellStyle name="Currency [0] 12526" xfId="21233" hidden="1"/>
    <cellStyle name="Currency [0] 12526" xfId="50626" hidden="1"/>
    <cellStyle name="Currency [0] 12527" xfId="21239" hidden="1"/>
    <cellStyle name="Currency [0] 12527" xfId="50632" hidden="1"/>
    <cellStyle name="Currency [0] 12528" xfId="21211" hidden="1"/>
    <cellStyle name="Currency [0] 12528" xfId="50604" hidden="1"/>
    <cellStyle name="Currency [0] 12529" xfId="21229" hidden="1"/>
    <cellStyle name="Currency [0] 12529" xfId="50622" hidden="1"/>
    <cellStyle name="Currency [0] 1253" xfId="1357" hidden="1"/>
    <cellStyle name="Currency [0] 1253" xfId="30752" hidden="1"/>
    <cellStyle name="Currency [0] 12530" xfId="21251" hidden="1"/>
    <cellStyle name="Currency [0] 12530" xfId="50644" hidden="1"/>
    <cellStyle name="Currency [0] 12531" xfId="21253" hidden="1"/>
    <cellStyle name="Currency [0] 12531" xfId="50646" hidden="1"/>
    <cellStyle name="Currency [0] 12532" xfId="19929" hidden="1"/>
    <cellStyle name="Currency [0] 12532" xfId="49322" hidden="1"/>
    <cellStyle name="Currency [0] 12533" xfId="19944" hidden="1"/>
    <cellStyle name="Currency [0] 12533" xfId="49337" hidden="1"/>
    <cellStyle name="Currency [0] 12534" xfId="21225" hidden="1"/>
    <cellStyle name="Currency [0] 12534" xfId="50618" hidden="1"/>
    <cellStyle name="Currency [0] 12535" xfId="19939" hidden="1"/>
    <cellStyle name="Currency [0] 12535" xfId="49332" hidden="1"/>
    <cellStyle name="Currency [0] 12536" xfId="21214" hidden="1"/>
    <cellStyle name="Currency [0] 12536" xfId="50607" hidden="1"/>
    <cellStyle name="Currency [0] 12537" xfId="21258" hidden="1"/>
    <cellStyle name="Currency [0] 12537" xfId="50651" hidden="1"/>
    <cellStyle name="Currency [0] 12538" xfId="21226" hidden="1"/>
    <cellStyle name="Currency [0] 12538" xfId="50619" hidden="1"/>
    <cellStyle name="Currency [0] 12539" xfId="21234" hidden="1"/>
    <cellStyle name="Currency [0] 12539" xfId="50627" hidden="1"/>
    <cellStyle name="Currency [0] 1254" xfId="1393" hidden="1"/>
    <cellStyle name="Currency [0] 1254" xfId="30788" hidden="1"/>
    <cellStyle name="Currency [0] 12540" xfId="21270" hidden="1"/>
    <cellStyle name="Currency [0] 12540" xfId="50663" hidden="1"/>
    <cellStyle name="Currency [0] 12541" xfId="21272" hidden="1"/>
    <cellStyle name="Currency [0] 12541" xfId="50665" hidden="1"/>
    <cellStyle name="Currency [0] 12542" xfId="21228" hidden="1"/>
    <cellStyle name="Currency [0] 12542" xfId="50621" hidden="1"/>
    <cellStyle name="Currency [0] 12543" xfId="21241" hidden="1"/>
    <cellStyle name="Currency [0] 12543" xfId="50634" hidden="1"/>
    <cellStyle name="Currency [0] 12544" xfId="21246" hidden="1"/>
    <cellStyle name="Currency [0] 12544" xfId="50639" hidden="1"/>
    <cellStyle name="Currency [0] 12545" xfId="21240" hidden="1"/>
    <cellStyle name="Currency [0] 12545" xfId="50633" hidden="1"/>
    <cellStyle name="Currency [0] 12546" xfId="21288" hidden="1"/>
    <cellStyle name="Currency [0] 12546" xfId="50681" hidden="1"/>
    <cellStyle name="Currency [0] 12547" xfId="21296" hidden="1"/>
    <cellStyle name="Currency [0] 12547" xfId="50689" hidden="1"/>
    <cellStyle name="Currency [0] 12548" xfId="21224" hidden="1"/>
    <cellStyle name="Currency [0] 12548" xfId="50617" hidden="1"/>
    <cellStyle name="Currency [0] 12549" xfId="21282" hidden="1"/>
    <cellStyle name="Currency [0] 12549" xfId="50675" hidden="1"/>
    <cellStyle name="Currency [0] 1255" xfId="1373" hidden="1"/>
    <cellStyle name="Currency [0] 1255" xfId="30768" hidden="1"/>
    <cellStyle name="Currency [0] 12550" xfId="21305" hidden="1"/>
    <cellStyle name="Currency [0] 12550" xfId="50698" hidden="1"/>
    <cellStyle name="Currency [0] 12551" xfId="21307" hidden="1"/>
    <cellStyle name="Currency [0] 12551" xfId="50700" hidden="1"/>
    <cellStyle name="Currency [0] 12552" xfId="21207" hidden="1"/>
    <cellStyle name="Currency [0] 12552" xfId="50600" hidden="1"/>
    <cellStyle name="Currency [0] 12553" xfId="21217" hidden="1"/>
    <cellStyle name="Currency [0] 12553" xfId="50610" hidden="1"/>
    <cellStyle name="Currency [0] 12554" xfId="21279" hidden="1"/>
    <cellStyle name="Currency [0] 12554" xfId="50672" hidden="1"/>
    <cellStyle name="Currency [0] 12555" xfId="21244" hidden="1"/>
    <cellStyle name="Currency [0] 12555" xfId="50637" hidden="1"/>
    <cellStyle name="Currency [0] 12556" xfId="21193" hidden="1"/>
    <cellStyle name="Currency [0] 12556" xfId="50586" hidden="1"/>
    <cellStyle name="Currency [0] 12557" xfId="21315" hidden="1"/>
    <cellStyle name="Currency [0] 12557" xfId="50708" hidden="1"/>
    <cellStyle name="Currency [0] 12558" xfId="21280" hidden="1"/>
    <cellStyle name="Currency [0] 12558" xfId="50673" hidden="1"/>
    <cellStyle name="Currency [0] 12559" xfId="21291" hidden="1"/>
    <cellStyle name="Currency [0] 12559" xfId="50684" hidden="1"/>
    <cellStyle name="Currency [0] 1256" xfId="1389" hidden="1"/>
    <cellStyle name="Currency [0] 1256" xfId="30784" hidden="1"/>
    <cellStyle name="Currency [0] 12560" xfId="21323" hidden="1"/>
    <cellStyle name="Currency [0] 12560" xfId="50716" hidden="1"/>
    <cellStyle name="Currency [0] 12561" xfId="21325" hidden="1"/>
    <cellStyle name="Currency [0] 12561" xfId="50718" hidden="1"/>
    <cellStyle name="Currency [0] 12562" xfId="21277" hidden="1"/>
    <cellStyle name="Currency [0] 12562" xfId="50670" hidden="1"/>
    <cellStyle name="Currency [0] 12563" xfId="21276" hidden="1"/>
    <cellStyle name="Currency [0] 12563" xfId="50669" hidden="1"/>
    <cellStyle name="Currency [0] 12564" xfId="21266" hidden="1"/>
    <cellStyle name="Currency [0] 12564" xfId="50659" hidden="1"/>
    <cellStyle name="Currency [0] 12565" xfId="21262" hidden="1"/>
    <cellStyle name="Currency [0] 12565" xfId="50655" hidden="1"/>
    <cellStyle name="Currency [0] 12566" xfId="21264" hidden="1"/>
    <cellStyle name="Currency [0] 12566" xfId="50657" hidden="1"/>
    <cellStyle name="Currency [0] 12567" xfId="21332" hidden="1"/>
    <cellStyle name="Currency [0] 12567" xfId="50725" hidden="1"/>
    <cellStyle name="Currency [0] 12568" xfId="19971" hidden="1"/>
    <cellStyle name="Currency [0] 12568" xfId="49364" hidden="1"/>
    <cellStyle name="Currency [0] 12569" xfId="21310" hidden="1"/>
    <cellStyle name="Currency [0] 12569" xfId="50703" hidden="1"/>
    <cellStyle name="Currency [0] 1257" xfId="1391" hidden="1"/>
    <cellStyle name="Currency [0] 1257" xfId="30786" hidden="1"/>
    <cellStyle name="Currency [0] 12570" xfId="21338" hidden="1"/>
    <cellStyle name="Currency [0] 12570" xfId="50731" hidden="1"/>
    <cellStyle name="Currency [0] 12571" xfId="21340" hidden="1"/>
    <cellStyle name="Currency [0] 12571" xfId="50733" hidden="1"/>
    <cellStyle name="Currency [0] 12572" xfId="21215" hidden="1"/>
    <cellStyle name="Currency [0] 12572" xfId="50608" hidden="1"/>
    <cellStyle name="Currency [0] 12573" xfId="21289" hidden="1"/>
    <cellStyle name="Currency [0] 12573" xfId="50682" hidden="1"/>
    <cellStyle name="Currency [0] 12574" xfId="21245" hidden="1"/>
    <cellStyle name="Currency [0] 12574" xfId="50638" hidden="1"/>
    <cellStyle name="Currency [0] 12575" xfId="21281" hidden="1"/>
    <cellStyle name="Currency [0] 12575" xfId="50674" hidden="1"/>
    <cellStyle name="Currency [0] 12576" xfId="21285" hidden="1"/>
    <cellStyle name="Currency [0] 12576" xfId="50678" hidden="1"/>
    <cellStyle name="Currency [0] 12577" xfId="21346" hidden="1"/>
    <cellStyle name="Currency [0] 12577" xfId="50739" hidden="1"/>
    <cellStyle name="Currency [0] 12578" xfId="19946" hidden="1"/>
    <cellStyle name="Currency [0] 12578" xfId="49339" hidden="1"/>
    <cellStyle name="Currency [0] 12579" xfId="21328" hidden="1"/>
    <cellStyle name="Currency [0] 12579" xfId="50721" hidden="1"/>
    <cellStyle name="Currency [0] 1258" xfId="1422" hidden="1"/>
    <cellStyle name="Currency [0] 1258" xfId="30817" hidden="1"/>
    <cellStyle name="Currency [0] 12580" xfId="21351" hidden="1"/>
    <cellStyle name="Currency [0] 12580" xfId="50744" hidden="1"/>
    <cellStyle name="Currency [0] 12581" xfId="21353" hidden="1"/>
    <cellStyle name="Currency [0] 12581" xfId="50746" hidden="1"/>
    <cellStyle name="Currency [0] 12582" xfId="21209" hidden="1"/>
    <cellStyle name="Currency [0] 12582" xfId="50602" hidden="1"/>
    <cellStyle name="Currency [0] 12583" xfId="21308" hidden="1"/>
    <cellStyle name="Currency [0] 12583" xfId="50701" hidden="1"/>
    <cellStyle name="Currency [0] 12584" xfId="21275" hidden="1"/>
    <cellStyle name="Currency [0] 12584" xfId="50668" hidden="1"/>
    <cellStyle name="Currency [0] 12585" xfId="21293" hidden="1"/>
    <cellStyle name="Currency [0] 12585" xfId="50686" hidden="1"/>
    <cellStyle name="Currency [0] 12586" xfId="21290" hidden="1"/>
    <cellStyle name="Currency [0] 12586" xfId="50683" hidden="1"/>
    <cellStyle name="Currency [0] 12587" xfId="21357" hidden="1"/>
    <cellStyle name="Currency [0] 12587" xfId="50750" hidden="1"/>
    <cellStyle name="Currency [0] 12588" xfId="21242" hidden="1"/>
    <cellStyle name="Currency [0] 12588" xfId="50635" hidden="1"/>
    <cellStyle name="Currency [0] 12589" xfId="21342" hidden="1"/>
    <cellStyle name="Currency [0] 12589" xfId="50735" hidden="1"/>
    <cellStyle name="Currency [0] 1259" xfId="1329" hidden="1"/>
    <cellStyle name="Currency [0] 1259" xfId="30724" hidden="1"/>
    <cellStyle name="Currency [0] 12590" xfId="21364" hidden="1"/>
    <cellStyle name="Currency [0] 12590" xfId="50757" hidden="1"/>
    <cellStyle name="Currency [0] 12591" xfId="21366" hidden="1"/>
    <cellStyle name="Currency [0] 12591" xfId="50759" hidden="1"/>
    <cellStyle name="Currency [0] 12592" xfId="21294" hidden="1"/>
    <cellStyle name="Currency [0] 12592" xfId="50687" hidden="1"/>
    <cellStyle name="Currency [0] 12593" xfId="21326" hidden="1"/>
    <cellStyle name="Currency [0] 12593" xfId="50719" hidden="1"/>
    <cellStyle name="Currency [0] 12594" xfId="19932" hidden="1"/>
    <cellStyle name="Currency [0] 12594" xfId="49325" hidden="1"/>
    <cellStyle name="Currency [0] 12595" xfId="21312" hidden="1"/>
    <cellStyle name="Currency [0] 12595" xfId="50705" hidden="1"/>
    <cellStyle name="Currency [0] 12596" xfId="21309" hidden="1"/>
    <cellStyle name="Currency [0] 12596" xfId="50702" hidden="1"/>
    <cellStyle name="Currency [0] 12597" xfId="21370" hidden="1"/>
    <cellStyle name="Currency [0] 12597" xfId="50763" hidden="1"/>
    <cellStyle name="Currency [0] 12598" xfId="21205" hidden="1"/>
    <cellStyle name="Currency [0] 12598" xfId="50598" hidden="1"/>
    <cellStyle name="Currency [0] 12599" xfId="21354" hidden="1"/>
    <cellStyle name="Currency [0] 12599" xfId="50747" hidden="1"/>
    <cellStyle name="Currency [0] 126" xfId="222" hidden="1"/>
    <cellStyle name="Currency [0] 126" xfId="29617" hidden="1"/>
    <cellStyle name="Currency [0] 1260" xfId="1414" hidden="1"/>
    <cellStyle name="Currency [0] 1260" xfId="30809" hidden="1"/>
    <cellStyle name="Currency [0] 12600" xfId="21374" hidden="1"/>
    <cellStyle name="Currency [0] 12600" xfId="50767" hidden="1"/>
    <cellStyle name="Currency [0] 12601" xfId="21376" hidden="1"/>
    <cellStyle name="Currency [0] 12601" xfId="50769" hidden="1"/>
    <cellStyle name="Currency [0] 12602" xfId="21313" hidden="1"/>
    <cellStyle name="Currency [0] 12602" xfId="50706" hidden="1"/>
    <cellStyle name="Currency [0] 12603" xfId="21341" hidden="1"/>
    <cellStyle name="Currency [0] 12603" xfId="50734" hidden="1"/>
    <cellStyle name="Currency [0] 12604" xfId="21301" hidden="1"/>
    <cellStyle name="Currency [0] 12604" xfId="50694" hidden="1"/>
    <cellStyle name="Currency [0] 12605" xfId="21330" hidden="1"/>
    <cellStyle name="Currency [0] 12605" xfId="50723" hidden="1"/>
    <cellStyle name="Currency [0] 12606" xfId="21327" hidden="1"/>
    <cellStyle name="Currency [0] 12606" xfId="50720" hidden="1"/>
    <cellStyle name="Currency [0] 12607" xfId="21380" hidden="1"/>
    <cellStyle name="Currency [0] 12607" xfId="50773" hidden="1"/>
    <cellStyle name="Currency [0] 12608" xfId="21208" hidden="1"/>
    <cellStyle name="Currency [0] 12608" xfId="50601" hidden="1"/>
    <cellStyle name="Currency [0] 12609" xfId="21367" hidden="1"/>
    <cellStyle name="Currency [0] 12609" xfId="50760" hidden="1"/>
    <cellStyle name="Currency [0] 1261" xfId="1424" hidden="1"/>
    <cellStyle name="Currency [0] 1261" xfId="30819" hidden="1"/>
    <cellStyle name="Currency [0] 12610" xfId="21384" hidden="1"/>
    <cellStyle name="Currency [0] 12610" xfId="50777" hidden="1"/>
    <cellStyle name="Currency [0] 12611" xfId="21386" hidden="1"/>
    <cellStyle name="Currency [0] 12611" xfId="50779" hidden="1"/>
    <cellStyle name="Currency [0] 12612" xfId="21267" hidden="1"/>
    <cellStyle name="Currency [0] 12612" xfId="50660" hidden="1"/>
    <cellStyle name="Currency [0] 12613" xfId="21303" hidden="1"/>
    <cellStyle name="Currency [0] 12613" xfId="50696" hidden="1"/>
    <cellStyle name="Currency [0] 12614" xfId="21372" hidden="1"/>
    <cellStyle name="Currency [0] 12614" xfId="50765" hidden="1"/>
    <cellStyle name="Currency [0] 12615" xfId="21360" hidden="1"/>
    <cellStyle name="Currency [0] 12615" xfId="50753" hidden="1"/>
    <cellStyle name="Currency [0] 12616" xfId="21377" hidden="1"/>
    <cellStyle name="Currency [0] 12616" xfId="50770" hidden="1"/>
    <cellStyle name="Currency [0] 12617" xfId="21388" hidden="1"/>
    <cellStyle name="Currency [0] 12617" xfId="50781" hidden="1"/>
    <cellStyle name="Currency [0] 12618" xfId="21236" hidden="1"/>
    <cellStyle name="Currency [0] 12618" xfId="50629" hidden="1"/>
    <cellStyle name="Currency [0] 12619" xfId="21300" hidden="1"/>
    <cellStyle name="Currency [0] 12619" xfId="50693" hidden="1"/>
    <cellStyle name="Currency [0] 1262" xfId="1425" hidden="1"/>
    <cellStyle name="Currency [0] 1262" xfId="30820" hidden="1"/>
    <cellStyle name="Currency [0] 12620" xfId="21392" hidden="1"/>
    <cellStyle name="Currency [0] 12620" xfId="50785" hidden="1"/>
    <cellStyle name="Currency [0] 12621" xfId="21394" hidden="1"/>
    <cellStyle name="Currency [0] 12621" xfId="50787" hidden="1"/>
    <cellStyle name="Currency [0] 12622" xfId="21349" hidden="1"/>
    <cellStyle name="Currency [0] 12622" xfId="50742" hidden="1"/>
    <cellStyle name="Currency [0] 12623" xfId="21361" hidden="1"/>
    <cellStyle name="Currency [0] 12623" xfId="50754" hidden="1"/>
    <cellStyle name="Currency [0] 12624" xfId="21389" hidden="1"/>
    <cellStyle name="Currency [0] 12624" xfId="50782" hidden="1"/>
    <cellStyle name="Currency [0] 12625" xfId="21362" hidden="1"/>
    <cellStyle name="Currency [0] 12625" xfId="50755" hidden="1"/>
    <cellStyle name="Currency [0] 12626" xfId="21395" hidden="1"/>
    <cellStyle name="Currency [0] 12626" xfId="50788" hidden="1"/>
    <cellStyle name="Currency [0] 12627" xfId="21397" hidden="1"/>
    <cellStyle name="Currency [0] 12627" xfId="50790" hidden="1"/>
    <cellStyle name="Currency [0] 12628" xfId="21390" hidden="1"/>
    <cellStyle name="Currency [0] 12628" xfId="50783" hidden="1"/>
    <cellStyle name="Currency [0] 12629" xfId="21336" hidden="1"/>
    <cellStyle name="Currency [0] 12629" xfId="50729" hidden="1"/>
    <cellStyle name="Currency [0] 1263" xfId="1353" hidden="1"/>
    <cellStyle name="Currency [0] 1263" xfId="30748" hidden="1"/>
    <cellStyle name="Currency [0] 12630" xfId="21399" hidden="1"/>
    <cellStyle name="Currency [0] 12630" xfId="50792" hidden="1"/>
    <cellStyle name="Currency [0] 12631" xfId="21401" hidden="1"/>
    <cellStyle name="Currency [0] 12631" xfId="50794" hidden="1"/>
    <cellStyle name="Currency [0] 12632" xfId="21461" hidden="1"/>
    <cellStyle name="Currency [0] 12632" xfId="50854" hidden="1"/>
    <cellStyle name="Currency [0] 12633" xfId="21480" hidden="1"/>
    <cellStyle name="Currency [0] 12633" xfId="50873" hidden="1"/>
    <cellStyle name="Currency [0] 12634" xfId="21487" hidden="1"/>
    <cellStyle name="Currency [0] 12634" xfId="50880" hidden="1"/>
    <cellStyle name="Currency [0] 12635" xfId="21494" hidden="1"/>
    <cellStyle name="Currency [0] 12635" xfId="50887" hidden="1"/>
    <cellStyle name="Currency [0] 12636" xfId="21499" hidden="1"/>
    <cellStyle name="Currency [0] 12636" xfId="50892" hidden="1"/>
    <cellStyle name="Currency [0] 12637" xfId="21478" hidden="1"/>
    <cellStyle name="Currency [0] 12637" xfId="50871" hidden="1"/>
    <cellStyle name="Currency [0] 12638" xfId="21489" hidden="1"/>
    <cellStyle name="Currency [0] 12638" xfId="50882" hidden="1"/>
    <cellStyle name="Currency [0] 12639" xfId="21503" hidden="1"/>
    <cellStyle name="Currency [0] 12639" xfId="50896" hidden="1"/>
    <cellStyle name="Currency [0] 1264" xfId="1404" hidden="1"/>
    <cellStyle name="Currency [0] 1264" xfId="30799" hidden="1"/>
    <cellStyle name="Currency [0] 12640" xfId="21505" hidden="1"/>
    <cellStyle name="Currency [0] 12640" xfId="50898" hidden="1"/>
    <cellStyle name="Currency [0] 12641" xfId="21488" hidden="1"/>
    <cellStyle name="Currency [0] 12641" xfId="50881" hidden="1"/>
    <cellStyle name="Currency [0] 12642" xfId="21462" hidden="1"/>
    <cellStyle name="Currency [0] 12642" xfId="50855" hidden="1"/>
    <cellStyle name="Currency [0] 12643" xfId="21516" hidden="1"/>
    <cellStyle name="Currency [0] 12643" xfId="50909" hidden="1"/>
    <cellStyle name="Currency [0] 12644" xfId="21525" hidden="1"/>
    <cellStyle name="Currency [0] 12644" xfId="50918" hidden="1"/>
    <cellStyle name="Currency [0] 12645" xfId="21536" hidden="1"/>
    <cellStyle name="Currency [0] 12645" xfId="50929" hidden="1"/>
    <cellStyle name="Currency [0] 12646" xfId="21542" hidden="1"/>
    <cellStyle name="Currency [0] 12646" xfId="50935" hidden="1"/>
    <cellStyle name="Currency [0] 12647" xfId="21514" hidden="1"/>
    <cellStyle name="Currency [0] 12647" xfId="50907" hidden="1"/>
    <cellStyle name="Currency [0] 12648" xfId="21532" hidden="1"/>
    <cellStyle name="Currency [0] 12648" xfId="50925" hidden="1"/>
    <cellStyle name="Currency [0] 12649" xfId="21554" hidden="1"/>
    <cellStyle name="Currency [0] 12649" xfId="50947" hidden="1"/>
    <cellStyle name="Currency [0] 1265" xfId="1384" hidden="1"/>
    <cellStyle name="Currency [0] 1265" xfId="30779" hidden="1"/>
    <cellStyle name="Currency [0] 12650" xfId="21556" hidden="1"/>
    <cellStyle name="Currency [0] 12650" xfId="50949" hidden="1"/>
    <cellStyle name="Currency [0] 12651" xfId="21484" hidden="1"/>
    <cellStyle name="Currency [0] 12651" xfId="50877" hidden="1"/>
    <cellStyle name="Currency [0] 12652" xfId="21468" hidden="1"/>
    <cellStyle name="Currency [0] 12652" xfId="50861" hidden="1"/>
    <cellStyle name="Currency [0] 12653" xfId="21528" hidden="1"/>
    <cellStyle name="Currency [0] 12653" xfId="50921" hidden="1"/>
    <cellStyle name="Currency [0] 12654" xfId="21473" hidden="1"/>
    <cellStyle name="Currency [0] 12654" xfId="50866" hidden="1"/>
    <cellStyle name="Currency [0] 12655" xfId="21517" hidden="1"/>
    <cellStyle name="Currency [0] 12655" xfId="50910" hidden="1"/>
    <cellStyle name="Currency [0] 12656" xfId="21561" hidden="1"/>
    <cellStyle name="Currency [0] 12656" xfId="50954" hidden="1"/>
    <cellStyle name="Currency [0] 12657" xfId="21529" hidden="1"/>
    <cellStyle name="Currency [0] 12657" xfId="50922" hidden="1"/>
    <cellStyle name="Currency [0] 12658" xfId="21537" hidden="1"/>
    <cellStyle name="Currency [0] 12658" xfId="50930" hidden="1"/>
    <cellStyle name="Currency [0] 12659" xfId="21573" hidden="1"/>
    <cellStyle name="Currency [0] 12659" xfId="50966" hidden="1"/>
    <cellStyle name="Currency [0] 1266" xfId="1396" hidden="1"/>
    <cellStyle name="Currency [0] 1266" xfId="30791" hidden="1"/>
    <cellStyle name="Currency [0] 12660" xfId="21575" hidden="1"/>
    <cellStyle name="Currency [0] 12660" xfId="50968" hidden="1"/>
    <cellStyle name="Currency [0] 12661" xfId="21531" hidden="1"/>
    <cellStyle name="Currency [0] 12661" xfId="50924" hidden="1"/>
    <cellStyle name="Currency [0] 12662" xfId="21544" hidden="1"/>
    <cellStyle name="Currency [0] 12662" xfId="50937" hidden="1"/>
    <cellStyle name="Currency [0] 12663" xfId="21549" hidden="1"/>
    <cellStyle name="Currency [0] 12663" xfId="50942" hidden="1"/>
    <cellStyle name="Currency [0] 12664" xfId="21543" hidden="1"/>
    <cellStyle name="Currency [0] 12664" xfId="50936" hidden="1"/>
    <cellStyle name="Currency [0] 12665" xfId="21591" hidden="1"/>
    <cellStyle name="Currency [0] 12665" xfId="50984" hidden="1"/>
    <cellStyle name="Currency [0] 12666" xfId="21599" hidden="1"/>
    <cellStyle name="Currency [0] 12666" xfId="50992" hidden="1"/>
    <cellStyle name="Currency [0] 12667" xfId="21527" hidden="1"/>
    <cellStyle name="Currency [0] 12667" xfId="50920" hidden="1"/>
    <cellStyle name="Currency [0] 12668" xfId="21585" hidden="1"/>
    <cellStyle name="Currency [0] 12668" xfId="50978" hidden="1"/>
    <cellStyle name="Currency [0] 12669" xfId="21608" hidden="1"/>
    <cellStyle name="Currency [0] 12669" xfId="51001" hidden="1"/>
    <cellStyle name="Currency [0] 1267" xfId="1394" hidden="1"/>
    <cellStyle name="Currency [0] 1267" xfId="30789" hidden="1"/>
    <cellStyle name="Currency [0] 12670" xfId="21610" hidden="1"/>
    <cellStyle name="Currency [0] 12670" xfId="51003" hidden="1"/>
    <cellStyle name="Currency [0] 12671" xfId="21510" hidden="1"/>
    <cellStyle name="Currency [0] 12671" xfId="50903" hidden="1"/>
    <cellStyle name="Currency [0] 12672" xfId="21520" hidden="1"/>
    <cellStyle name="Currency [0] 12672" xfId="50913" hidden="1"/>
    <cellStyle name="Currency [0] 12673" xfId="21582" hidden="1"/>
    <cellStyle name="Currency [0] 12673" xfId="50975" hidden="1"/>
    <cellStyle name="Currency [0] 12674" xfId="21547" hidden="1"/>
    <cellStyle name="Currency [0] 12674" xfId="50940" hidden="1"/>
    <cellStyle name="Currency [0] 12675" xfId="21492" hidden="1"/>
    <cellStyle name="Currency [0] 12675" xfId="50885" hidden="1"/>
    <cellStyle name="Currency [0] 12676" xfId="21618" hidden="1"/>
    <cellStyle name="Currency [0] 12676" xfId="51011" hidden="1"/>
    <cellStyle name="Currency [0] 12677" xfId="21583" hidden="1"/>
    <cellStyle name="Currency [0] 12677" xfId="50976" hidden="1"/>
    <cellStyle name="Currency [0] 12678" xfId="21594" hidden="1"/>
    <cellStyle name="Currency [0] 12678" xfId="50987" hidden="1"/>
    <cellStyle name="Currency [0] 12679" xfId="21626" hidden="1"/>
    <cellStyle name="Currency [0] 12679" xfId="51019" hidden="1"/>
    <cellStyle name="Currency [0] 1268" xfId="1427" hidden="1"/>
    <cellStyle name="Currency [0] 1268" xfId="30822" hidden="1"/>
    <cellStyle name="Currency [0] 12680" xfId="21628" hidden="1"/>
    <cellStyle name="Currency [0] 12680" xfId="51021" hidden="1"/>
    <cellStyle name="Currency [0] 12681" xfId="21580" hidden="1"/>
    <cellStyle name="Currency [0] 12681" xfId="50973" hidden="1"/>
    <cellStyle name="Currency [0] 12682" xfId="21579" hidden="1"/>
    <cellStyle name="Currency [0] 12682" xfId="50972" hidden="1"/>
    <cellStyle name="Currency [0] 12683" xfId="21569" hidden="1"/>
    <cellStyle name="Currency [0] 12683" xfId="50962" hidden="1"/>
    <cellStyle name="Currency [0] 12684" xfId="21565" hidden="1"/>
    <cellStyle name="Currency [0] 12684" xfId="50958" hidden="1"/>
    <cellStyle name="Currency [0] 12685" xfId="21567" hidden="1"/>
    <cellStyle name="Currency [0] 12685" xfId="50960" hidden="1"/>
    <cellStyle name="Currency [0] 12686" xfId="21635" hidden="1"/>
    <cellStyle name="Currency [0] 12686" xfId="51028" hidden="1"/>
    <cellStyle name="Currency [0] 12687" xfId="21470" hidden="1"/>
    <cellStyle name="Currency [0] 12687" xfId="50863" hidden="1"/>
    <cellStyle name="Currency [0] 12688" xfId="21613" hidden="1"/>
    <cellStyle name="Currency [0] 12688" xfId="51006" hidden="1"/>
    <cellStyle name="Currency [0] 12689" xfId="21641" hidden="1"/>
    <cellStyle name="Currency [0] 12689" xfId="51034" hidden="1"/>
    <cellStyle name="Currency [0] 1269" xfId="1371" hidden="1"/>
    <cellStyle name="Currency [0] 1269" xfId="30766" hidden="1"/>
    <cellStyle name="Currency [0] 12690" xfId="21643" hidden="1"/>
    <cellStyle name="Currency [0] 12690" xfId="51036" hidden="1"/>
    <cellStyle name="Currency [0] 12691" xfId="21518" hidden="1"/>
    <cellStyle name="Currency [0] 12691" xfId="50911" hidden="1"/>
    <cellStyle name="Currency [0] 12692" xfId="21592" hidden="1"/>
    <cellStyle name="Currency [0] 12692" xfId="50985" hidden="1"/>
    <cellStyle name="Currency [0] 12693" xfId="21548" hidden="1"/>
    <cellStyle name="Currency [0] 12693" xfId="50941" hidden="1"/>
    <cellStyle name="Currency [0] 12694" xfId="21584" hidden="1"/>
    <cellStyle name="Currency [0] 12694" xfId="50977" hidden="1"/>
    <cellStyle name="Currency [0] 12695" xfId="21588" hidden="1"/>
    <cellStyle name="Currency [0] 12695" xfId="50981" hidden="1"/>
    <cellStyle name="Currency [0] 12696" xfId="21649" hidden="1"/>
    <cellStyle name="Currency [0] 12696" xfId="51042" hidden="1"/>
    <cellStyle name="Currency [0] 12697" xfId="21465" hidden="1"/>
    <cellStyle name="Currency [0] 12697" xfId="50858" hidden="1"/>
    <cellStyle name="Currency [0] 12698" xfId="21631" hidden="1"/>
    <cellStyle name="Currency [0] 12698" xfId="51024" hidden="1"/>
    <cellStyle name="Currency [0] 12699" xfId="21654" hidden="1"/>
    <cellStyle name="Currency [0] 12699" xfId="51047" hidden="1"/>
    <cellStyle name="Currency [0] 127" xfId="228" hidden="1"/>
    <cellStyle name="Currency [0] 127" xfId="29623" hidden="1"/>
    <cellStyle name="Currency [0] 1270" xfId="1421" hidden="1"/>
    <cellStyle name="Currency [0] 1270" xfId="30816" hidden="1"/>
    <cellStyle name="Currency [0] 12700" xfId="21656" hidden="1"/>
    <cellStyle name="Currency [0] 12700" xfId="51049" hidden="1"/>
    <cellStyle name="Currency [0] 12701" xfId="21512" hidden="1"/>
    <cellStyle name="Currency [0] 12701" xfId="50905" hidden="1"/>
    <cellStyle name="Currency [0] 12702" xfId="21611" hidden="1"/>
    <cellStyle name="Currency [0] 12702" xfId="51004" hidden="1"/>
    <cellStyle name="Currency [0] 12703" xfId="21578" hidden="1"/>
    <cellStyle name="Currency [0] 12703" xfId="50971" hidden="1"/>
    <cellStyle name="Currency [0] 12704" xfId="21596" hidden="1"/>
    <cellStyle name="Currency [0] 12704" xfId="50989" hidden="1"/>
    <cellStyle name="Currency [0] 12705" xfId="21593" hidden="1"/>
    <cellStyle name="Currency [0] 12705" xfId="50986" hidden="1"/>
    <cellStyle name="Currency [0] 12706" xfId="21660" hidden="1"/>
    <cellStyle name="Currency [0] 12706" xfId="51053" hidden="1"/>
    <cellStyle name="Currency [0] 12707" xfId="21545" hidden="1"/>
    <cellStyle name="Currency [0] 12707" xfId="50938" hidden="1"/>
    <cellStyle name="Currency [0] 12708" xfId="21645" hidden="1"/>
    <cellStyle name="Currency [0] 12708" xfId="51038" hidden="1"/>
    <cellStyle name="Currency [0] 12709" xfId="21667" hidden="1"/>
    <cellStyle name="Currency [0] 12709" xfId="51060" hidden="1"/>
    <cellStyle name="Currency [0] 1271" xfId="1431" hidden="1"/>
    <cellStyle name="Currency [0] 1271" xfId="30826" hidden="1"/>
    <cellStyle name="Currency [0] 12710" xfId="21669" hidden="1"/>
    <cellStyle name="Currency [0] 12710" xfId="51062" hidden="1"/>
    <cellStyle name="Currency [0] 12711" xfId="21597" hidden="1"/>
    <cellStyle name="Currency [0] 12711" xfId="50990" hidden="1"/>
    <cellStyle name="Currency [0] 12712" xfId="21629" hidden="1"/>
    <cellStyle name="Currency [0] 12712" xfId="51022" hidden="1"/>
    <cellStyle name="Currency [0] 12713" xfId="21481" hidden="1"/>
    <cellStyle name="Currency [0] 12713" xfId="50874" hidden="1"/>
    <cellStyle name="Currency [0] 12714" xfId="21615" hidden="1"/>
    <cellStyle name="Currency [0] 12714" xfId="51008" hidden="1"/>
    <cellStyle name="Currency [0] 12715" xfId="21612" hidden="1"/>
    <cellStyle name="Currency [0] 12715" xfId="51005" hidden="1"/>
    <cellStyle name="Currency [0] 12716" xfId="21673" hidden="1"/>
    <cellStyle name="Currency [0] 12716" xfId="51066" hidden="1"/>
    <cellStyle name="Currency [0] 12717" xfId="21508" hidden="1"/>
    <cellStyle name="Currency [0] 12717" xfId="50901" hidden="1"/>
    <cellStyle name="Currency [0] 12718" xfId="21657" hidden="1"/>
    <cellStyle name="Currency [0] 12718" xfId="51050" hidden="1"/>
    <cellStyle name="Currency [0] 12719" xfId="21677" hidden="1"/>
    <cellStyle name="Currency [0] 12719" xfId="51070" hidden="1"/>
    <cellStyle name="Currency [0] 1272" xfId="1432" hidden="1"/>
    <cellStyle name="Currency [0] 1272" xfId="30827" hidden="1"/>
    <cellStyle name="Currency [0] 12720" xfId="21679" hidden="1"/>
    <cellStyle name="Currency [0] 12720" xfId="51072" hidden="1"/>
    <cellStyle name="Currency [0] 12721" xfId="21616" hidden="1"/>
    <cellStyle name="Currency [0] 12721" xfId="51009" hidden="1"/>
    <cellStyle name="Currency [0] 12722" xfId="21644" hidden="1"/>
    <cellStyle name="Currency [0] 12722" xfId="51037" hidden="1"/>
    <cellStyle name="Currency [0] 12723" xfId="21604" hidden="1"/>
    <cellStyle name="Currency [0] 12723" xfId="50997" hidden="1"/>
    <cellStyle name="Currency [0] 12724" xfId="21633" hidden="1"/>
    <cellStyle name="Currency [0] 12724" xfId="51026" hidden="1"/>
    <cellStyle name="Currency [0] 12725" xfId="21630" hidden="1"/>
    <cellStyle name="Currency [0] 12725" xfId="51023" hidden="1"/>
    <cellStyle name="Currency [0] 12726" xfId="21683" hidden="1"/>
    <cellStyle name="Currency [0] 12726" xfId="51076" hidden="1"/>
    <cellStyle name="Currency [0] 12727" xfId="21511" hidden="1"/>
    <cellStyle name="Currency [0] 12727" xfId="50904" hidden="1"/>
    <cellStyle name="Currency [0] 12728" xfId="21670" hidden="1"/>
    <cellStyle name="Currency [0] 12728" xfId="51063" hidden="1"/>
    <cellStyle name="Currency [0] 12729" xfId="21687" hidden="1"/>
    <cellStyle name="Currency [0] 12729" xfId="51080" hidden="1"/>
    <cellStyle name="Currency [0] 1273" xfId="1397" hidden="1"/>
    <cellStyle name="Currency [0] 1273" xfId="30792" hidden="1"/>
    <cellStyle name="Currency [0] 12730" xfId="21689" hidden="1"/>
    <cellStyle name="Currency [0] 12730" xfId="51082" hidden="1"/>
    <cellStyle name="Currency [0] 12731" xfId="21570" hidden="1"/>
    <cellStyle name="Currency [0] 12731" xfId="50963" hidden="1"/>
    <cellStyle name="Currency [0] 12732" xfId="21606" hidden="1"/>
    <cellStyle name="Currency [0] 12732" xfId="50999" hidden="1"/>
    <cellStyle name="Currency [0] 12733" xfId="21675" hidden="1"/>
    <cellStyle name="Currency [0] 12733" xfId="51068" hidden="1"/>
    <cellStyle name="Currency [0] 12734" xfId="21663" hidden="1"/>
    <cellStyle name="Currency [0] 12734" xfId="51056" hidden="1"/>
    <cellStyle name="Currency [0] 12735" xfId="21680" hidden="1"/>
    <cellStyle name="Currency [0] 12735" xfId="51073" hidden="1"/>
    <cellStyle name="Currency [0] 12736" xfId="21691" hidden="1"/>
    <cellStyle name="Currency [0] 12736" xfId="51084" hidden="1"/>
    <cellStyle name="Currency [0] 12737" xfId="21539" hidden="1"/>
    <cellStyle name="Currency [0] 12737" xfId="50932" hidden="1"/>
    <cellStyle name="Currency [0] 12738" xfId="21603" hidden="1"/>
    <cellStyle name="Currency [0] 12738" xfId="50996" hidden="1"/>
    <cellStyle name="Currency [0] 12739" xfId="21695" hidden="1"/>
    <cellStyle name="Currency [0] 12739" xfId="51088" hidden="1"/>
    <cellStyle name="Currency [0] 1274" xfId="1412" hidden="1"/>
    <cellStyle name="Currency [0] 1274" xfId="30807" hidden="1"/>
    <cellStyle name="Currency [0] 12740" xfId="21697" hidden="1"/>
    <cellStyle name="Currency [0] 12740" xfId="51090" hidden="1"/>
    <cellStyle name="Currency [0] 12741" xfId="21652" hidden="1"/>
    <cellStyle name="Currency [0] 12741" xfId="51045" hidden="1"/>
    <cellStyle name="Currency [0] 12742" xfId="21664" hidden="1"/>
    <cellStyle name="Currency [0] 12742" xfId="51057" hidden="1"/>
    <cellStyle name="Currency [0] 12743" xfId="21692" hidden="1"/>
    <cellStyle name="Currency [0] 12743" xfId="51085" hidden="1"/>
    <cellStyle name="Currency [0] 12744" xfId="21665" hidden="1"/>
    <cellStyle name="Currency [0] 12744" xfId="51058" hidden="1"/>
    <cellStyle name="Currency [0] 12745" xfId="21698" hidden="1"/>
    <cellStyle name="Currency [0] 12745" xfId="51091" hidden="1"/>
    <cellStyle name="Currency [0] 12746" xfId="21700" hidden="1"/>
    <cellStyle name="Currency [0] 12746" xfId="51093" hidden="1"/>
    <cellStyle name="Currency [0] 12747" xfId="21693" hidden="1"/>
    <cellStyle name="Currency [0] 12747" xfId="51086" hidden="1"/>
    <cellStyle name="Currency [0] 12748" xfId="21639" hidden="1"/>
    <cellStyle name="Currency [0] 12748" xfId="51032" hidden="1"/>
    <cellStyle name="Currency [0] 12749" xfId="21703" hidden="1"/>
    <cellStyle name="Currency [0] 12749" xfId="51096" hidden="1"/>
    <cellStyle name="Currency [0] 1275" xfId="1337" hidden="1"/>
    <cellStyle name="Currency [0] 1275" xfId="30732" hidden="1"/>
    <cellStyle name="Currency [0] 12750" xfId="21705" hidden="1"/>
    <cellStyle name="Currency [0] 12750" xfId="51098" hidden="1"/>
    <cellStyle name="Currency [0] 12751" xfId="21422" hidden="1"/>
    <cellStyle name="Currency [0] 12751" xfId="50815" hidden="1"/>
    <cellStyle name="Currency [0] 12752" xfId="21444" hidden="1"/>
    <cellStyle name="Currency [0] 12752" xfId="50837" hidden="1"/>
    <cellStyle name="Currency [0] 12753" xfId="21709" hidden="1"/>
    <cellStyle name="Currency [0] 12753" xfId="51102" hidden="1"/>
    <cellStyle name="Currency [0] 12754" xfId="21716" hidden="1"/>
    <cellStyle name="Currency [0] 12754" xfId="51109" hidden="1"/>
    <cellStyle name="Currency [0] 12755" xfId="21718" hidden="1"/>
    <cellStyle name="Currency [0] 12755" xfId="51111" hidden="1"/>
    <cellStyle name="Currency [0] 12756" xfId="21409" hidden="1"/>
    <cellStyle name="Currency [0] 12756" xfId="50802" hidden="1"/>
    <cellStyle name="Currency [0] 12757" xfId="21712" hidden="1"/>
    <cellStyle name="Currency [0] 12757" xfId="51105" hidden="1"/>
    <cellStyle name="Currency [0] 12758" xfId="21721" hidden="1"/>
    <cellStyle name="Currency [0] 12758" xfId="51114" hidden="1"/>
    <cellStyle name="Currency [0] 12759" xfId="21723" hidden="1"/>
    <cellStyle name="Currency [0] 12759" xfId="51116" hidden="1"/>
    <cellStyle name="Currency [0] 1276" xfId="1407" hidden="1"/>
    <cellStyle name="Currency [0] 1276" xfId="30802" hidden="1"/>
    <cellStyle name="Currency [0] 12760" xfId="21711" hidden="1"/>
    <cellStyle name="Currency [0] 12760" xfId="51104" hidden="1"/>
    <cellStyle name="Currency [0] 12761" xfId="21421" hidden="1"/>
    <cellStyle name="Currency [0] 12761" xfId="50814" hidden="1"/>
    <cellStyle name="Currency [0] 12762" xfId="21734" hidden="1"/>
    <cellStyle name="Currency [0] 12762" xfId="51127" hidden="1"/>
    <cellStyle name="Currency [0] 12763" xfId="21743" hidden="1"/>
    <cellStyle name="Currency [0] 12763" xfId="51136" hidden="1"/>
    <cellStyle name="Currency [0] 12764" xfId="21754" hidden="1"/>
    <cellStyle name="Currency [0] 12764" xfId="51147" hidden="1"/>
    <cellStyle name="Currency [0] 12765" xfId="21760" hidden="1"/>
    <cellStyle name="Currency [0] 12765" xfId="51153" hidden="1"/>
    <cellStyle name="Currency [0] 12766" xfId="21732" hidden="1"/>
    <cellStyle name="Currency [0] 12766" xfId="51125" hidden="1"/>
    <cellStyle name="Currency [0] 12767" xfId="21750" hidden="1"/>
    <cellStyle name="Currency [0] 12767" xfId="51143" hidden="1"/>
    <cellStyle name="Currency [0] 12768" xfId="21772" hidden="1"/>
    <cellStyle name="Currency [0] 12768" xfId="51165" hidden="1"/>
    <cellStyle name="Currency [0] 12769" xfId="21774" hidden="1"/>
    <cellStyle name="Currency [0] 12769" xfId="51167" hidden="1"/>
    <cellStyle name="Currency [0] 1277" xfId="1405" hidden="1"/>
    <cellStyle name="Currency [0] 1277" xfId="30800" hidden="1"/>
    <cellStyle name="Currency [0] 12770" xfId="21706" hidden="1"/>
    <cellStyle name="Currency [0] 12770" xfId="51099" hidden="1"/>
    <cellStyle name="Currency [0] 12771" xfId="21417" hidden="1"/>
    <cellStyle name="Currency [0] 12771" xfId="50810" hidden="1"/>
    <cellStyle name="Currency [0] 12772" xfId="21746" hidden="1"/>
    <cellStyle name="Currency [0] 12772" xfId="51139" hidden="1"/>
    <cellStyle name="Currency [0] 12773" xfId="21413" hidden="1"/>
    <cellStyle name="Currency [0] 12773" xfId="50806" hidden="1"/>
    <cellStyle name="Currency [0] 12774" xfId="21735" hidden="1"/>
    <cellStyle name="Currency [0] 12774" xfId="51128" hidden="1"/>
    <cellStyle name="Currency [0] 12775" xfId="21779" hidden="1"/>
    <cellStyle name="Currency [0] 12775" xfId="51172" hidden="1"/>
    <cellStyle name="Currency [0] 12776" xfId="21747" hidden="1"/>
    <cellStyle name="Currency [0] 12776" xfId="51140" hidden="1"/>
    <cellStyle name="Currency [0] 12777" xfId="21755" hidden="1"/>
    <cellStyle name="Currency [0] 12777" xfId="51148" hidden="1"/>
    <cellStyle name="Currency [0] 12778" xfId="21791" hidden="1"/>
    <cellStyle name="Currency [0] 12778" xfId="51184" hidden="1"/>
    <cellStyle name="Currency [0] 12779" xfId="21793" hidden="1"/>
    <cellStyle name="Currency [0] 12779" xfId="51186" hidden="1"/>
    <cellStyle name="Currency [0] 1278" xfId="1434" hidden="1"/>
    <cellStyle name="Currency [0] 1278" xfId="30829" hidden="1"/>
    <cellStyle name="Currency [0] 12780" xfId="21749" hidden="1"/>
    <cellStyle name="Currency [0] 12780" xfId="51142" hidden="1"/>
    <cellStyle name="Currency [0] 12781" xfId="21762" hidden="1"/>
    <cellStyle name="Currency [0] 12781" xfId="51155" hidden="1"/>
    <cellStyle name="Currency [0] 12782" xfId="21767" hidden="1"/>
    <cellStyle name="Currency [0] 12782" xfId="51160" hidden="1"/>
    <cellStyle name="Currency [0] 12783" xfId="21761" hidden="1"/>
    <cellStyle name="Currency [0] 12783" xfId="51154" hidden="1"/>
    <cellStyle name="Currency [0] 12784" xfId="21809" hidden="1"/>
    <cellStyle name="Currency [0] 12784" xfId="51202" hidden="1"/>
    <cellStyle name="Currency [0] 12785" xfId="21817" hidden="1"/>
    <cellStyle name="Currency [0] 12785" xfId="51210" hidden="1"/>
    <cellStyle name="Currency [0] 12786" xfId="21745" hidden="1"/>
    <cellStyle name="Currency [0] 12786" xfId="51138" hidden="1"/>
    <cellStyle name="Currency [0] 12787" xfId="21803" hidden="1"/>
    <cellStyle name="Currency [0] 12787" xfId="51196" hidden="1"/>
    <cellStyle name="Currency [0] 12788" xfId="21826" hidden="1"/>
    <cellStyle name="Currency [0] 12788" xfId="51219" hidden="1"/>
    <cellStyle name="Currency [0] 12789" xfId="21828" hidden="1"/>
    <cellStyle name="Currency [0] 12789" xfId="51221" hidden="1"/>
    <cellStyle name="Currency [0] 1279" xfId="1350" hidden="1"/>
    <cellStyle name="Currency [0] 1279" xfId="30745" hidden="1"/>
    <cellStyle name="Currency [0] 12790" xfId="21728" hidden="1"/>
    <cellStyle name="Currency [0] 12790" xfId="51121" hidden="1"/>
    <cellStyle name="Currency [0] 12791" xfId="21738" hidden="1"/>
    <cellStyle name="Currency [0] 12791" xfId="51131" hidden="1"/>
    <cellStyle name="Currency [0] 12792" xfId="21800" hidden="1"/>
    <cellStyle name="Currency [0] 12792" xfId="51193" hidden="1"/>
    <cellStyle name="Currency [0] 12793" xfId="21765" hidden="1"/>
    <cellStyle name="Currency [0] 12793" xfId="51158" hidden="1"/>
    <cellStyle name="Currency [0] 12794" xfId="21714" hidden="1"/>
    <cellStyle name="Currency [0] 12794" xfId="51107" hidden="1"/>
    <cellStyle name="Currency [0] 12795" xfId="21836" hidden="1"/>
    <cellStyle name="Currency [0] 12795" xfId="51229" hidden="1"/>
    <cellStyle name="Currency [0] 12796" xfId="21801" hidden="1"/>
    <cellStyle name="Currency [0] 12796" xfId="51194" hidden="1"/>
    <cellStyle name="Currency [0] 12797" xfId="21812" hidden="1"/>
    <cellStyle name="Currency [0] 12797" xfId="51205" hidden="1"/>
    <cellStyle name="Currency [0] 12798" xfId="21844" hidden="1"/>
    <cellStyle name="Currency [0] 12798" xfId="51237" hidden="1"/>
    <cellStyle name="Currency [0] 12799" xfId="21846" hidden="1"/>
    <cellStyle name="Currency [0] 12799" xfId="51239" hidden="1"/>
    <cellStyle name="Currency [0] 128" xfId="234" hidden="1"/>
    <cellStyle name="Currency [0] 128" xfId="29629" hidden="1"/>
    <cellStyle name="Currency [0] 1280" xfId="1426" hidden="1"/>
    <cellStyle name="Currency [0] 1280" xfId="30821" hidden="1"/>
    <cellStyle name="Currency [0] 12800" xfId="21798" hidden="1"/>
    <cellStyle name="Currency [0] 12800" xfId="51191" hidden="1"/>
    <cellStyle name="Currency [0] 12801" xfId="21797" hidden="1"/>
    <cellStyle name="Currency [0] 12801" xfId="51190" hidden="1"/>
    <cellStyle name="Currency [0] 12802" xfId="21787" hidden="1"/>
    <cellStyle name="Currency [0] 12802" xfId="51180" hidden="1"/>
    <cellStyle name="Currency [0] 12803" xfId="21783" hidden="1"/>
    <cellStyle name="Currency [0] 12803" xfId="51176" hidden="1"/>
    <cellStyle name="Currency [0] 12804" xfId="21785" hidden="1"/>
    <cellStyle name="Currency [0] 12804" xfId="51178" hidden="1"/>
    <cellStyle name="Currency [0] 12805" xfId="21853" hidden="1"/>
    <cellStyle name="Currency [0] 12805" xfId="51246" hidden="1"/>
    <cellStyle name="Currency [0] 12806" xfId="21415" hidden="1"/>
    <cellStyle name="Currency [0] 12806" xfId="50808" hidden="1"/>
    <cellStyle name="Currency [0] 12807" xfId="21831" hidden="1"/>
    <cellStyle name="Currency [0] 12807" xfId="51224" hidden="1"/>
    <cellStyle name="Currency [0] 12808" xfId="21859" hidden="1"/>
    <cellStyle name="Currency [0] 12808" xfId="51252" hidden="1"/>
    <cellStyle name="Currency [0] 12809" xfId="21861" hidden="1"/>
    <cellStyle name="Currency [0] 12809" xfId="51254" hidden="1"/>
    <cellStyle name="Currency [0] 1281" xfId="1436" hidden="1"/>
    <cellStyle name="Currency [0] 1281" xfId="30831" hidden="1"/>
    <cellStyle name="Currency [0] 12810" xfId="21736" hidden="1"/>
    <cellStyle name="Currency [0] 12810" xfId="51129" hidden="1"/>
    <cellStyle name="Currency [0] 12811" xfId="21810" hidden="1"/>
    <cellStyle name="Currency [0] 12811" xfId="51203" hidden="1"/>
    <cellStyle name="Currency [0] 12812" xfId="21766" hidden="1"/>
    <cellStyle name="Currency [0] 12812" xfId="51159" hidden="1"/>
    <cellStyle name="Currency [0] 12813" xfId="21802" hidden="1"/>
    <cellStyle name="Currency [0] 12813" xfId="51195" hidden="1"/>
    <cellStyle name="Currency [0] 12814" xfId="21806" hidden="1"/>
    <cellStyle name="Currency [0] 12814" xfId="51199" hidden="1"/>
    <cellStyle name="Currency [0] 12815" xfId="21867" hidden="1"/>
    <cellStyle name="Currency [0] 12815" xfId="51260" hidden="1"/>
    <cellStyle name="Currency [0] 12816" xfId="21450" hidden="1"/>
    <cellStyle name="Currency [0] 12816" xfId="50843" hidden="1"/>
    <cellStyle name="Currency [0] 12817" xfId="21849" hidden="1"/>
    <cellStyle name="Currency [0] 12817" xfId="51242" hidden="1"/>
    <cellStyle name="Currency [0] 12818" xfId="21872" hidden="1"/>
    <cellStyle name="Currency [0] 12818" xfId="51265" hidden="1"/>
    <cellStyle name="Currency [0] 12819" xfId="21874" hidden="1"/>
    <cellStyle name="Currency [0] 12819" xfId="51267" hidden="1"/>
    <cellStyle name="Currency [0] 1282" xfId="1437" hidden="1"/>
    <cellStyle name="Currency [0] 1282" xfId="30832" hidden="1"/>
    <cellStyle name="Currency [0] 12820" xfId="21730" hidden="1"/>
    <cellStyle name="Currency [0] 12820" xfId="51123" hidden="1"/>
    <cellStyle name="Currency [0] 12821" xfId="21829" hidden="1"/>
    <cellStyle name="Currency [0] 12821" xfId="51222" hidden="1"/>
    <cellStyle name="Currency [0] 12822" xfId="21796" hidden="1"/>
    <cellStyle name="Currency [0] 12822" xfId="51189" hidden="1"/>
    <cellStyle name="Currency [0] 12823" xfId="21814" hidden="1"/>
    <cellStyle name="Currency [0] 12823" xfId="51207" hidden="1"/>
    <cellStyle name="Currency [0] 12824" xfId="21811" hidden="1"/>
    <cellStyle name="Currency [0] 12824" xfId="51204" hidden="1"/>
    <cellStyle name="Currency [0] 12825" xfId="21878" hidden="1"/>
    <cellStyle name="Currency [0] 12825" xfId="51271" hidden="1"/>
    <cellStyle name="Currency [0] 12826" xfId="21763" hidden="1"/>
    <cellStyle name="Currency [0] 12826" xfId="51156" hidden="1"/>
    <cellStyle name="Currency [0] 12827" xfId="21863" hidden="1"/>
    <cellStyle name="Currency [0] 12827" xfId="51256" hidden="1"/>
    <cellStyle name="Currency [0] 12828" xfId="21885" hidden="1"/>
    <cellStyle name="Currency [0] 12828" xfId="51278" hidden="1"/>
    <cellStyle name="Currency [0] 12829" xfId="21887" hidden="1"/>
    <cellStyle name="Currency [0] 12829" xfId="51280" hidden="1"/>
    <cellStyle name="Currency [0] 1283" xfId="1408" hidden="1"/>
    <cellStyle name="Currency [0] 1283" xfId="30803" hidden="1"/>
    <cellStyle name="Currency [0] 12830" xfId="21815" hidden="1"/>
    <cellStyle name="Currency [0] 12830" xfId="51208" hidden="1"/>
    <cellStyle name="Currency [0] 12831" xfId="21847" hidden="1"/>
    <cellStyle name="Currency [0] 12831" xfId="51240" hidden="1"/>
    <cellStyle name="Currency [0] 12832" xfId="21495" hidden="1"/>
    <cellStyle name="Currency [0] 12832" xfId="50888" hidden="1"/>
    <cellStyle name="Currency [0] 12833" xfId="21833" hidden="1"/>
    <cellStyle name="Currency [0] 12833" xfId="51226" hidden="1"/>
    <cellStyle name="Currency [0] 12834" xfId="21830" hidden="1"/>
    <cellStyle name="Currency [0] 12834" xfId="51223" hidden="1"/>
    <cellStyle name="Currency [0] 12835" xfId="21891" hidden="1"/>
    <cellStyle name="Currency [0] 12835" xfId="51284" hidden="1"/>
    <cellStyle name="Currency [0] 12836" xfId="21726" hidden="1"/>
    <cellStyle name="Currency [0] 12836" xfId="51119" hidden="1"/>
    <cellStyle name="Currency [0] 12837" xfId="21875" hidden="1"/>
    <cellStyle name="Currency [0] 12837" xfId="51268" hidden="1"/>
    <cellStyle name="Currency [0] 12838" xfId="21895" hidden="1"/>
    <cellStyle name="Currency [0] 12838" xfId="51288" hidden="1"/>
    <cellStyle name="Currency [0] 12839" xfId="21897" hidden="1"/>
    <cellStyle name="Currency [0] 12839" xfId="51290" hidden="1"/>
    <cellStyle name="Currency [0] 1284" xfId="1420" hidden="1"/>
    <cellStyle name="Currency [0] 1284" xfId="30815" hidden="1"/>
    <cellStyle name="Currency [0] 12840" xfId="21834" hidden="1"/>
    <cellStyle name="Currency [0] 12840" xfId="51227" hidden="1"/>
    <cellStyle name="Currency [0] 12841" xfId="21862" hidden="1"/>
    <cellStyle name="Currency [0] 12841" xfId="51255" hidden="1"/>
    <cellStyle name="Currency [0] 12842" xfId="21822" hidden="1"/>
    <cellStyle name="Currency [0] 12842" xfId="51215" hidden="1"/>
    <cellStyle name="Currency [0] 12843" xfId="21851" hidden="1"/>
    <cellStyle name="Currency [0] 12843" xfId="51244" hidden="1"/>
    <cellStyle name="Currency [0] 12844" xfId="21848" hidden="1"/>
    <cellStyle name="Currency [0] 12844" xfId="51241" hidden="1"/>
    <cellStyle name="Currency [0] 12845" xfId="21901" hidden="1"/>
    <cellStyle name="Currency [0] 12845" xfId="51294" hidden="1"/>
    <cellStyle name="Currency [0] 12846" xfId="21729" hidden="1"/>
    <cellStyle name="Currency [0] 12846" xfId="51122" hidden="1"/>
    <cellStyle name="Currency [0] 12847" xfId="21888" hidden="1"/>
    <cellStyle name="Currency [0] 12847" xfId="51281" hidden="1"/>
    <cellStyle name="Currency [0] 12848" xfId="21905" hidden="1"/>
    <cellStyle name="Currency [0] 12848" xfId="51298" hidden="1"/>
    <cellStyle name="Currency [0] 12849" xfId="21907" hidden="1"/>
    <cellStyle name="Currency [0] 12849" xfId="51300" hidden="1"/>
    <cellStyle name="Currency [0] 1285" xfId="1400" hidden="1"/>
    <cellStyle name="Currency [0] 1285" xfId="30795" hidden="1"/>
    <cellStyle name="Currency [0] 12850" xfId="21788" hidden="1"/>
    <cellStyle name="Currency [0] 12850" xfId="51181" hidden="1"/>
    <cellStyle name="Currency [0] 12851" xfId="21824" hidden="1"/>
    <cellStyle name="Currency [0] 12851" xfId="51217" hidden="1"/>
    <cellStyle name="Currency [0] 12852" xfId="21893" hidden="1"/>
    <cellStyle name="Currency [0] 12852" xfId="51286" hidden="1"/>
    <cellStyle name="Currency [0] 12853" xfId="21881" hidden="1"/>
    <cellStyle name="Currency [0] 12853" xfId="51274" hidden="1"/>
    <cellStyle name="Currency [0] 12854" xfId="21898" hidden="1"/>
    <cellStyle name="Currency [0] 12854" xfId="51291" hidden="1"/>
    <cellStyle name="Currency [0] 12855" xfId="21909" hidden="1"/>
    <cellStyle name="Currency [0] 12855" xfId="51302" hidden="1"/>
    <cellStyle name="Currency [0] 12856" xfId="21757" hidden="1"/>
    <cellStyle name="Currency [0] 12856" xfId="51150" hidden="1"/>
    <cellStyle name="Currency [0] 12857" xfId="21821" hidden="1"/>
    <cellStyle name="Currency [0] 12857" xfId="51214" hidden="1"/>
    <cellStyle name="Currency [0] 12858" xfId="21913" hidden="1"/>
    <cellStyle name="Currency [0] 12858" xfId="51306" hidden="1"/>
    <cellStyle name="Currency [0] 12859" xfId="21915" hidden="1"/>
    <cellStyle name="Currency [0] 12859" xfId="51308" hidden="1"/>
    <cellStyle name="Currency [0] 1286" xfId="1415" hidden="1"/>
    <cellStyle name="Currency [0] 1286" xfId="30810" hidden="1"/>
    <cellStyle name="Currency [0] 12860" xfId="21870" hidden="1"/>
    <cellStyle name="Currency [0] 12860" xfId="51263" hidden="1"/>
    <cellStyle name="Currency [0] 12861" xfId="21882" hidden="1"/>
    <cellStyle name="Currency [0] 12861" xfId="51275" hidden="1"/>
    <cellStyle name="Currency [0] 12862" xfId="21910" hidden="1"/>
    <cellStyle name="Currency [0] 12862" xfId="51303" hidden="1"/>
    <cellStyle name="Currency [0] 12863" xfId="21883" hidden="1"/>
    <cellStyle name="Currency [0] 12863" xfId="51276" hidden="1"/>
    <cellStyle name="Currency [0] 12864" xfId="21916" hidden="1"/>
    <cellStyle name="Currency [0] 12864" xfId="51309" hidden="1"/>
    <cellStyle name="Currency [0] 12865" xfId="21918" hidden="1"/>
    <cellStyle name="Currency [0] 12865" xfId="51311" hidden="1"/>
    <cellStyle name="Currency [0] 12866" xfId="21911" hidden="1"/>
    <cellStyle name="Currency [0] 12866" xfId="51304" hidden="1"/>
    <cellStyle name="Currency [0] 12867" xfId="21857" hidden="1"/>
    <cellStyle name="Currency [0] 12867" xfId="51250" hidden="1"/>
    <cellStyle name="Currency [0] 12868" xfId="21920" hidden="1"/>
    <cellStyle name="Currency [0] 12868" xfId="51313" hidden="1"/>
    <cellStyle name="Currency [0] 12869" xfId="21922" hidden="1"/>
    <cellStyle name="Currency [0] 12869" xfId="51315" hidden="1"/>
    <cellStyle name="Currency [0] 1287" xfId="1413" hidden="1"/>
    <cellStyle name="Currency [0] 1287" xfId="30808" hidden="1"/>
    <cellStyle name="Currency [0] 12870" xfId="21434" hidden="1"/>
    <cellStyle name="Currency [0] 12870" xfId="50827" hidden="1"/>
    <cellStyle name="Currency [0] 12871" xfId="21412" hidden="1"/>
    <cellStyle name="Currency [0] 12871" xfId="50805" hidden="1"/>
    <cellStyle name="Currency [0] 12872" xfId="21928" hidden="1"/>
    <cellStyle name="Currency [0] 12872" xfId="51321" hidden="1"/>
    <cellStyle name="Currency [0] 12873" xfId="21934" hidden="1"/>
    <cellStyle name="Currency [0] 12873" xfId="51327" hidden="1"/>
    <cellStyle name="Currency [0] 12874" xfId="21936" hidden="1"/>
    <cellStyle name="Currency [0] 12874" xfId="51329" hidden="1"/>
    <cellStyle name="Currency [0] 12875" xfId="21429" hidden="1"/>
    <cellStyle name="Currency [0] 12875" xfId="50822" hidden="1"/>
    <cellStyle name="Currency [0] 12876" xfId="21930" hidden="1"/>
    <cellStyle name="Currency [0] 12876" xfId="51323" hidden="1"/>
    <cellStyle name="Currency [0] 12877" xfId="21938" hidden="1"/>
    <cellStyle name="Currency [0] 12877" xfId="51331" hidden="1"/>
    <cellStyle name="Currency [0] 12878" xfId="21940" hidden="1"/>
    <cellStyle name="Currency [0] 12878" xfId="51333" hidden="1"/>
    <cellStyle name="Currency [0] 12879" xfId="21929" hidden="1"/>
    <cellStyle name="Currency [0] 12879" xfId="51322" hidden="1"/>
    <cellStyle name="Currency [0] 1288" xfId="1439" hidden="1"/>
    <cellStyle name="Currency [0] 1288" xfId="30834" hidden="1"/>
    <cellStyle name="Currency [0] 12880" xfId="21435" hidden="1"/>
    <cellStyle name="Currency [0] 12880" xfId="50828" hidden="1"/>
    <cellStyle name="Currency [0] 12881" xfId="21951" hidden="1"/>
    <cellStyle name="Currency [0] 12881" xfId="51344" hidden="1"/>
    <cellStyle name="Currency [0] 12882" xfId="21960" hidden="1"/>
    <cellStyle name="Currency [0] 12882" xfId="51353" hidden="1"/>
    <cellStyle name="Currency [0] 12883" xfId="21971" hidden="1"/>
    <cellStyle name="Currency [0] 12883" xfId="51364" hidden="1"/>
    <cellStyle name="Currency [0] 12884" xfId="21977" hidden="1"/>
    <cellStyle name="Currency [0] 12884" xfId="51370" hidden="1"/>
    <cellStyle name="Currency [0] 12885" xfId="21949" hidden="1"/>
    <cellStyle name="Currency [0] 12885" xfId="51342" hidden="1"/>
    <cellStyle name="Currency [0] 12886" xfId="21967" hidden="1"/>
    <cellStyle name="Currency [0] 12886" xfId="51360" hidden="1"/>
    <cellStyle name="Currency [0] 12887" xfId="21989" hidden="1"/>
    <cellStyle name="Currency [0] 12887" xfId="51382" hidden="1"/>
    <cellStyle name="Currency [0] 12888" xfId="21991" hidden="1"/>
    <cellStyle name="Currency [0] 12888" xfId="51384" hidden="1"/>
    <cellStyle name="Currency [0] 12889" xfId="21925" hidden="1"/>
    <cellStyle name="Currency [0] 12889" xfId="51318" hidden="1"/>
    <cellStyle name="Currency [0] 1289" xfId="1352" hidden="1"/>
    <cellStyle name="Currency [0] 1289" xfId="30747" hidden="1"/>
    <cellStyle name="Currency [0] 12890" xfId="21439" hidden="1"/>
    <cellStyle name="Currency [0] 12890" xfId="50832" hidden="1"/>
    <cellStyle name="Currency [0] 12891" xfId="21963" hidden="1"/>
    <cellStyle name="Currency [0] 12891" xfId="51356" hidden="1"/>
    <cellStyle name="Currency [0] 12892" xfId="21455" hidden="1"/>
    <cellStyle name="Currency [0] 12892" xfId="50848" hidden="1"/>
    <cellStyle name="Currency [0] 12893" xfId="21952" hidden="1"/>
    <cellStyle name="Currency [0] 12893" xfId="51345" hidden="1"/>
    <cellStyle name="Currency [0] 12894" xfId="21996" hidden="1"/>
    <cellStyle name="Currency [0] 12894" xfId="51389" hidden="1"/>
    <cellStyle name="Currency [0] 12895" xfId="21964" hidden="1"/>
    <cellStyle name="Currency [0] 12895" xfId="51357" hidden="1"/>
    <cellStyle name="Currency [0] 12896" xfId="21972" hidden="1"/>
    <cellStyle name="Currency [0] 12896" xfId="51365" hidden="1"/>
    <cellStyle name="Currency [0] 12897" xfId="22008" hidden="1"/>
    <cellStyle name="Currency [0] 12897" xfId="51401" hidden="1"/>
    <cellStyle name="Currency [0] 12898" xfId="22010" hidden="1"/>
    <cellStyle name="Currency [0] 12898" xfId="51403" hidden="1"/>
    <cellStyle name="Currency [0] 12899" xfId="21966" hidden="1"/>
    <cellStyle name="Currency [0] 12899" xfId="51359" hidden="1"/>
    <cellStyle name="Currency [0] 129" xfId="235" hidden="1"/>
    <cellStyle name="Currency [0] 129" xfId="29630" hidden="1"/>
    <cellStyle name="Currency [0] 1290" xfId="1433" hidden="1"/>
    <cellStyle name="Currency [0] 1290" xfId="30828" hidden="1"/>
    <cellStyle name="Currency [0] 12900" xfId="21979" hidden="1"/>
    <cellStyle name="Currency [0] 12900" xfId="51372" hidden="1"/>
    <cellStyle name="Currency [0] 12901" xfId="21984" hidden="1"/>
    <cellStyle name="Currency [0] 12901" xfId="51377" hidden="1"/>
    <cellStyle name="Currency [0] 12902" xfId="21978" hidden="1"/>
    <cellStyle name="Currency [0] 12902" xfId="51371" hidden="1"/>
    <cellStyle name="Currency [0] 12903" xfId="22026" hidden="1"/>
    <cellStyle name="Currency [0] 12903" xfId="51419" hidden="1"/>
    <cellStyle name="Currency [0] 12904" xfId="22034" hidden="1"/>
    <cellStyle name="Currency [0] 12904" xfId="51427" hidden="1"/>
    <cellStyle name="Currency [0] 12905" xfId="21962" hidden="1"/>
    <cellStyle name="Currency [0] 12905" xfId="51355" hidden="1"/>
    <cellStyle name="Currency [0] 12906" xfId="22020" hidden="1"/>
    <cellStyle name="Currency [0] 12906" xfId="51413" hidden="1"/>
    <cellStyle name="Currency [0] 12907" xfId="22043" hidden="1"/>
    <cellStyle name="Currency [0] 12907" xfId="51436" hidden="1"/>
    <cellStyle name="Currency [0] 12908" xfId="22045" hidden="1"/>
    <cellStyle name="Currency [0] 12908" xfId="51438" hidden="1"/>
    <cellStyle name="Currency [0] 12909" xfId="21945" hidden="1"/>
    <cellStyle name="Currency [0] 12909" xfId="51338" hidden="1"/>
    <cellStyle name="Currency [0] 1291" xfId="1440" hidden="1"/>
    <cellStyle name="Currency [0] 1291" xfId="30835" hidden="1"/>
    <cellStyle name="Currency [0] 12910" xfId="21955" hidden="1"/>
    <cellStyle name="Currency [0] 12910" xfId="51348" hidden="1"/>
    <cellStyle name="Currency [0] 12911" xfId="22017" hidden="1"/>
    <cellStyle name="Currency [0] 12911" xfId="51410" hidden="1"/>
    <cellStyle name="Currency [0] 12912" xfId="21982" hidden="1"/>
    <cellStyle name="Currency [0] 12912" xfId="51375" hidden="1"/>
    <cellStyle name="Currency [0] 12913" xfId="21932" hidden="1"/>
    <cellStyle name="Currency [0] 12913" xfId="51325" hidden="1"/>
    <cellStyle name="Currency [0] 12914" xfId="22053" hidden="1"/>
    <cellStyle name="Currency [0] 12914" xfId="51446" hidden="1"/>
    <cellStyle name="Currency [0] 12915" xfId="22018" hidden="1"/>
    <cellStyle name="Currency [0] 12915" xfId="51411" hidden="1"/>
    <cellStyle name="Currency [0] 12916" xfId="22029" hidden="1"/>
    <cellStyle name="Currency [0] 12916" xfId="51422" hidden="1"/>
    <cellStyle name="Currency [0] 12917" xfId="22061" hidden="1"/>
    <cellStyle name="Currency [0] 12917" xfId="51454" hidden="1"/>
    <cellStyle name="Currency [0] 12918" xfId="22063" hidden="1"/>
    <cellStyle name="Currency [0] 12918" xfId="51456" hidden="1"/>
    <cellStyle name="Currency [0] 12919" xfId="22015" hidden="1"/>
    <cellStyle name="Currency [0] 12919" xfId="51408" hidden="1"/>
    <cellStyle name="Currency [0] 1292" xfId="1441" hidden="1"/>
    <cellStyle name="Currency [0] 1292" xfId="30836" hidden="1"/>
    <cellStyle name="Currency [0] 12920" xfId="22014" hidden="1"/>
    <cellStyle name="Currency [0] 12920" xfId="51407" hidden="1"/>
    <cellStyle name="Currency [0] 12921" xfId="22004" hidden="1"/>
    <cellStyle name="Currency [0] 12921" xfId="51397" hidden="1"/>
    <cellStyle name="Currency [0] 12922" xfId="22000" hidden="1"/>
    <cellStyle name="Currency [0] 12922" xfId="51393" hidden="1"/>
    <cellStyle name="Currency [0] 12923" xfId="22002" hidden="1"/>
    <cellStyle name="Currency [0] 12923" xfId="51395" hidden="1"/>
    <cellStyle name="Currency [0] 12924" xfId="22070" hidden="1"/>
    <cellStyle name="Currency [0] 12924" xfId="51463" hidden="1"/>
    <cellStyle name="Currency [0] 12925" xfId="21441" hidden="1"/>
    <cellStyle name="Currency [0] 12925" xfId="50834" hidden="1"/>
    <cellStyle name="Currency [0] 12926" xfId="22048" hidden="1"/>
    <cellStyle name="Currency [0] 12926" xfId="51441" hidden="1"/>
    <cellStyle name="Currency [0] 12927" xfId="22076" hidden="1"/>
    <cellStyle name="Currency [0] 12927" xfId="51469" hidden="1"/>
    <cellStyle name="Currency [0] 12928" xfId="22078" hidden="1"/>
    <cellStyle name="Currency [0] 12928" xfId="51471" hidden="1"/>
    <cellStyle name="Currency [0] 12929" xfId="21953" hidden="1"/>
    <cellStyle name="Currency [0] 12929" xfId="51346" hidden="1"/>
    <cellStyle name="Currency [0] 1293" xfId="1381" hidden="1"/>
    <cellStyle name="Currency [0] 1293" xfId="30776" hidden="1"/>
    <cellStyle name="Currency [0] 12930" xfId="22027" hidden="1"/>
    <cellStyle name="Currency [0] 12930" xfId="51420" hidden="1"/>
    <cellStyle name="Currency [0] 12931" xfId="21983" hidden="1"/>
    <cellStyle name="Currency [0] 12931" xfId="51376" hidden="1"/>
    <cellStyle name="Currency [0] 12932" xfId="22019" hidden="1"/>
    <cellStyle name="Currency [0] 12932" xfId="51412" hidden="1"/>
    <cellStyle name="Currency [0] 12933" xfId="22023" hidden="1"/>
    <cellStyle name="Currency [0] 12933" xfId="51416" hidden="1"/>
    <cellStyle name="Currency [0] 12934" xfId="22084" hidden="1"/>
    <cellStyle name="Currency [0] 12934" xfId="51477" hidden="1"/>
    <cellStyle name="Currency [0] 12935" xfId="21428" hidden="1"/>
    <cellStyle name="Currency [0] 12935" xfId="50821" hidden="1"/>
    <cellStyle name="Currency [0] 12936" xfId="22066" hidden="1"/>
    <cellStyle name="Currency [0] 12936" xfId="51459" hidden="1"/>
    <cellStyle name="Currency [0] 12937" xfId="22089" hidden="1"/>
    <cellStyle name="Currency [0] 12937" xfId="51482" hidden="1"/>
    <cellStyle name="Currency [0] 12938" xfId="22091" hidden="1"/>
    <cellStyle name="Currency [0] 12938" xfId="51484" hidden="1"/>
    <cellStyle name="Currency [0] 12939" xfId="21947" hidden="1"/>
    <cellStyle name="Currency [0] 12939" xfId="51340" hidden="1"/>
    <cellStyle name="Currency [0] 1294" xfId="1401" hidden="1"/>
    <cellStyle name="Currency [0] 1294" xfId="30796" hidden="1"/>
    <cellStyle name="Currency [0] 12940" xfId="22046" hidden="1"/>
    <cellStyle name="Currency [0] 12940" xfId="51439" hidden="1"/>
    <cellStyle name="Currency [0] 12941" xfId="22013" hidden="1"/>
    <cellStyle name="Currency [0] 12941" xfId="51406" hidden="1"/>
    <cellStyle name="Currency [0] 12942" xfId="22031" hidden="1"/>
    <cellStyle name="Currency [0] 12942" xfId="51424" hidden="1"/>
    <cellStyle name="Currency [0] 12943" xfId="22028" hidden="1"/>
    <cellStyle name="Currency [0] 12943" xfId="51421" hidden="1"/>
    <cellStyle name="Currency [0] 12944" xfId="22095" hidden="1"/>
    <cellStyle name="Currency [0] 12944" xfId="51488" hidden="1"/>
    <cellStyle name="Currency [0] 12945" xfId="21980" hidden="1"/>
    <cellStyle name="Currency [0] 12945" xfId="51373" hidden="1"/>
    <cellStyle name="Currency [0] 12946" xfId="22080" hidden="1"/>
    <cellStyle name="Currency [0] 12946" xfId="51473" hidden="1"/>
    <cellStyle name="Currency [0] 12947" xfId="22102" hidden="1"/>
    <cellStyle name="Currency [0] 12947" xfId="51495" hidden="1"/>
    <cellStyle name="Currency [0] 12948" xfId="22104" hidden="1"/>
    <cellStyle name="Currency [0] 12948" xfId="51497" hidden="1"/>
    <cellStyle name="Currency [0] 12949" xfId="22032" hidden="1"/>
    <cellStyle name="Currency [0] 12949" xfId="51425" hidden="1"/>
    <cellStyle name="Currency [0] 1295" xfId="1435" hidden="1"/>
    <cellStyle name="Currency [0] 1295" xfId="30830" hidden="1"/>
    <cellStyle name="Currency [0] 12950" xfId="22064" hidden="1"/>
    <cellStyle name="Currency [0] 12950" xfId="51457" hidden="1"/>
    <cellStyle name="Currency [0] 12951" xfId="21407" hidden="1"/>
    <cellStyle name="Currency [0] 12951" xfId="50800" hidden="1"/>
    <cellStyle name="Currency [0] 12952" xfId="22050" hidden="1"/>
    <cellStyle name="Currency [0] 12952" xfId="51443" hidden="1"/>
    <cellStyle name="Currency [0] 12953" xfId="22047" hidden="1"/>
    <cellStyle name="Currency [0] 12953" xfId="51440" hidden="1"/>
    <cellStyle name="Currency [0] 12954" xfId="22108" hidden="1"/>
    <cellStyle name="Currency [0] 12954" xfId="51501" hidden="1"/>
    <cellStyle name="Currency [0] 12955" xfId="21943" hidden="1"/>
    <cellStyle name="Currency [0] 12955" xfId="51336" hidden="1"/>
    <cellStyle name="Currency [0] 12956" xfId="22092" hidden="1"/>
    <cellStyle name="Currency [0] 12956" xfId="51485" hidden="1"/>
    <cellStyle name="Currency [0] 12957" xfId="22112" hidden="1"/>
    <cellStyle name="Currency [0] 12957" xfId="51505" hidden="1"/>
    <cellStyle name="Currency [0] 12958" xfId="22114" hidden="1"/>
    <cellStyle name="Currency [0] 12958" xfId="51507" hidden="1"/>
    <cellStyle name="Currency [0] 12959" xfId="22051" hidden="1"/>
    <cellStyle name="Currency [0] 12959" xfId="51444" hidden="1"/>
    <cellStyle name="Currency [0] 1296" xfId="1428" hidden="1"/>
    <cellStyle name="Currency [0] 1296" xfId="30823" hidden="1"/>
    <cellStyle name="Currency [0] 12960" xfId="22079" hidden="1"/>
    <cellStyle name="Currency [0] 12960" xfId="51472" hidden="1"/>
    <cellStyle name="Currency [0] 12961" xfId="22039" hidden="1"/>
    <cellStyle name="Currency [0] 12961" xfId="51432" hidden="1"/>
    <cellStyle name="Currency [0] 12962" xfId="22068" hidden="1"/>
    <cellStyle name="Currency [0] 12962" xfId="51461" hidden="1"/>
    <cellStyle name="Currency [0] 12963" xfId="22065" hidden="1"/>
    <cellStyle name="Currency [0] 12963" xfId="51458" hidden="1"/>
    <cellStyle name="Currency [0] 12964" xfId="22118" hidden="1"/>
    <cellStyle name="Currency [0] 12964" xfId="51511" hidden="1"/>
    <cellStyle name="Currency [0] 12965" xfId="21946" hidden="1"/>
    <cellStyle name="Currency [0] 12965" xfId="51339" hidden="1"/>
    <cellStyle name="Currency [0] 12966" xfId="22105" hidden="1"/>
    <cellStyle name="Currency [0] 12966" xfId="51498" hidden="1"/>
    <cellStyle name="Currency [0] 12967" xfId="22122" hidden="1"/>
    <cellStyle name="Currency [0] 12967" xfId="51515" hidden="1"/>
    <cellStyle name="Currency [0] 12968" xfId="22124" hidden="1"/>
    <cellStyle name="Currency [0] 12968" xfId="51517" hidden="1"/>
    <cellStyle name="Currency [0] 12969" xfId="22005" hidden="1"/>
    <cellStyle name="Currency [0] 12969" xfId="51398" hidden="1"/>
    <cellStyle name="Currency [0] 1297" xfId="1438" hidden="1"/>
    <cellStyle name="Currency [0] 1297" xfId="30833" hidden="1"/>
    <cellStyle name="Currency [0] 12970" xfId="22041" hidden="1"/>
    <cellStyle name="Currency [0] 12970" xfId="51434" hidden="1"/>
    <cellStyle name="Currency [0] 12971" xfId="22110" hidden="1"/>
    <cellStyle name="Currency [0] 12971" xfId="51503" hidden="1"/>
    <cellStyle name="Currency [0] 12972" xfId="22098" hidden="1"/>
    <cellStyle name="Currency [0] 12972" xfId="51491" hidden="1"/>
    <cellStyle name="Currency [0] 12973" xfId="22115" hidden="1"/>
    <cellStyle name="Currency [0] 12973" xfId="51508" hidden="1"/>
    <cellStyle name="Currency [0] 12974" xfId="22126" hidden="1"/>
    <cellStyle name="Currency [0] 12974" xfId="51519" hidden="1"/>
    <cellStyle name="Currency [0] 12975" xfId="21974" hidden="1"/>
    <cellStyle name="Currency [0] 12975" xfId="51367" hidden="1"/>
    <cellStyle name="Currency [0] 12976" xfId="22038" hidden="1"/>
    <cellStyle name="Currency [0] 12976" xfId="51431" hidden="1"/>
    <cellStyle name="Currency [0] 12977" xfId="22130" hidden="1"/>
    <cellStyle name="Currency [0] 12977" xfId="51523" hidden="1"/>
    <cellStyle name="Currency [0] 12978" xfId="22132" hidden="1"/>
    <cellStyle name="Currency [0] 12978" xfId="51525" hidden="1"/>
    <cellStyle name="Currency [0] 12979" xfId="22087" hidden="1"/>
    <cellStyle name="Currency [0] 12979" xfId="51480" hidden="1"/>
    <cellStyle name="Currency [0] 1298" xfId="1442" hidden="1"/>
    <cellStyle name="Currency [0] 1298" xfId="30837" hidden="1"/>
    <cellStyle name="Currency [0] 12980" xfId="22099" hidden="1"/>
    <cellStyle name="Currency [0] 12980" xfId="51492" hidden="1"/>
    <cellStyle name="Currency [0] 12981" xfId="22127" hidden="1"/>
    <cellStyle name="Currency [0] 12981" xfId="51520" hidden="1"/>
    <cellStyle name="Currency [0] 12982" xfId="22100" hidden="1"/>
    <cellStyle name="Currency [0] 12982" xfId="51493" hidden="1"/>
    <cellStyle name="Currency [0] 12983" xfId="22133" hidden="1"/>
    <cellStyle name="Currency [0] 12983" xfId="51526" hidden="1"/>
    <cellStyle name="Currency [0] 12984" xfId="22135" hidden="1"/>
    <cellStyle name="Currency [0] 12984" xfId="51528" hidden="1"/>
    <cellStyle name="Currency [0] 12985" xfId="22128" hidden="1"/>
    <cellStyle name="Currency [0] 12985" xfId="51521" hidden="1"/>
    <cellStyle name="Currency [0] 12986" xfId="22074" hidden="1"/>
    <cellStyle name="Currency [0] 12986" xfId="51467" hidden="1"/>
    <cellStyle name="Currency [0] 12987" xfId="22137" hidden="1"/>
    <cellStyle name="Currency [0] 12987" xfId="51530" hidden="1"/>
    <cellStyle name="Currency [0] 12988" xfId="22139" hidden="1"/>
    <cellStyle name="Currency [0] 12988" xfId="51532" hidden="1"/>
    <cellStyle name="Currency [0] 12989" xfId="21501" hidden="1"/>
    <cellStyle name="Currency [0] 12989" xfId="50894" hidden="1"/>
    <cellStyle name="Currency [0] 1299" xfId="1367" hidden="1"/>
    <cellStyle name="Currency [0] 1299" xfId="30762" hidden="1"/>
    <cellStyle name="Currency [0] 12990" xfId="21442" hidden="1"/>
    <cellStyle name="Currency [0] 12990" xfId="50835" hidden="1"/>
    <cellStyle name="Currency [0] 12991" xfId="22145" hidden="1"/>
    <cellStyle name="Currency [0] 12991" xfId="51538" hidden="1"/>
    <cellStyle name="Currency [0] 12992" xfId="22151" hidden="1"/>
    <cellStyle name="Currency [0] 12992" xfId="51544" hidden="1"/>
    <cellStyle name="Currency [0] 12993" xfId="22153" hidden="1"/>
    <cellStyle name="Currency [0] 12993" xfId="51546" hidden="1"/>
    <cellStyle name="Currency [0] 12994" xfId="21432" hidden="1"/>
    <cellStyle name="Currency [0] 12994" xfId="50825" hidden="1"/>
    <cellStyle name="Currency [0] 12995" xfId="22147" hidden="1"/>
    <cellStyle name="Currency [0] 12995" xfId="51540" hidden="1"/>
    <cellStyle name="Currency [0] 12996" xfId="22155" hidden="1"/>
    <cellStyle name="Currency [0] 12996" xfId="51548" hidden="1"/>
    <cellStyle name="Currency [0] 12997" xfId="22157" hidden="1"/>
    <cellStyle name="Currency [0] 12997" xfId="51550" hidden="1"/>
    <cellStyle name="Currency [0] 12998" xfId="22146" hidden="1"/>
    <cellStyle name="Currency [0] 12998" xfId="51539" hidden="1"/>
    <cellStyle name="Currency [0] 12999" xfId="21477" hidden="1"/>
    <cellStyle name="Currency [0] 12999" xfId="50870" hidden="1"/>
    <cellStyle name="Currency [0] 13" xfId="95" hidden="1"/>
    <cellStyle name="Currency [0] 13" xfId="29490" hidden="1"/>
    <cellStyle name="Currency [0] 130" xfId="227" hidden="1"/>
    <cellStyle name="Currency [0] 130" xfId="29622" hidden="1"/>
    <cellStyle name="Currency [0] 1300" xfId="1399" hidden="1"/>
    <cellStyle name="Currency [0] 1300" xfId="30794" hidden="1"/>
    <cellStyle name="Currency [0] 13000" xfId="22168" hidden="1"/>
    <cellStyle name="Currency [0] 13000" xfId="51561" hidden="1"/>
    <cellStyle name="Currency [0] 13001" xfId="22177" hidden="1"/>
    <cellStyle name="Currency [0] 13001" xfId="51570" hidden="1"/>
    <cellStyle name="Currency [0] 13002" xfId="22188" hidden="1"/>
    <cellStyle name="Currency [0] 13002" xfId="51581" hidden="1"/>
    <cellStyle name="Currency [0] 13003" xfId="22194" hidden="1"/>
    <cellStyle name="Currency [0] 13003" xfId="51587" hidden="1"/>
    <cellStyle name="Currency [0] 13004" xfId="22166" hidden="1"/>
    <cellStyle name="Currency [0] 13004" xfId="51559" hidden="1"/>
    <cellStyle name="Currency [0] 13005" xfId="22184" hidden="1"/>
    <cellStyle name="Currency [0] 13005" xfId="51577" hidden="1"/>
    <cellStyle name="Currency [0] 13006" xfId="22206" hidden="1"/>
    <cellStyle name="Currency [0] 13006" xfId="51599" hidden="1"/>
    <cellStyle name="Currency [0] 13007" xfId="22208" hidden="1"/>
    <cellStyle name="Currency [0] 13007" xfId="51601" hidden="1"/>
    <cellStyle name="Currency [0] 13008" xfId="22142" hidden="1"/>
    <cellStyle name="Currency [0] 13008" xfId="51535" hidden="1"/>
    <cellStyle name="Currency [0] 13009" xfId="21431" hidden="1"/>
    <cellStyle name="Currency [0] 13009" xfId="50824" hidden="1"/>
    <cellStyle name="Currency [0] 1301" xfId="1445" hidden="1"/>
    <cellStyle name="Currency [0] 1301" xfId="30840" hidden="1"/>
    <cellStyle name="Currency [0] 13010" xfId="22180" hidden="1"/>
    <cellStyle name="Currency [0] 13010" xfId="51573" hidden="1"/>
    <cellStyle name="Currency [0] 13011" xfId="21410" hidden="1"/>
    <cellStyle name="Currency [0] 13011" xfId="50803" hidden="1"/>
    <cellStyle name="Currency [0] 13012" xfId="22169" hidden="1"/>
    <cellStyle name="Currency [0] 13012" xfId="51562" hidden="1"/>
    <cellStyle name="Currency [0] 13013" xfId="22213" hidden="1"/>
    <cellStyle name="Currency [0] 13013" xfId="51606" hidden="1"/>
    <cellStyle name="Currency [0] 13014" xfId="22181" hidden="1"/>
    <cellStyle name="Currency [0] 13014" xfId="51574" hidden="1"/>
    <cellStyle name="Currency [0] 13015" xfId="22189" hidden="1"/>
    <cellStyle name="Currency [0] 13015" xfId="51582" hidden="1"/>
    <cellStyle name="Currency [0] 13016" xfId="22225" hidden="1"/>
    <cellStyle name="Currency [0] 13016" xfId="51618" hidden="1"/>
    <cellStyle name="Currency [0] 13017" xfId="22227" hidden="1"/>
    <cellStyle name="Currency [0] 13017" xfId="51620" hidden="1"/>
    <cellStyle name="Currency [0] 13018" xfId="22183" hidden="1"/>
    <cellStyle name="Currency [0] 13018" xfId="51576" hidden="1"/>
    <cellStyle name="Currency [0] 13019" xfId="22196" hidden="1"/>
    <cellStyle name="Currency [0] 13019" xfId="51589" hidden="1"/>
    <cellStyle name="Currency [0] 1302" xfId="1446" hidden="1"/>
    <cellStyle name="Currency [0] 1302" xfId="30841" hidden="1"/>
    <cellStyle name="Currency [0] 13020" xfId="22201" hidden="1"/>
    <cellStyle name="Currency [0] 13020" xfId="51594" hidden="1"/>
    <cellStyle name="Currency [0] 13021" xfId="22195" hidden="1"/>
    <cellStyle name="Currency [0] 13021" xfId="51588" hidden="1"/>
    <cellStyle name="Currency [0] 13022" xfId="22243" hidden="1"/>
    <cellStyle name="Currency [0] 13022" xfId="51636" hidden="1"/>
    <cellStyle name="Currency [0] 13023" xfId="22251" hidden="1"/>
    <cellStyle name="Currency [0] 13023" xfId="51644" hidden="1"/>
    <cellStyle name="Currency [0] 13024" xfId="22179" hidden="1"/>
    <cellStyle name="Currency [0] 13024" xfId="51572" hidden="1"/>
    <cellStyle name="Currency [0] 13025" xfId="22237" hidden="1"/>
    <cellStyle name="Currency [0] 13025" xfId="51630" hidden="1"/>
    <cellStyle name="Currency [0] 13026" xfId="22260" hidden="1"/>
    <cellStyle name="Currency [0] 13026" xfId="51653" hidden="1"/>
    <cellStyle name="Currency [0] 13027" xfId="22262" hidden="1"/>
    <cellStyle name="Currency [0] 13027" xfId="51655" hidden="1"/>
    <cellStyle name="Currency [0] 13028" xfId="22162" hidden="1"/>
    <cellStyle name="Currency [0] 13028" xfId="51555" hidden="1"/>
    <cellStyle name="Currency [0] 13029" xfId="22172" hidden="1"/>
    <cellStyle name="Currency [0] 13029" xfId="51565" hidden="1"/>
    <cellStyle name="Currency [0] 1303" xfId="1423" hidden="1"/>
    <cellStyle name="Currency [0] 1303" xfId="30818" hidden="1"/>
    <cellStyle name="Currency [0] 13030" xfId="22234" hidden="1"/>
    <cellStyle name="Currency [0] 13030" xfId="51627" hidden="1"/>
    <cellStyle name="Currency [0] 13031" xfId="22199" hidden="1"/>
    <cellStyle name="Currency [0] 13031" xfId="51592" hidden="1"/>
    <cellStyle name="Currency [0] 13032" xfId="22149" hidden="1"/>
    <cellStyle name="Currency [0] 13032" xfId="51542" hidden="1"/>
    <cellStyle name="Currency [0] 13033" xfId="22270" hidden="1"/>
    <cellStyle name="Currency [0] 13033" xfId="51663" hidden="1"/>
    <cellStyle name="Currency [0] 13034" xfId="22235" hidden="1"/>
    <cellStyle name="Currency [0] 13034" xfId="51628" hidden="1"/>
    <cellStyle name="Currency [0] 13035" xfId="22246" hidden="1"/>
    <cellStyle name="Currency [0] 13035" xfId="51639" hidden="1"/>
    <cellStyle name="Currency [0] 13036" xfId="22278" hidden="1"/>
    <cellStyle name="Currency [0] 13036" xfId="51671" hidden="1"/>
    <cellStyle name="Currency [0] 13037" xfId="22280" hidden="1"/>
    <cellStyle name="Currency [0] 13037" xfId="51673" hidden="1"/>
    <cellStyle name="Currency [0] 13038" xfId="22232" hidden="1"/>
    <cellStyle name="Currency [0] 13038" xfId="51625" hidden="1"/>
    <cellStyle name="Currency [0] 13039" xfId="22231" hidden="1"/>
    <cellStyle name="Currency [0] 13039" xfId="51624" hidden="1"/>
    <cellStyle name="Currency [0] 1304" xfId="1429" hidden="1"/>
    <cellStyle name="Currency [0] 1304" xfId="30824" hidden="1"/>
    <cellStyle name="Currency [0] 13040" xfId="22221" hidden="1"/>
    <cellStyle name="Currency [0] 13040" xfId="51614" hidden="1"/>
    <cellStyle name="Currency [0] 13041" xfId="22217" hidden="1"/>
    <cellStyle name="Currency [0] 13041" xfId="51610" hidden="1"/>
    <cellStyle name="Currency [0] 13042" xfId="22219" hidden="1"/>
    <cellStyle name="Currency [0] 13042" xfId="51612" hidden="1"/>
    <cellStyle name="Currency [0] 13043" xfId="22287" hidden="1"/>
    <cellStyle name="Currency [0] 13043" xfId="51680" hidden="1"/>
    <cellStyle name="Currency [0] 13044" xfId="21446" hidden="1"/>
    <cellStyle name="Currency [0] 13044" xfId="50839" hidden="1"/>
    <cellStyle name="Currency [0] 13045" xfId="22265" hidden="1"/>
    <cellStyle name="Currency [0] 13045" xfId="51658" hidden="1"/>
    <cellStyle name="Currency [0] 13046" xfId="22293" hidden="1"/>
    <cellStyle name="Currency [0] 13046" xfId="51686" hidden="1"/>
    <cellStyle name="Currency [0] 13047" xfId="22295" hidden="1"/>
    <cellStyle name="Currency [0] 13047" xfId="51688" hidden="1"/>
    <cellStyle name="Currency [0] 13048" xfId="22170" hidden="1"/>
    <cellStyle name="Currency [0] 13048" xfId="51563" hidden="1"/>
    <cellStyle name="Currency [0] 13049" xfId="22244" hidden="1"/>
    <cellStyle name="Currency [0] 13049" xfId="51637" hidden="1"/>
    <cellStyle name="Currency [0] 1305" xfId="1443" hidden="1"/>
    <cellStyle name="Currency [0] 1305" xfId="30838" hidden="1"/>
    <cellStyle name="Currency [0] 13050" xfId="22200" hidden="1"/>
    <cellStyle name="Currency [0] 13050" xfId="51593" hidden="1"/>
    <cellStyle name="Currency [0] 13051" xfId="22236" hidden="1"/>
    <cellStyle name="Currency [0] 13051" xfId="51629" hidden="1"/>
    <cellStyle name="Currency [0] 13052" xfId="22240" hidden="1"/>
    <cellStyle name="Currency [0] 13052" xfId="51633" hidden="1"/>
    <cellStyle name="Currency [0] 13053" xfId="22301" hidden="1"/>
    <cellStyle name="Currency [0] 13053" xfId="51694" hidden="1"/>
    <cellStyle name="Currency [0] 13054" xfId="21459" hidden="1"/>
    <cellStyle name="Currency [0] 13054" xfId="50852" hidden="1"/>
    <cellStyle name="Currency [0] 13055" xfId="22283" hidden="1"/>
    <cellStyle name="Currency [0] 13055" xfId="51676" hidden="1"/>
    <cellStyle name="Currency [0] 13056" xfId="22306" hidden="1"/>
    <cellStyle name="Currency [0] 13056" xfId="51699" hidden="1"/>
    <cellStyle name="Currency [0] 13057" xfId="22308" hidden="1"/>
    <cellStyle name="Currency [0] 13057" xfId="51701" hidden="1"/>
    <cellStyle name="Currency [0] 13058" xfId="22164" hidden="1"/>
    <cellStyle name="Currency [0] 13058" xfId="51557" hidden="1"/>
    <cellStyle name="Currency [0] 13059" xfId="22263" hidden="1"/>
    <cellStyle name="Currency [0] 13059" xfId="51656" hidden="1"/>
    <cellStyle name="Currency [0] 1306" xfId="1430" hidden="1"/>
    <cellStyle name="Currency [0] 1306" xfId="30825" hidden="1"/>
    <cellStyle name="Currency [0] 13060" xfId="22230" hidden="1"/>
    <cellStyle name="Currency [0] 13060" xfId="51623" hidden="1"/>
    <cellStyle name="Currency [0] 13061" xfId="22248" hidden="1"/>
    <cellStyle name="Currency [0] 13061" xfId="51641" hidden="1"/>
    <cellStyle name="Currency [0] 13062" xfId="22245" hidden="1"/>
    <cellStyle name="Currency [0] 13062" xfId="51638" hidden="1"/>
    <cellStyle name="Currency [0] 13063" xfId="22312" hidden="1"/>
    <cellStyle name="Currency [0] 13063" xfId="51705" hidden="1"/>
    <cellStyle name="Currency [0] 13064" xfId="22197" hidden="1"/>
    <cellStyle name="Currency [0] 13064" xfId="51590" hidden="1"/>
    <cellStyle name="Currency [0] 13065" xfId="22297" hidden="1"/>
    <cellStyle name="Currency [0] 13065" xfId="51690" hidden="1"/>
    <cellStyle name="Currency [0] 13066" xfId="22319" hidden="1"/>
    <cellStyle name="Currency [0] 13066" xfId="51712" hidden="1"/>
    <cellStyle name="Currency [0] 13067" xfId="22321" hidden="1"/>
    <cellStyle name="Currency [0] 13067" xfId="51714" hidden="1"/>
    <cellStyle name="Currency [0] 13068" xfId="22249" hidden="1"/>
    <cellStyle name="Currency [0] 13068" xfId="51642" hidden="1"/>
    <cellStyle name="Currency [0] 13069" xfId="22281" hidden="1"/>
    <cellStyle name="Currency [0] 13069" xfId="51674" hidden="1"/>
    <cellStyle name="Currency [0] 1307" xfId="1447" hidden="1"/>
    <cellStyle name="Currency [0] 1307" xfId="30842" hidden="1"/>
    <cellStyle name="Currency [0] 13070" xfId="21411" hidden="1"/>
    <cellStyle name="Currency [0] 13070" xfId="50804" hidden="1"/>
    <cellStyle name="Currency [0] 13071" xfId="22267" hidden="1"/>
    <cellStyle name="Currency [0] 13071" xfId="51660" hidden="1"/>
    <cellStyle name="Currency [0] 13072" xfId="22264" hidden="1"/>
    <cellStyle name="Currency [0] 13072" xfId="51657" hidden="1"/>
    <cellStyle name="Currency [0] 13073" xfId="22325" hidden="1"/>
    <cellStyle name="Currency [0] 13073" xfId="51718" hidden="1"/>
    <cellStyle name="Currency [0] 13074" xfId="22160" hidden="1"/>
    <cellStyle name="Currency [0] 13074" xfId="51553" hidden="1"/>
    <cellStyle name="Currency [0] 13075" xfId="22309" hidden="1"/>
    <cellStyle name="Currency [0] 13075" xfId="51702" hidden="1"/>
    <cellStyle name="Currency [0] 13076" xfId="22329" hidden="1"/>
    <cellStyle name="Currency [0] 13076" xfId="51722" hidden="1"/>
    <cellStyle name="Currency [0] 13077" xfId="22331" hidden="1"/>
    <cellStyle name="Currency [0] 13077" xfId="51724" hidden="1"/>
    <cellStyle name="Currency [0] 13078" xfId="22268" hidden="1"/>
    <cellStyle name="Currency [0] 13078" xfId="51661" hidden="1"/>
    <cellStyle name="Currency [0] 13079" xfId="22296" hidden="1"/>
    <cellStyle name="Currency [0] 13079" xfId="51689" hidden="1"/>
    <cellStyle name="Currency [0] 1308" xfId="1448" hidden="1"/>
    <cellStyle name="Currency [0] 1308" xfId="30843" hidden="1"/>
    <cellStyle name="Currency [0] 13080" xfId="22256" hidden="1"/>
    <cellStyle name="Currency [0] 13080" xfId="51649" hidden="1"/>
    <cellStyle name="Currency [0] 13081" xfId="22285" hidden="1"/>
    <cellStyle name="Currency [0] 13081" xfId="51678" hidden="1"/>
    <cellStyle name="Currency [0] 13082" xfId="22282" hidden="1"/>
    <cellStyle name="Currency [0] 13082" xfId="51675" hidden="1"/>
    <cellStyle name="Currency [0] 13083" xfId="22335" hidden="1"/>
    <cellStyle name="Currency [0] 13083" xfId="51728" hidden="1"/>
    <cellStyle name="Currency [0] 13084" xfId="22163" hidden="1"/>
    <cellStyle name="Currency [0] 13084" xfId="51556" hidden="1"/>
    <cellStyle name="Currency [0] 13085" xfId="22322" hidden="1"/>
    <cellStyle name="Currency [0] 13085" xfId="51715" hidden="1"/>
    <cellStyle name="Currency [0] 13086" xfId="22339" hidden="1"/>
    <cellStyle name="Currency [0] 13086" xfId="51732" hidden="1"/>
    <cellStyle name="Currency [0] 13087" xfId="22341" hidden="1"/>
    <cellStyle name="Currency [0] 13087" xfId="51734" hidden="1"/>
    <cellStyle name="Currency [0] 13088" xfId="22222" hidden="1"/>
    <cellStyle name="Currency [0] 13088" xfId="51615" hidden="1"/>
    <cellStyle name="Currency [0] 13089" xfId="22258" hidden="1"/>
    <cellStyle name="Currency [0] 13089" xfId="51651" hidden="1"/>
    <cellStyle name="Currency [0] 1309" xfId="1444" hidden="1"/>
    <cellStyle name="Currency [0] 1309" xfId="30839" hidden="1"/>
    <cellStyle name="Currency [0] 13090" xfId="22327" hidden="1"/>
    <cellStyle name="Currency [0] 13090" xfId="51720" hidden="1"/>
    <cellStyle name="Currency [0] 13091" xfId="22315" hidden="1"/>
    <cellStyle name="Currency [0] 13091" xfId="51708" hidden="1"/>
    <cellStyle name="Currency [0] 13092" xfId="22332" hidden="1"/>
    <cellStyle name="Currency [0] 13092" xfId="51725" hidden="1"/>
    <cellStyle name="Currency [0] 13093" xfId="22343" hidden="1"/>
    <cellStyle name="Currency [0] 13093" xfId="51736" hidden="1"/>
    <cellStyle name="Currency [0] 13094" xfId="22191" hidden="1"/>
    <cellStyle name="Currency [0] 13094" xfId="51584" hidden="1"/>
    <cellStyle name="Currency [0] 13095" xfId="22255" hidden="1"/>
    <cellStyle name="Currency [0] 13095" xfId="51648" hidden="1"/>
    <cellStyle name="Currency [0] 13096" xfId="22347" hidden="1"/>
    <cellStyle name="Currency [0] 13096" xfId="51740" hidden="1"/>
    <cellStyle name="Currency [0] 13097" xfId="22349" hidden="1"/>
    <cellStyle name="Currency [0] 13097" xfId="51742" hidden="1"/>
    <cellStyle name="Currency [0] 13098" xfId="22304" hidden="1"/>
    <cellStyle name="Currency [0] 13098" xfId="51697" hidden="1"/>
    <cellStyle name="Currency [0] 13099" xfId="22316" hidden="1"/>
    <cellStyle name="Currency [0] 13099" xfId="51709" hidden="1"/>
    <cellStyle name="Currency [0] 131" xfId="216" hidden="1"/>
    <cellStyle name="Currency [0] 131" xfId="29611" hidden="1"/>
    <cellStyle name="Currency [0] 1310" xfId="1417" hidden="1"/>
    <cellStyle name="Currency [0] 1310" xfId="30812" hidden="1"/>
    <cellStyle name="Currency [0] 13100" xfId="22344" hidden="1"/>
    <cellStyle name="Currency [0] 13100" xfId="51737" hidden="1"/>
    <cellStyle name="Currency [0] 13101" xfId="22317" hidden="1"/>
    <cellStyle name="Currency [0] 13101" xfId="51710" hidden="1"/>
    <cellStyle name="Currency [0] 13102" xfId="22350" hidden="1"/>
    <cellStyle name="Currency [0] 13102" xfId="51743" hidden="1"/>
    <cellStyle name="Currency [0] 13103" xfId="22352" hidden="1"/>
    <cellStyle name="Currency [0] 13103" xfId="51745" hidden="1"/>
    <cellStyle name="Currency [0] 13104" xfId="22345" hidden="1"/>
    <cellStyle name="Currency [0] 13104" xfId="51738" hidden="1"/>
    <cellStyle name="Currency [0] 13105" xfId="22291" hidden="1"/>
    <cellStyle name="Currency [0] 13105" xfId="51684" hidden="1"/>
    <cellStyle name="Currency [0] 13106" xfId="22354" hidden="1"/>
    <cellStyle name="Currency [0] 13106" xfId="51747" hidden="1"/>
    <cellStyle name="Currency [0] 13107" xfId="22356" hidden="1"/>
    <cellStyle name="Currency [0] 13107" xfId="51749" hidden="1"/>
    <cellStyle name="Currency [0] 13108" xfId="20003" hidden="1"/>
    <cellStyle name="Currency [0] 13108" xfId="49396" hidden="1"/>
    <cellStyle name="Currency [0] 13109" xfId="19941" hidden="1"/>
    <cellStyle name="Currency [0] 13109" xfId="49334" hidden="1"/>
    <cellStyle name="Currency [0] 1311" xfId="1449" hidden="1"/>
    <cellStyle name="Currency [0] 1311" xfId="30844" hidden="1"/>
    <cellStyle name="Currency [0] 13110" xfId="21196" hidden="1"/>
    <cellStyle name="Currency [0] 13110" xfId="50589" hidden="1"/>
    <cellStyle name="Currency [0] 13111" xfId="22361" hidden="1"/>
    <cellStyle name="Currency [0] 13111" xfId="51754" hidden="1"/>
    <cellStyle name="Currency [0] 13112" xfId="22364" hidden="1"/>
    <cellStyle name="Currency [0] 13112" xfId="51757" hidden="1"/>
    <cellStyle name="Currency [0] 13113" xfId="19978" hidden="1"/>
    <cellStyle name="Currency [0] 13113" xfId="49371" hidden="1"/>
    <cellStyle name="Currency [0] 13114" xfId="22357" hidden="1"/>
    <cellStyle name="Currency [0] 13114" xfId="51750" hidden="1"/>
    <cellStyle name="Currency [0] 13115" xfId="22366" hidden="1"/>
    <cellStyle name="Currency [0] 13115" xfId="51759" hidden="1"/>
    <cellStyle name="Currency [0] 13116" xfId="22368" hidden="1"/>
    <cellStyle name="Currency [0] 13116" xfId="51761" hidden="1"/>
    <cellStyle name="Currency [0] 13117" xfId="19953" hidden="1"/>
    <cellStyle name="Currency [0] 13117" xfId="49346" hidden="1"/>
    <cellStyle name="Currency [0] 13118" xfId="19975" hidden="1"/>
    <cellStyle name="Currency [0] 13118" xfId="49368" hidden="1"/>
    <cellStyle name="Currency [0] 13119" xfId="22379" hidden="1"/>
    <cellStyle name="Currency [0] 13119" xfId="51772" hidden="1"/>
    <cellStyle name="Currency [0] 1312" xfId="1450" hidden="1"/>
    <cellStyle name="Currency [0] 1312" xfId="30845" hidden="1"/>
    <cellStyle name="Currency [0] 13120" xfId="22388" hidden="1"/>
    <cellStyle name="Currency [0] 13120" xfId="51781" hidden="1"/>
    <cellStyle name="Currency [0] 13121" xfId="22399" hidden="1"/>
    <cellStyle name="Currency [0] 13121" xfId="51792" hidden="1"/>
    <cellStyle name="Currency [0] 13122" xfId="22405" hidden="1"/>
    <cellStyle name="Currency [0] 13122" xfId="51798" hidden="1"/>
    <cellStyle name="Currency [0] 13123" xfId="22377" hidden="1"/>
    <cellStyle name="Currency [0] 13123" xfId="51770" hidden="1"/>
    <cellStyle name="Currency [0] 13124" xfId="22395" hidden="1"/>
    <cellStyle name="Currency [0] 13124" xfId="51788" hidden="1"/>
    <cellStyle name="Currency [0] 13125" xfId="22417" hidden="1"/>
    <cellStyle name="Currency [0] 13125" xfId="51810" hidden="1"/>
    <cellStyle name="Currency [0] 13126" xfId="22419" hidden="1"/>
    <cellStyle name="Currency [0] 13126" xfId="51812" hidden="1"/>
    <cellStyle name="Currency [0] 13127" xfId="19924" hidden="1"/>
    <cellStyle name="Currency [0] 13127" xfId="49317" hidden="1"/>
    <cellStyle name="Currency [0] 13128" xfId="19958" hidden="1"/>
    <cellStyle name="Currency [0] 13128" xfId="49351" hidden="1"/>
    <cellStyle name="Currency [0] 13129" xfId="22391" hidden="1"/>
    <cellStyle name="Currency [0] 13129" xfId="51784" hidden="1"/>
    <cellStyle name="Currency [0] 1313" xfId="1476" hidden="1"/>
    <cellStyle name="Currency [0] 1313" xfId="30871" hidden="1"/>
    <cellStyle name="Currency [0] 13130" xfId="19962" hidden="1"/>
    <cellStyle name="Currency [0] 13130" xfId="49355" hidden="1"/>
    <cellStyle name="Currency [0] 13131" xfId="22380" hidden="1"/>
    <cellStyle name="Currency [0] 13131" xfId="51773" hidden="1"/>
    <cellStyle name="Currency [0] 13132" xfId="22424" hidden="1"/>
    <cellStyle name="Currency [0] 13132" xfId="51817" hidden="1"/>
    <cellStyle name="Currency [0] 13133" xfId="22392" hidden="1"/>
    <cellStyle name="Currency [0] 13133" xfId="51785" hidden="1"/>
    <cellStyle name="Currency [0] 13134" xfId="22400" hidden="1"/>
    <cellStyle name="Currency [0] 13134" xfId="51793" hidden="1"/>
    <cellStyle name="Currency [0] 13135" xfId="22436" hidden="1"/>
    <cellStyle name="Currency [0] 13135" xfId="51829" hidden="1"/>
    <cellStyle name="Currency [0] 13136" xfId="22438" hidden="1"/>
    <cellStyle name="Currency [0] 13136" xfId="51831" hidden="1"/>
    <cellStyle name="Currency [0] 13137" xfId="22394" hidden="1"/>
    <cellStyle name="Currency [0] 13137" xfId="51787" hidden="1"/>
    <cellStyle name="Currency [0] 13138" xfId="22407" hidden="1"/>
    <cellStyle name="Currency [0] 13138" xfId="51800" hidden="1"/>
    <cellStyle name="Currency [0] 13139" xfId="22412" hidden="1"/>
    <cellStyle name="Currency [0] 13139" xfId="51805" hidden="1"/>
    <cellStyle name="Currency [0] 1314" xfId="1484" hidden="1"/>
    <cellStyle name="Currency [0] 1314" xfId="30879" hidden="1"/>
    <cellStyle name="Currency [0] 13140" xfId="22406" hidden="1"/>
    <cellStyle name="Currency [0] 13140" xfId="51799" hidden="1"/>
    <cellStyle name="Currency [0] 13141" xfId="22454" hidden="1"/>
    <cellStyle name="Currency [0] 13141" xfId="51847" hidden="1"/>
    <cellStyle name="Currency [0] 13142" xfId="22462" hidden="1"/>
    <cellStyle name="Currency [0] 13142" xfId="51855" hidden="1"/>
    <cellStyle name="Currency [0] 13143" xfId="22390" hidden="1"/>
    <cellStyle name="Currency [0] 13143" xfId="51783" hidden="1"/>
    <cellStyle name="Currency [0] 13144" xfId="22448" hidden="1"/>
    <cellStyle name="Currency [0] 13144" xfId="51841" hidden="1"/>
    <cellStyle name="Currency [0] 13145" xfId="22471" hidden="1"/>
    <cellStyle name="Currency [0] 13145" xfId="51864" hidden="1"/>
    <cellStyle name="Currency [0] 13146" xfId="22473" hidden="1"/>
    <cellStyle name="Currency [0] 13146" xfId="51866" hidden="1"/>
    <cellStyle name="Currency [0] 13147" xfId="22373" hidden="1"/>
    <cellStyle name="Currency [0] 13147" xfId="51766" hidden="1"/>
    <cellStyle name="Currency [0] 13148" xfId="22383" hidden="1"/>
    <cellStyle name="Currency [0] 13148" xfId="51776" hidden="1"/>
    <cellStyle name="Currency [0] 13149" xfId="22445" hidden="1"/>
    <cellStyle name="Currency [0] 13149" xfId="51838" hidden="1"/>
    <cellStyle name="Currency [0] 1315" xfId="1487" hidden="1"/>
    <cellStyle name="Currency [0] 1315" xfId="30882" hidden="1"/>
    <cellStyle name="Currency [0] 13150" xfId="22410" hidden="1"/>
    <cellStyle name="Currency [0] 13150" xfId="51803" hidden="1"/>
    <cellStyle name="Currency [0] 13151" xfId="22359" hidden="1"/>
    <cellStyle name="Currency [0] 13151" xfId="51752" hidden="1"/>
    <cellStyle name="Currency [0] 13152" xfId="22481" hidden="1"/>
    <cellStyle name="Currency [0] 13152" xfId="51874" hidden="1"/>
    <cellStyle name="Currency [0] 13153" xfId="22446" hidden="1"/>
    <cellStyle name="Currency [0] 13153" xfId="51839" hidden="1"/>
    <cellStyle name="Currency [0] 13154" xfId="22457" hidden="1"/>
    <cellStyle name="Currency [0] 13154" xfId="51850" hidden="1"/>
    <cellStyle name="Currency [0] 13155" xfId="22489" hidden="1"/>
    <cellStyle name="Currency [0] 13155" xfId="51882" hidden="1"/>
    <cellStyle name="Currency [0] 13156" xfId="22491" hidden="1"/>
    <cellStyle name="Currency [0] 13156" xfId="51884" hidden="1"/>
    <cellStyle name="Currency [0] 13157" xfId="22443" hidden="1"/>
    <cellStyle name="Currency [0] 13157" xfId="51836" hidden="1"/>
    <cellStyle name="Currency [0] 13158" xfId="22442" hidden="1"/>
    <cellStyle name="Currency [0] 13158" xfId="51835" hidden="1"/>
    <cellStyle name="Currency [0] 13159" xfId="22432" hidden="1"/>
    <cellStyle name="Currency [0] 13159" xfId="51825" hidden="1"/>
    <cellStyle name="Currency [0] 1316" xfId="1491" hidden="1"/>
    <cellStyle name="Currency [0] 1316" xfId="30886" hidden="1"/>
    <cellStyle name="Currency [0] 13160" xfId="22428" hidden="1"/>
    <cellStyle name="Currency [0] 13160" xfId="51821" hidden="1"/>
    <cellStyle name="Currency [0] 13161" xfId="22430" hidden="1"/>
    <cellStyle name="Currency [0] 13161" xfId="51823" hidden="1"/>
    <cellStyle name="Currency [0] 13162" xfId="22498" hidden="1"/>
    <cellStyle name="Currency [0] 13162" xfId="51891" hidden="1"/>
    <cellStyle name="Currency [0] 13163" xfId="20017" hidden="1"/>
    <cellStyle name="Currency [0] 13163" xfId="49410" hidden="1"/>
    <cellStyle name="Currency [0] 13164" xfId="22476" hidden="1"/>
    <cellStyle name="Currency [0] 13164" xfId="51869" hidden="1"/>
    <cellStyle name="Currency [0] 13165" xfId="22504" hidden="1"/>
    <cellStyle name="Currency [0] 13165" xfId="51897" hidden="1"/>
    <cellStyle name="Currency [0] 13166" xfId="22506" hidden="1"/>
    <cellStyle name="Currency [0] 13166" xfId="51899" hidden="1"/>
    <cellStyle name="Currency [0] 13167" xfId="22381" hidden="1"/>
    <cellStyle name="Currency [0] 13167" xfId="51774" hidden="1"/>
    <cellStyle name="Currency [0] 13168" xfId="22455" hidden="1"/>
    <cellStyle name="Currency [0] 13168" xfId="51848" hidden="1"/>
    <cellStyle name="Currency [0] 13169" xfId="22411" hidden="1"/>
    <cellStyle name="Currency [0] 13169" xfId="51804" hidden="1"/>
    <cellStyle name="Currency [0] 1317" xfId="1493" hidden="1"/>
    <cellStyle name="Currency [0] 1317" xfId="30888" hidden="1"/>
    <cellStyle name="Currency [0] 13170" xfId="22447" hidden="1"/>
    <cellStyle name="Currency [0] 13170" xfId="51840" hidden="1"/>
    <cellStyle name="Currency [0] 13171" xfId="22451" hidden="1"/>
    <cellStyle name="Currency [0] 13171" xfId="51844" hidden="1"/>
    <cellStyle name="Currency [0] 13172" xfId="22512" hidden="1"/>
    <cellStyle name="Currency [0] 13172" xfId="51905" hidden="1"/>
    <cellStyle name="Currency [0] 13173" xfId="19956" hidden="1"/>
    <cellStyle name="Currency [0] 13173" xfId="49349" hidden="1"/>
    <cellStyle name="Currency [0] 13174" xfId="22494" hidden="1"/>
    <cellStyle name="Currency [0] 13174" xfId="51887" hidden="1"/>
    <cellStyle name="Currency [0] 13175" xfId="22517" hidden="1"/>
    <cellStyle name="Currency [0] 13175" xfId="51910" hidden="1"/>
    <cellStyle name="Currency [0] 13176" xfId="22519" hidden="1"/>
    <cellStyle name="Currency [0] 13176" xfId="51912" hidden="1"/>
    <cellStyle name="Currency [0] 13177" xfId="22375" hidden="1"/>
    <cellStyle name="Currency [0] 13177" xfId="51768" hidden="1"/>
    <cellStyle name="Currency [0] 13178" xfId="22474" hidden="1"/>
    <cellStyle name="Currency [0] 13178" xfId="51867" hidden="1"/>
    <cellStyle name="Currency [0] 13179" xfId="22441" hidden="1"/>
    <cellStyle name="Currency [0] 13179" xfId="51834" hidden="1"/>
    <cellStyle name="Currency [0] 1318" xfId="1483" hidden="1"/>
    <cellStyle name="Currency [0] 1318" xfId="30878" hidden="1"/>
    <cellStyle name="Currency [0] 13180" xfId="22459" hidden="1"/>
    <cellStyle name="Currency [0] 13180" xfId="51852" hidden="1"/>
    <cellStyle name="Currency [0] 13181" xfId="22456" hidden="1"/>
    <cellStyle name="Currency [0] 13181" xfId="51849" hidden="1"/>
    <cellStyle name="Currency [0] 13182" xfId="22523" hidden="1"/>
    <cellStyle name="Currency [0] 13182" xfId="51916" hidden="1"/>
    <cellStyle name="Currency [0] 13183" xfId="22408" hidden="1"/>
    <cellStyle name="Currency [0] 13183" xfId="51801" hidden="1"/>
    <cellStyle name="Currency [0] 13184" xfId="22508" hidden="1"/>
    <cellStyle name="Currency [0] 13184" xfId="51901" hidden="1"/>
    <cellStyle name="Currency [0] 13185" xfId="22530" hidden="1"/>
    <cellStyle name="Currency [0] 13185" xfId="51923" hidden="1"/>
    <cellStyle name="Currency [0] 13186" xfId="22532" hidden="1"/>
    <cellStyle name="Currency [0] 13186" xfId="51925" hidden="1"/>
    <cellStyle name="Currency [0] 13187" xfId="22460" hidden="1"/>
    <cellStyle name="Currency [0] 13187" xfId="51853" hidden="1"/>
    <cellStyle name="Currency [0] 13188" xfId="22492" hidden="1"/>
    <cellStyle name="Currency [0] 13188" xfId="51885" hidden="1"/>
    <cellStyle name="Currency [0] 13189" xfId="19965" hidden="1"/>
    <cellStyle name="Currency [0] 13189" xfId="49358" hidden="1"/>
    <cellStyle name="Currency [0] 1319" xfId="1489" hidden="1"/>
    <cellStyle name="Currency [0] 1319" xfId="30884" hidden="1"/>
    <cellStyle name="Currency [0] 13190" xfId="22478" hidden="1"/>
    <cellStyle name="Currency [0] 13190" xfId="51871" hidden="1"/>
    <cellStyle name="Currency [0] 13191" xfId="22475" hidden="1"/>
    <cellStyle name="Currency [0] 13191" xfId="51868" hidden="1"/>
    <cellStyle name="Currency [0] 13192" xfId="22536" hidden="1"/>
    <cellStyle name="Currency [0] 13192" xfId="51929" hidden="1"/>
    <cellStyle name="Currency [0] 13193" xfId="22371" hidden="1"/>
    <cellStyle name="Currency [0] 13193" xfId="51764" hidden="1"/>
    <cellStyle name="Currency [0] 13194" xfId="22520" hidden="1"/>
    <cellStyle name="Currency [0] 13194" xfId="51913" hidden="1"/>
    <cellStyle name="Currency [0] 13195" xfId="22540" hidden="1"/>
    <cellStyle name="Currency [0] 13195" xfId="51933" hidden="1"/>
    <cellStyle name="Currency [0] 13196" xfId="22542" hidden="1"/>
    <cellStyle name="Currency [0] 13196" xfId="51935" hidden="1"/>
    <cellStyle name="Currency [0] 13197" xfId="22479" hidden="1"/>
    <cellStyle name="Currency [0] 13197" xfId="51872" hidden="1"/>
    <cellStyle name="Currency [0] 13198" xfId="22507" hidden="1"/>
    <cellStyle name="Currency [0] 13198" xfId="51900" hidden="1"/>
    <cellStyle name="Currency [0] 13199" xfId="22467" hidden="1"/>
    <cellStyle name="Currency [0] 13199" xfId="51860" hidden="1"/>
    <cellStyle name="Currency [0] 132" xfId="241" hidden="1"/>
    <cellStyle name="Currency [0] 132" xfId="29636" hidden="1"/>
    <cellStyle name="Currency [0] 1320" xfId="1495" hidden="1"/>
    <cellStyle name="Currency [0] 1320" xfId="30890" hidden="1"/>
    <cellStyle name="Currency [0] 13200" xfId="22496" hidden="1"/>
    <cellStyle name="Currency [0] 13200" xfId="51889" hidden="1"/>
    <cellStyle name="Currency [0] 13201" xfId="22493" hidden="1"/>
    <cellStyle name="Currency [0] 13201" xfId="51886" hidden="1"/>
    <cellStyle name="Currency [0] 13202" xfId="22546" hidden="1"/>
    <cellStyle name="Currency [0] 13202" xfId="51939" hidden="1"/>
    <cellStyle name="Currency [0] 13203" xfId="22374" hidden="1"/>
    <cellStyle name="Currency [0] 13203" xfId="51767" hidden="1"/>
    <cellStyle name="Currency [0] 13204" xfId="22533" hidden="1"/>
    <cellStyle name="Currency [0] 13204" xfId="51926" hidden="1"/>
    <cellStyle name="Currency [0] 13205" xfId="22550" hidden="1"/>
    <cellStyle name="Currency [0] 13205" xfId="51943" hidden="1"/>
    <cellStyle name="Currency [0] 13206" xfId="22552" hidden="1"/>
    <cellStyle name="Currency [0] 13206" xfId="51945" hidden="1"/>
    <cellStyle name="Currency [0] 13207" xfId="22433" hidden="1"/>
    <cellStyle name="Currency [0] 13207" xfId="51826" hidden="1"/>
    <cellStyle name="Currency [0] 13208" xfId="22469" hidden="1"/>
    <cellStyle name="Currency [0] 13208" xfId="51862" hidden="1"/>
    <cellStyle name="Currency [0] 13209" xfId="22538" hidden="1"/>
    <cellStyle name="Currency [0] 13209" xfId="51931" hidden="1"/>
    <cellStyle name="Currency [0] 1321" xfId="1496" hidden="1"/>
    <cellStyle name="Currency [0] 1321" xfId="30891" hidden="1"/>
    <cellStyle name="Currency [0] 13210" xfId="22526" hidden="1"/>
    <cellStyle name="Currency [0] 13210" xfId="51919" hidden="1"/>
    <cellStyle name="Currency [0] 13211" xfId="22543" hidden="1"/>
    <cellStyle name="Currency [0] 13211" xfId="51936" hidden="1"/>
    <cellStyle name="Currency [0] 13212" xfId="22554" hidden="1"/>
    <cellStyle name="Currency [0] 13212" xfId="51947" hidden="1"/>
    <cellStyle name="Currency [0] 13213" xfId="22402" hidden="1"/>
    <cellStyle name="Currency [0] 13213" xfId="51795" hidden="1"/>
    <cellStyle name="Currency [0] 13214" xfId="22466" hidden="1"/>
    <cellStyle name="Currency [0] 13214" xfId="51859" hidden="1"/>
    <cellStyle name="Currency [0] 13215" xfId="22558" hidden="1"/>
    <cellStyle name="Currency [0] 13215" xfId="51951" hidden="1"/>
    <cellStyle name="Currency [0] 13216" xfId="22560" hidden="1"/>
    <cellStyle name="Currency [0] 13216" xfId="51953" hidden="1"/>
    <cellStyle name="Currency [0] 13217" xfId="22515" hidden="1"/>
    <cellStyle name="Currency [0] 13217" xfId="51908" hidden="1"/>
    <cellStyle name="Currency [0] 13218" xfId="22527" hidden="1"/>
    <cellStyle name="Currency [0] 13218" xfId="51920" hidden="1"/>
    <cellStyle name="Currency [0] 13219" xfId="22555" hidden="1"/>
    <cellStyle name="Currency [0] 13219" xfId="51948" hidden="1"/>
    <cellStyle name="Currency [0] 1322" xfId="1488" hidden="1"/>
    <cellStyle name="Currency [0] 1322" xfId="30883" hidden="1"/>
    <cellStyle name="Currency [0] 13220" xfId="22528" hidden="1"/>
    <cellStyle name="Currency [0] 13220" xfId="51921" hidden="1"/>
    <cellStyle name="Currency [0] 13221" xfId="22561" hidden="1"/>
    <cellStyle name="Currency [0] 13221" xfId="51954" hidden="1"/>
    <cellStyle name="Currency [0] 13222" xfId="22563" hidden="1"/>
    <cellStyle name="Currency [0] 13222" xfId="51956" hidden="1"/>
    <cellStyle name="Currency [0] 13223" xfId="22556" hidden="1"/>
    <cellStyle name="Currency [0] 13223" xfId="51949" hidden="1"/>
    <cellStyle name="Currency [0] 13224" xfId="22502" hidden="1"/>
    <cellStyle name="Currency [0] 13224" xfId="51895" hidden="1"/>
    <cellStyle name="Currency [0] 13225" xfId="22565" hidden="1"/>
    <cellStyle name="Currency [0] 13225" xfId="51958" hidden="1"/>
    <cellStyle name="Currency [0] 13226" xfId="22567" hidden="1"/>
    <cellStyle name="Currency [0] 13226" xfId="51960" hidden="1"/>
    <cellStyle name="Currency [0] 13227" xfId="22626" hidden="1"/>
    <cellStyle name="Currency [0] 13227" xfId="52019" hidden="1"/>
    <cellStyle name="Currency [0] 13228" xfId="22645" hidden="1"/>
    <cellStyle name="Currency [0] 13228" xfId="52038" hidden="1"/>
    <cellStyle name="Currency [0] 13229" xfId="22652" hidden="1"/>
    <cellStyle name="Currency [0] 13229" xfId="52045" hidden="1"/>
    <cellStyle name="Currency [0] 1323" xfId="1477" hidden="1"/>
    <cellStyle name="Currency [0] 1323" xfId="30872" hidden="1"/>
    <cellStyle name="Currency [0] 13230" xfId="22659" hidden="1"/>
    <cellStyle name="Currency [0] 13230" xfId="52052" hidden="1"/>
    <cellStyle name="Currency [0] 13231" xfId="22664" hidden="1"/>
    <cellStyle name="Currency [0] 13231" xfId="52057" hidden="1"/>
    <cellStyle name="Currency [0] 13232" xfId="22643" hidden="1"/>
    <cellStyle name="Currency [0] 13232" xfId="52036" hidden="1"/>
    <cellStyle name="Currency [0] 13233" xfId="22654" hidden="1"/>
    <cellStyle name="Currency [0] 13233" xfId="52047" hidden="1"/>
    <cellStyle name="Currency [0] 13234" xfId="22668" hidden="1"/>
    <cellStyle name="Currency [0] 13234" xfId="52061" hidden="1"/>
    <cellStyle name="Currency [0] 13235" xfId="22670" hidden="1"/>
    <cellStyle name="Currency [0] 13235" xfId="52063" hidden="1"/>
    <cellStyle name="Currency [0] 13236" xfId="22653" hidden="1"/>
    <cellStyle name="Currency [0] 13236" xfId="52046" hidden="1"/>
    <cellStyle name="Currency [0] 13237" xfId="22627" hidden="1"/>
    <cellStyle name="Currency [0] 13237" xfId="52020" hidden="1"/>
    <cellStyle name="Currency [0] 13238" xfId="22681" hidden="1"/>
    <cellStyle name="Currency [0] 13238" xfId="52074" hidden="1"/>
    <cellStyle name="Currency [0] 13239" xfId="22690" hidden="1"/>
    <cellStyle name="Currency [0] 13239" xfId="52083" hidden="1"/>
    <cellStyle name="Currency [0] 1324" xfId="1502" hidden="1"/>
    <cellStyle name="Currency [0] 1324" xfId="30897" hidden="1"/>
    <cellStyle name="Currency [0] 13240" xfId="22701" hidden="1"/>
    <cellStyle name="Currency [0] 13240" xfId="52094" hidden="1"/>
    <cellStyle name="Currency [0] 13241" xfId="22707" hidden="1"/>
    <cellStyle name="Currency [0] 13241" xfId="52100" hidden="1"/>
    <cellStyle name="Currency [0] 13242" xfId="22679" hidden="1"/>
    <cellStyle name="Currency [0] 13242" xfId="52072" hidden="1"/>
    <cellStyle name="Currency [0] 13243" xfId="22697" hidden="1"/>
    <cellStyle name="Currency [0] 13243" xfId="52090" hidden="1"/>
    <cellStyle name="Currency [0] 13244" xfId="22719" hidden="1"/>
    <cellStyle name="Currency [0] 13244" xfId="52112" hidden="1"/>
    <cellStyle name="Currency [0] 13245" xfId="22721" hidden="1"/>
    <cellStyle name="Currency [0] 13245" xfId="52114" hidden="1"/>
    <cellStyle name="Currency [0] 13246" xfId="22649" hidden="1"/>
    <cellStyle name="Currency [0] 13246" xfId="52042" hidden="1"/>
    <cellStyle name="Currency [0] 13247" xfId="22633" hidden="1"/>
    <cellStyle name="Currency [0] 13247" xfId="52026" hidden="1"/>
    <cellStyle name="Currency [0] 13248" xfId="22693" hidden="1"/>
    <cellStyle name="Currency [0] 13248" xfId="52086" hidden="1"/>
    <cellStyle name="Currency [0] 13249" xfId="22638" hidden="1"/>
    <cellStyle name="Currency [0] 13249" xfId="52031" hidden="1"/>
    <cellStyle name="Currency [0] 1325" xfId="1506" hidden="1"/>
    <cellStyle name="Currency [0] 1325" xfId="30901" hidden="1"/>
    <cellStyle name="Currency [0] 13250" xfId="22682" hidden="1"/>
    <cellStyle name="Currency [0] 13250" xfId="52075" hidden="1"/>
    <cellStyle name="Currency [0] 13251" xfId="22726" hidden="1"/>
    <cellStyle name="Currency [0] 13251" xfId="52119" hidden="1"/>
    <cellStyle name="Currency [0] 13252" xfId="22694" hidden="1"/>
    <cellStyle name="Currency [0] 13252" xfId="52087" hidden="1"/>
    <cellStyle name="Currency [0] 13253" xfId="22702" hidden="1"/>
    <cellStyle name="Currency [0] 13253" xfId="52095" hidden="1"/>
    <cellStyle name="Currency [0] 13254" xfId="22738" hidden="1"/>
    <cellStyle name="Currency [0] 13254" xfId="52131" hidden="1"/>
    <cellStyle name="Currency [0] 13255" xfId="22740" hidden="1"/>
    <cellStyle name="Currency [0] 13255" xfId="52133" hidden="1"/>
    <cellStyle name="Currency [0] 13256" xfId="22696" hidden="1"/>
    <cellStyle name="Currency [0] 13256" xfId="52089" hidden="1"/>
    <cellStyle name="Currency [0] 13257" xfId="22709" hidden="1"/>
    <cellStyle name="Currency [0] 13257" xfId="52102" hidden="1"/>
    <cellStyle name="Currency [0] 13258" xfId="22714" hidden="1"/>
    <cellStyle name="Currency [0] 13258" xfId="52107" hidden="1"/>
    <cellStyle name="Currency [0] 13259" xfId="22708" hidden="1"/>
    <cellStyle name="Currency [0] 13259" xfId="52101" hidden="1"/>
    <cellStyle name="Currency [0] 1326" xfId="1512" hidden="1"/>
    <cellStyle name="Currency [0] 1326" xfId="30907" hidden="1"/>
    <cellStyle name="Currency [0] 13260" xfId="22756" hidden="1"/>
    <cellStyle name="Currency [0] 13260" xfId="52149" hidden="1"/>
    <cellStyle name="Currency [0] 13261" xfId="22764" hidden="1"/>
    <cellStyle name="Currency [0] 13261" xfId="52157" hidden="1"/>
    <cellStyle name="Currency [0] 13262" xfId="22692" hidden="1"/>
    <cellStyle name="Currency [0] 13262" xfId="52085" hidden="1"/>
    <cellStyle name="Currency [0] 13263" xfId="22750" hidden="1"/>
    <cellStyle name="Currency [0] 13263" xfId="52143" hidden="1"/>
    <cellStyle name="Currency [0] 13264" xfId="22773" hidden="1"/>
    <cellStyle name="Currency [0] 13264" xfId="52166" hidden="1"/>
    <cellStyle name="Currency [0] 13265" xfId="22775" hidden="1"/>
    <cellStyle name="Currency [0] 13265" xfId="52168" hidden="1"/>
    <cellStyle name="Currency [0] 13266" xfId="22675" hidden="1"/>
    <cellStyle name="Currency [0] 13266" xfId="52068" hidden="1"/>
    <cellStyle name="Currency [0] 13267" xfId="22685" hidden="1"/>
    <cellStyle name="Currency [0] 13267" xfId="52078" hidden="1"/>
    <cellStyle name="Currency [0] 13268" xfId="22747" hidden="1"/>
    <cellStyle name="Currency [0] 13268" xfId="52140" hidden="1"/>
    <cellStyle name="Currency [0] 13269" xfId="22712" hidden="1"/>
    <cellStyle name="Currency [0] 13269" xfId="52105" hidden="1"/>
    <cellStyle name="Currency [0] 1327" xfId="1515" hidden="1"/>
    <cellStyle name="Currency [0] 1327" xfId="30910" hidden="1"/>
    <cellStyle name="Currency [0] 13270" xfId="22657" hidden="1"/>
    <cellStyle name="Currency [0] 13270" xfId="52050" hidden="1"/>
    <cellStyle name="Currency [0] 13271" xfId="22783" hidden="1"/>
    <cellStyle name="Currency [0] 13271" xfId="52176" hidden="1"/>
    <cellStyle name="Currency [0] 13272" xfId="22748" hidden="1"/>
    <cellStyle name="Currency [0] 13272" xfId="52141" hidden="1"/>
    <cellStyle name="Currency [0] 13273" xfId="22759" hidden="1"/>
    <cellStyle name="Currency [0] 13273" xfId="52152" hidden="1"/>
    <cellStyle name="Currency [0] 13274" xfId="22791" hidden="1"/>
    <cellStyle name="Currency [0] 13274" xfId="52184" hidden="1"/>
    <cellStyle name="Currency [0] 13275" xfId="22793" hidden="1"/>
    <cellStyle name="Currency [0] 13275" xfId="52186" hidden="1"/>
    <cellStyle name="Currency [0] 13276" xfId="22745" hidden="1"/>
    <cellStyle name="Currency [0] 13276" xfId="52138" hidden="1"/>
    <cellStyle name="Currency [0] 13277" xfId="22744" hidden="1"/>
    <cellStyle name="Currency [0] 13277" xfId="52137" hidden="1"/>
    <cellStyle name="Currency [0] 13278" xfId="22734" hidden="1"/>
    <cellStyle name="Currency [0] 13278" xfId="52127" hidden="1"/>
    <cellStyle name="Currency [0] 13279" xfId="22730" hidden="1"/>
    <cellStyle name="Currency [0] 13279" xfId="52123" hidden="1"/>
    <cellStyle name="Currency [0] 1328" xfId="1501" hidden="1"/>
    <cellStyle name="Currency [0] 1328" xfId="30896" hidden="1"/>
    <cellStyle name="Currency [0] 13280" xfId="22732" hidden="1"/>
    <cellStyle name="Currency [0] 13280" xfId="52125" hidden="1"/>
    <cellStyle name="Currency [0] 13281" xfId="22800" hidden="1"/>
    <cellStyle name="Currency [0] 13281" xfId="52193" hidden="1"/>
    <cellStyle name="Currency [0] 13282" xfId="22635" hidden="1"/>
    <cellStyle name="Currency [0] 13282" xfId="52028" hidden="1"/>
    <cellStyle name="Currency [0] 13283" xfId="22778" hidden="1"/>
    <cellStyle name="Currency [0] 13283" xfId="52171" hidden="1"/>
    <cellStyle name="Currency [0] 13284" xfId="22806" hidden="1"/>
    <cellStyle name="Currency [0] 13284" xfId="52199" hidden="1"/>
    <cellStyle name="Currency [0] 13285" xfId="22808" hidden="1"/>
    <cellStyle name="Currency [0] 13285" xfId="52201" hidden="1"/>
    <cellStyle name="Currency [0] 13286" xfId="22683" hidden="1"/>
    <cellStyle name="Currency [0] 13286" xfId="52076" hidden="1"/>
    <cellStyle name="Currency [0] 13287" xfId="22757" hidden="1"/>
    <cellStyle name="Currency [0] 13287" xfId="52150" hidden="1"/>
    <cellStyle name="Currency [0] 13288" xfId="22713" hidden="1"/>
    <cellStyle name="Currency [0] 13288" xfId="52106" hidden="1"/>
    <cellStyle name="Currency [0] 13289" xfId="22749" hidden="1"/>
    <cellStyle name="Currency [0] 13289" xfId="52142" hidden="1"/>
    <cellStyle name="Currency [0] 1329" xfId="1511" hidden="1"/>
    <cellStyle name="Currency [0] 1329" xfId="30906" hidden="1"/>
    <cellStyle name="Currency [0] 13290" xfId="22753" hidden="1"/>
    <cellStyle name="Currency [0] 13290" xfId="52146" hidden="1"/>
    <cellStyle name="Currency [0] 13291" xfId="22814" hidden="1"/>
    <cellStyle name="Currency [0] 13291" xfId="52207" hidden="1"/>
    <cellStyle name="Currency [0] 13292" xfId="22630" hidden="1"/>
    <cellStyle name="Currency [0] 13292" xfId="52023" hidden="1"/>
    <cellStyle name="Currency [0] 13293" xfId="22796" hidden="1"/>
    <cellStyle name="Currency [0] 13293" xfId="52189" hidden="1"/>
    <cellStyle name="Currency [0] 13294" xfId="22819" hidden="1"/>
    <cellStyle name="Currency [0] 13294" xfId="52212" hidden="1"/>
    <cellStyle name="Currency [0] 13295" xfId="22821" hidden="1"/>
    <cellStyle name="Currency [0] 13295" xfId="52214" hidden="1"/>
    <cellStyle name="Currency [0] 13296" xfId="22677" hidden="1"/>
    <cellStyle name="Currency [0] 13296" xfId="52070" hidden="1"/>
    <cellStyle name="Currency [0] 13297" xfId="22776" hidden="1"/>
    <cellStyle name="Currency [0] 13297" xfId="52169" hidden="1"/>
    <cellStyle name="Currency [0] 13298" xfId="22743" hidden="1"/>
    <cellStyle name="Currency [0] 13298" xfId="52136" hidden="1"/>
    <cellStyle name="Currency [0] 13299" xfId="22761" hidden="1"/>
    <cellStyle name="Currency [0] 13299" xfId="52154" hidden="1"/>
    <cellStyle name="Currency [0] 133" xfId="245" hidden="1"/>
    <cellStyle name="Currency [0] 133" xfId="29640" hidden="1"/>
    <cellStyle name="Currency [0] 1330" xfId="1522" hidden="1"/>
    <cellStyle name="Currency [0] 1330" xfId="30917" hidden="1"/>
    <cellStyle name="Currency [0] 13300" xfId="22758" hidden="1"/>
    <cellStyle name="Currency [0] 13300" xfId="52151" hidden="1"/>
    <cellStyle name="Currency [0] 13301" xfId="22825" hidden="1"/>
    <cellStyle name="Currency [0] 13301" xfId="52218" hidden="1"/>
    <cellStyle name="Currency [0] 13302" xfId="22710" hidden="1"/>
    <cellStyle name="Currency [0] 13302" xfId="52103" hidden="1"/>
    <cellStyle name="Currency [0] 13303" xfId="22810" hidden="1"/>
    <cellStyle name="Currency [0] 13303" xfId="52203" hidden="1"/>
    <cellStyle name="Currency [0] 13304" xfId="22832" hidden="1"/>
    <cellStyle name="Currency [0] 13304" xfId="52225" hidden="1"/>
    <cellStyle name="Currency [0] 13305" xfId="22834" hidden="1"/>
    <cellStyle name="Currency [0] 13305" xfId="52227" hidden="1"/>
    <cellStyle name="Currency [0] 13306" xfId="22762" hidden="1"/>
    <cellStyle name="Currency [0] 13306" xfId="52155" hidden="1"/>
    <cellStyle name="Currency [0] 13307" xfId="22794" hidden="1"/>
    <cellStyle name="Currency [0] 13307" xfId="52187" hidden="1"/>
    <cellStyle name="Currency [0] 13308" xfId="22646" hidden="1"/>
    <cellStyle name="Currency [0] 13308" xfId="52039" hidden="1"/>
    <cellStyle name="Currency [0] 13309" xfId="22780" hidden="1"/>
    <cellStyle name="Currency [0] 13309" xfId="52173" hidden="1"/>
    <cellStyle name="Currency [0] 1331" xfId="1523" hidden="1"/>
    <cellStyle name="Currency [0] 1331" xfId="30918" hidden="1"/>
    <cellStyle name="Currency [0] 13310" xfId="22777" hidden="1"/>
    <cellStyle name="Currency [0] 13310" xfId="52170" hidden="1"/>
    <cellStyle name="Currency [0] 13311" xfId="22838" hidden="1"/>
    <cellStyle name="Currency [0] 13311" xfId="52231" hidden="1"/>
    <cellStyle name="Currency [0] 13312" xfId="22673" hidden="1"/>
    <cellStyle name="Currency [0] 13312" xfId="52066" hidden="1"/>
    <cellStyle name="Currency [0] 13313" xfId="22822" hidden="1"/>
    <cellStyle name="Currency [0] 13313" xfId="52215" hidden="1"/>
    <cellStyle name="Currency [0] 13314" xfId="22842" hidden="1"/>
    <cellStyle name="Currency [0] 13314" xfId="52235" hidden="1"/>
    <cellStyle name="Currency [0] 13315" xfId="22844" hidden="1"/>
    <cellStyle name="Currency [0] 13315" xfId="52237" hidden="1"/>
    <cellStyle name="Currency [0] 13316" xfId="22781" hidden="1"/>
    <cellStyle name="Currency [0] 13316" xfId="52174" hidden="1"/>
    <cellStyle name="Currency [0] 13317" xfId="22809" hidden="1"/>
    <cellStyle name="Currency [0] 13317" xfId="52202" hidden="1"/>
    <cellStyle name="Currency [0] 13318" xfId="22769" hidden="1"/>
    <cellStyle name="Currency [0] 13318" xfId="52162" hidden="1"/>
    <cellStyle name="Currency [0] 13319" xfId="22798" hidden="1"/>
    <cellStyle name="Currency [0] 13319" xfId="52191" hidden="1"/>
    <cellStyle name="Currency [0] 1332" xfId="1486" hidden="1"/>
    <cellStyle name="Currency [0] 1332" xfId="30881" hidden="1"/>
    <cellStyle name="Currency [0] 13320" xfId="22795" hidden="1"/>
    <cellStyle name="Currency [0] 13320" xfId="52188" hidden="1"/>
    <cellStyle name="Currency [0] 13321" xfId="22848" hidden="1"/>
    <cellStyle name="Currency [0] 13321" xfId="52241" hidden="1"/>
    <cellStyle name="Currency [0] 13322" xfId="22676" hidden="1"/>
    <cellStyle name="Currency [0] 13322" xfId="52069" hidden="1"/>
    <cellStyle name="Currency [0] 13323" xfId="22835" hidden="1"/>
    <cellStyle name="Currency [0] 13323" xfId="52228" hidden="1"/>
    <cellStyle name="Currency [0] 13324" xfId="22852" hidden="1"/>
    <cellStyle name="Currency [0] 13324" xfId="52245" hidden="1"/>
    <cellStyle name="Currency [0] 13325" xfId="22854" hidden="1"/>
    <cellStyle name="Currency [0] 13325" xfId="52247" hidden="1"/>
    <cellStyle name="Currency [0] 13326" xfId="22735" hidden="1"/>
    <cellStyle name="Currency [0] 13326" xfId="52128" hidden="1"/>
    <cellStyle name="Currency [0] 13327" xfId="22771" hidden="1"/>
    <cellStyle name="Currency [0] 13327" xfId="52164" hidden="1"/>
    <cellStyle name="Currency [0] 13328" xfId="22840" hidden="1"/>
    <cellStyle name="Currency [0] 13328" xfId="52233" hidden="1"/>
    <cellStyle name="Currency [0] 13329" xfId="22828" hidden="1"/>
    <cellStyle name="Currency [0] 13329" xfId="52221" hidden="1"/>
    <cellStyle name="Currency [0] 1333" xfId="1479" hidden="1"/>
    <cellStyle name="Currency [0] 1333" xfId="30874" hidden="1"/>
    <cellStyle name="Currency [0] 13330" xfId="22845" hidden="1"/>
    <cellStyle name="Currency [0] 13330" xfId="52238" hidden="1"/>
    <cellStyle name="Currency [0] 13331" xfId="22856" hidden="1"/>
    <cellStyle name="Currency [0] 13331" xfId="52249" hidden="1"/>
    <cellStyle name="Currency [0] 13332" xfId="22704" hidden="1"/>
    <cellStyle name="Currency [0] 13332" xfId="52097" hidden="1"/>
    <cellStyle name="Currency [0] 13333" xfId="22768" hidden="1"/>
    <cellStyle name="Currency [0] 13333" xfId="52161" hidden="1"/>
    <cellStyle name="Currency [0] 13334" xfId="22860" hidden="1"/>
    <cellStyle name="Currency [0] 13334" xfId="52253" hidden="1"/>
    <cellStyle name="Currency [0] 13335" xfId="22862" hidden="1"/>
    <cellStyle name="Currency [0] 13335" xfId="52255" hidden="1"/>
    <cellStyle name="Currency [0] 13336" xfId="22817" hidden="1"/>
    <cellStyle name="Currency [0] 13336" xfId="52210" hidden="1"/>
    <cellStyle name="Currency [0] 13337" xfId="22829" hidden="1"/>
    <cellStyle name="Currency [0] 13337" xfId="52222" hidden="1"/>
    <cellStyle name="Currency [0] 13338" xfId="22857" hidden="1"/>
    <cellStyle name="Currency [0] 13338" xfId="52250" hidden="1"/>
    <cellStyle name="Currency [0] 13339" xfId="22830" hidden="1"/>
    <cellStyle name="Currency [0] 13339" xfId="52223" hidden="1"/>
    <cellStyle name="Currency [0] 1334" xfId="1508" hidden="1"/>
    <cellStyle name="Currency [0] 1334" xfId="30903" hidden="1"/>
    <cellStyle name="Currency [0] 13340" xfId="22863" hidden="1"/>
    <cellStyle name="Currency [0] 13340" xfId="52256" hidden="1"/>
    <cellStyle name="Currency [0] 13341" xfId="22865" hidden="1"/>
    <cellStyle name="Currency [0] 13341" xfId="52258" hidden="1"/>
    <cellStyle name="Currency [0] 13342" xfId="22858" hidden="1"/>
    <cellStyle name="Currency [0] 13342" xfId="52251" hidden="1"/>
    <cellStyle name="Currency [0] 13343" xfId="22804" hidden="1"/>
    <cellStyle name="Currency [0] 13343" xfId="52197" hidden="1"/>
    <cellStyle name="Currency [0] 13344" xfId="22868" hidden="1"/>
    <cellStyle name="Currency [0] 13344" xfId="52261" hidden="1"/>
    <cellStyle name="Currency [0] 13345" xfId="22870" hidden="1"/>
    <cellStyle name="Currency [0] 13345" xfId="52263" hidden="1"/>
    <cellStyle name="Currency [0] 13346" xfId="22587" hidden="1"/>
    <cellStyle name="Currency [0] 13346" xfId="51980" hidden="1"/>
    <cellStyle name="Currency [0] 13347" xfId="22609" hidden="1"/>
    <cellStyle name="Currency [0] 13347" xfId="52002" hidden="1"/>
    <cellStyle name="Currency [0] 13348" xfId="22874" hidden="1"/>
    <cellStyle name="Currency [0] 13348" xfId="52267" hidden="1"/>
    <cellStyle name="Currency [0] 13349" xfId="22881" hidden="1"/>
    <cellStyle name="Currency [0] 13349" xfId="52274" hidden="1"/>
    <cellStyle name="Currency [0] 1335" xfId="1481" hidden="1"/>
    <cellStyle name="Currency [0] 1335" xfId="30876" hidden="1"/>
    <cellStyle name="Currency [0] 13350" xfId="22883" hidden="1"/>
    <cellStyle name="Currency [0] 13350" xfId="52276" hidden="1"/>
    <cellStyle name="Currency [0] 13351" xfId="22574" hidden="1"/>
    <cellStyle name="Currency [0] 13351" xfId="51967" hidden="1"/>
    <cellStyle name="Currency [0] 13352" xfId="22877" hidden="1"/>
    <cellStyle name="Currency [0] 13352" xfId="52270" hidden="1"/>
    <cellStyle name="Currency [0] 13353" xfId="22886" hidden="1"/>
    <cellStyle name="Currency [0] 13353" xfId="52279" hidden="1"/>
    <cellStyle name="Currency [0] 13354" xfId="22888" hidden="1"/>
    <cellStyle name="Currency [0] 13354" xfId="52281" hidden="1"/>
    <cellStyle name="Currency [0] 13355" xfId="22876" hidden="1"/>
    <cellStyle name="Currency [0] 13355" xfId="52269" hidden="1"/>
    <cellStyle name="Currency [0] 13356" xfId="22586" hidden="1"/>
    <cellStyle name="Currency [0] 13356" xfId="51979" hidden="1"/>
    <cellStyle name="Currency [0] 13357" xfId="22899" hidden="1"/>
    <cellStyle name="Currency [0] 13357" xfId="52292" hidden="1"/>
    <cellStyle name="Currency [0] 13358" xfId="22908" hidden="1"/>
    <cellStyle name="Currency [0] 13358" xfId="52301" hidden="1"/>
    <cellStyle name="Currency [0] 13359" xfId="22919" hidden="1"/>
    <cellStyle name="Currency [0] 13359" xfId="52312" hidden="1"/>
    <cellStyle name="Currency [0] 1336" xfId="1503" hidden="1"/>
    <cellStyle name="Currency [0] 1336" xfId="30898" hidden="1"/>
    <cellStyle name="Currency [0] 13360" xfId="22925" hidden="1"/>
    <cellStyle name="Currency [0] 13360" xfId="52318" hidden="1"/>
    <cellStyle name="Currency [0] 13361" xfId="22897" hidden="1"/>
    <cellStyle name="Currency [0] 13361" xfId="52290" hidden="1"/>
    <cellStyle name="Currency [0] 13362" xfId="22915" hidden="1"/>
    <cellStyle name="Currency [0] 13362" xfId="52308" hidden="1"/>
    <cellStyle name="Currency [0] 13363" xfId="22937" hidden="1"/>
    <cellStyle name="Currency [0] 13363" xfId="52330" hidden="1"/>
    <cellStyle name="Currency [0] 13364" xfId="22939" hidden="1"/>
    <cellStyle name="Currency [0] 13364" xfId="52332" hidden="1"/>
    <cellStyle name="Currency [0] 13365" xfId="22871" hidden="1"/>
    <cellStyle name="Currency [0] 13365" xfId="52264" hidden="1"/>
    <cellStyle name="Currency [0] 13366" xfId="22582" hidden="1"/>
    <cellStyle name="Currency [0] 13366" xfId="51975" hidden="1"/>
    <cellStyle name="Currency [0] 13367" xfId="22911" hidden="1"/>
    <cellStyle name="Currency [0] 13367" xfId="52304" hidden="1"/>
    <cellStyle name="Currency [0] 13368" xfId="22578" hidden="1"/>
    <cellStyle name="Currency [0] 13368" xfId="51971" hidden="1"/>
    <cellStyle name="Currency [0] 13369" xfId="22900" hidden="1"/>
    <cellStyle name="Currency [0] 13369" xfId="52293" hidden="1"/>
    <cellStyle name="Currency [0] 1337" xfId="1524" hidden="1"/>
    <cellStyle name="Currency [0] 1337" xfId="30919" hidden="1"/>
    <cellStyle name="Currency [0] 13370" xfId="22944" hidden="1"/>
    <cellStyle name="Currency [0] 13370" xfId="52337" hidden="1"/>
    <cellStyle name="Currency [0] 13371" xfId="22912" hidden="1"/>
    <cellStyle name="Currency [0] 13371" xfId="52305" hidden="1"/>
    <cellStyle name="Currency [0] 13372" xfId="22920" hidden="1"/>
    <cellStyle name="Currency [0] 13372" xfId="52313" hidden="1"/>
    <cellStyle name="Currency [0] 13373" xfId="22956" hidden="1"/>
    <cellStyle name="Currency [0] 13373" xfId="52349" hidden="1"/>
    <cellStyle name="Currency [0] 13374" xfId="22958" hidden="1"/>
    <cellStyle name="Currency [0] 13374" xfId="52351" hidden="1"/>
    <cellStyle name="Currency [0] 13375" xfId="22914" hidden="1"/>
    <cellStyle name="Currency [0] 13375" xfId="52307" hidden="1"/>
    <cellStyle name="Currency [0] 13376" xfId="22927" hidden="1"/>
    <cellStyle name="Currency [0] 13376" xfId="52320" hidden="1"/>
    <cellStyle name="Currency [0] 13377" xfId="22932" hidden="1"/>
    <cellStyle name="Currency [0] 13377" xfId="52325" hidden="1"/>
    <cellStyle name="Currency [0] 13378" xfId="22926" hidden="1"/>
    <cellStyle name="Currency [0] 13378" xfId="52319" hidden="1"/>
    <cellStyle name="Currency [0] 13379" xfId="22974" hidden="1"/>
    <cellStyle name="Currency [0] 13379" xfId="52367" hidden="1"/>
    <cellStyle name="Currency [0] 1338" xfId="1509" hidden="1"/>
    <cellStyle name="Currency [0] 1338" xfId="30904" hidden="1"/>
    <cellStyle name="Currency [0] 13380" xfId="22982" hidden="1"/>
    <cellStyle name="Currency [0] 13380" xfId="52375" hidden="1"/>
    <cellStyle name="Currency [0] 13381" xfId="22910" hidden="1"/>
    <cellStyle name="Currency [0] 13381" xfId="52303" hidden="1"/>
    <cellStyle name="Currency [0] 13382" xfId="22968" hidden="1"/>
    <cellStyle name="Currency [0] 13382" xfId="52361" hidden="1"/>
    <cellStyle name="Currency [0] 13383" xfId="22991" hidden="1"/>
    <cellStyle name="Currency [0] 13383" xfId="52384" hidden="1"/>
    <cellStyle name="Currency [0] 13384" xfId="22993" hidden="1"/>
    <cellStyle name="Currency [0] 13384" xfId="52386" hidden="1"/>
    <cellStyle name="Currency [0] 13385" xfId="22893" hidden="1"/>
    <cellStyle name="Currency [0] 13385" xfId="52286" hidden="1"/>
    <cellStyle name="Currency [0] 13386" xfId="22903" hidden="1"/>
    <cellStyle name="Currency [0] 13386" xfId="52296" hidden="1"/>
    <cellStyle name="Currency [0] 13387" xfId="22965" hidden="1"/>
    <cellStyle name="Currency [0] 13387" xfId="52358" hidden="1"/>
    <cellStyle name="Currency [0] 13388" xfId="22930" hidden="1"/>
    <cellStyle name="Currency [0] 13388" xfId="52323" hidden="1"/>
    <cellStyle name="Currency [0] 13389" xfId="22879" hidden="1"/>
    <cellStyle name="Currency [0] 13389" xfId="52272" hidden="1"/>
    <cellStyle name="Currency [0] 1339" xfId="1513" hidden="1"/>
    <cellStyle name="Currency [0] 1339" xfId="30908" hidden="1"/>
    <cellStyle name="Currency [0] 13390" xfId="23001" hidden="1"/>
    <cellStyle name="Currency [0] 13390" xfId="52394" hidden="1"/>
    <cellStyle name="Currency [0] 13391" xfId="22966" hidden="1"/>
    <cellStyle name="Currency [0] 13391" xfId="52359" hidden="1"/>
    <cellStyle name="Currency [0] 13392" xfId="22977" hidden="1"/>
    <cellStyle name="Currency [0] 13392" xfId="52370" hidden="1"/>
    <cellStyle name="Currency [0] 13393" xfId="23009" hidden="1"/>
    <cellStyle name="Currency [0] 13393" xfId="52402" hidden="1"/>
    <cellStyle name="Currency [0] 13394" xfId="23011" hidden="1"/>
    <cellStyle name="Currency [0] 13394" xfId="52404" hidden="1"/>
    <cellStyle name="Currency [0] 13395" xfId="22963" hidden="1"/>
    <cellStyle name="Currency [0] 13395" xfId="52356" hidden="1"/>
    <cellStyle name="Currency [0] 13396" xfId="22962" hidden="1"/>
    <cellStyle name="Currency [0] 13396" xfId="52355" hidden="1"/>
    <cellStyle name="Currency [0] 13397" xfId="22952" hidden="1"/>
    <cellStyle name="Currency [0] 13397" xfId="52345" hidden="1"/>
    <cellStyle name="Currency [0] 13398" xfId="22948" hidden="1"/>
    <cellStyle name="Currency [0] 13398" xfId="52341" hidden="1"/>
    <cellStyle name="Currency [0] 13399" xfId="22950" hidden="1"/>
    <cellStyle name="Currency [0] 13399" xfId="52343" hidden="1"/>
    <cellStyle name="Currency [0] 134" xfId="251" hidden="1"/>
    <cellStyle name="Currency [0] 134" xfId="29646" hidden="1"/>
    <cellStyle name="Currency [0] 1340" xfId="1529" hidden="1"/>
    <cellStyle name="Currency [0] 1340" xfId="30924" hidden="1"/>
    <cellStyle name="Currency [0] 13400" xfId="23018" hidden="1"/>
    <cellStyle name="Currency [0] 13400" xfId="52411" hidden="1"/>
    <cellStyle name="Currency [0] 13401" xfId="22580" hidden="1"/>
    <cellStyle name="Currency [0] 13401" xfId="51973" hidden="1"/>
    <cellStyle name="Currency [0] 13402" xfId="22996" hidden="1"/>
    <cellStyle name="Currency [0] 13402" xfId="52389" hidden="1"/>
    <cellStyle name="Currency [0] 13403" xfId="23024" hidden="1"/>
    <cellStyle name="Currency [0] 13403" xfId="52417" hidden="1"/>
    <cellStyle name="Currency [0] 13404" xfId="23026" hidden="1"/>
    <cellStyle name="Currency [0] 13404" xfId="52419" hidden="1"/>
    <cellStyle name="Currency [0] 13405" xfId="22901" hidden="1"/>
    <cellStyle name="Currency [0] 13405" xfId="52294" hidden="1"/>
    <cellStyle name="Currency [0] 13406" xfId="22975" hidden="1"/>
    <cellStyle name="Currency [0] 13406" xfId="52368" hidden="1"/>
    <cellStyle name="Currency [0] 13407" xfId="22931" hidden="1"/>
    <cellStyle name="Currency [0] 13407" xfId="52324" hidden="1"/>
    <cellStyle name="Currency [0] 13408" xfId="22967" hidden="1"/>
    <cellStyle name="Currency [0] 13408" xfId="52360" hidden="1"/>
    <cellStyle name="Currency [0] 13409" xfId="22971" hidden="1"/>
    <cellStyle name="Currency [0] 13409" xfId="52364" hidden="1"/>
    <cellStyle name="Currency [0] 1341" xfId="1530" hidden="1"/>
    <cellStyle name="Currency [0] 1341" xfId="30925" hidden="1"/>
    <cellStyle name="Currency [0] 13410" xfId="23032" hidden="1"/>
    <cellStyle name="Currency [0] 13410" xfId="52425" hidden="1"/>
    <cellStyle name="Currency [0] 13411" xfId="22615" hidden="1"/>
    <cellStyle name="Currency [0] 13411" xfId="52008" hidden="1"/>
    <cellStyle name="Currency [0] 13412" xfId="23014" hidden="1"/>
    <cellStyle name="Currency [0] 13412" xfId="52407" hidden="1"/>
    <cellStyle name="Currency [0] 13413" xfId="23037" hidden="1"/>
    <cellStyle name="Currency [0] 13413" xfId="52430" hidden="1"/>
    <cellStyle name="Currency [0] 13414" xfId="23039" hidden="1"/>
    <cellStyle name="Currency [0] 13414" xfId="52432" hidden="1"/>
    <cellStyle name="Currency [0] 13415" xfId="22895" hidden="1"/>
    <cellStyle name="Currency [0] 13415" xfId="52288" hidden="1"/>
    <cellStyle name="Currency [0] 13416" xfId="22994" hidden="1"/>
    <cellStyle name="Currency [0] 13416" xfId="52387" hidden="1"/>
    <cellStyle name="Currency [0] 13417" xfId="22961" hidden="1"/>
    <cellStyle name="Currency [0] 13417" xfId="52354" hidden="1"/>
    <cellStyle name="Currency [0] 13418" xfId="22979" hidden="1"/>
    <cellStyle name="Currency [0] 13418" xfId="52372" hidden="1"/>
    <cellStyle name="Currency [0] 13419" xfId="22976" hidden="1"/>
    <cellStyle name="Currency [0] 13419" xfId="52369" hidden="1"/>
    <cellStyle name="Currency [0] 1342" xfId="1510" hidden="1"/>
    <cellStyle name="Currency [0] 1342" xfId="30905" hidden="1"/>
    <cellStyle name="Currency [0] 13420" xfId="23043" hidden="1"/>
    <cellStyle name="Currency [0] 13420" xfId="52436" hidden="1"/>
    <cellStyle name="Currency [0] 13421" xfId="22928" hidden="1"/>
    <cellStyle name="Currency [0] 13421" xfId="52321" hidden="1"/>
    <cellStyle name="Currency [0] 13422" xfId="23028" hidden="1"/>
    <cellStyle name="Currency [0] 13422" xfId="52421" hidden="1"/>
    <cellStyle name="Currency [0] 13423" xfId="23050" hidden="1"/>
    <cellStyle name="Currency [0] 13423" xfId="52443" hidden="1"/>
    <cellStyle name="Currency [0] 13424" xfId="23052" hidden="1"/>
    <cellStyle name="Currency [0] 13424" xfId="52445" hidden="1"/>
    <cellStyle name="Currency [0] 13425" xfId="22980" hidden="1"/>
    <cellStyle name="Currency [0] 13425" xfId="52373" hidden="1"/>
    <cellStyle name="Currency [0] 13426" xfId="23012" hidden="1"/>
    <cellStyle name="Currency [0] 13426" xfId="52405" hidden="1"/>
    <cellStyle name="Currency [0] 13427" xfId="22660" hidden="1"/>
    <cellStyle name="Currency [0] 13427" xfId="52053" hidden="1"/>
    <cellStyle name="Currency [0] 13428" xfId="22998" hidden="1"/>
    <cellStyle name="Currency [0] 13428" xfId="52391" hidden="1"/>
    <cellStyle name="Currency [0] 13429" xfId="22995" hidden="1"/>
    <cellStyle name="Currency [0] 13429" xfId="52388" hidden="1"/>
    <cellStyle name="Currency [0] 1343" xfId="1517" hidden="1"/>
    <cellStyle name="Currency [0] 1343" xfId="30912" hidden="1"/>
    <cellStyle name="Currency [0] 13430" xfId="23056" hidden="1"/>
    <cellStyle name="Currency [0] 13430" xfId="52449" hidden="1"/>
    <cellStyle name="Currency [0] 13431" xfId="22891" hidden="1"/>
    <cellStyle name="Currency [0] 13431" xfId="52284" hidden="1"/>
    <cellStyle name="Currency [0] 13432" xfId="23040" hidden="1"/>
    <cellStyle name="Currency [0] 13432" xfId="52433" hidden="1"/>
    <cellStyle name="Currency [0] 13433" xfId="23060" hidden="1"/>
    <cellStyle name="Currency [0] 13433" xfId="52453" hidden="1"/>
    <cellStyle name="Currency [0] 13434" xfId="23062" hidden="1"/>
    <cellStyle name="Currency [0] 13434" xfId="52455" hidden="1"/>
    <cellStyle name="Currency [0] 13435" xfId="22999" hidden="1"/>
    <cellStyle name="Currency [0] 13435" xfId="52392" hidden="1"/>
    <cellStyle name="Currency [0] 13436" xfId="23027" hidden="1"/>
    <cellStyle name="Currency [0] 13436" xfId="52420" hidden="1"/>
    <cellStyle name="Currency [0] 13437" xfId="22987" hidden="1"/>
    <cellStyle name="Currency [0] 13437" xfId="52380" hidden="1"/>
    <cellStyle name="Currency [0] 13438" xfId="23016" hidden="1"/>
    <cellStyle name="Currency [0] 13438" xfId="52409" hidden="1"/>
    <cellStyle name="Currency [0] 13439" xfId="23013" hidden="1"/>
    <cellStyle name="Currency [0] 13439" xfId="52406" hidden="1"/>
    <cellStyle name="Currency [0] 1344" xfId="1521" hidden="1"/>
    <cellStyle name="Currency [0] 1344" xfId="30916" hidden="1"/>
    <cellStyle name="Currency [0] 13440" xfId="23066" hidden="1"/>
    <cellStyle name="Currency [0] 13440" xfId="52459" hidden="1"/>
    <cellStyle name="Currency [0] 13441" xfId="22894" hidden="1"/>
    <cellStyle name="Currency [0] 13441" xfId="52287" hidden="1"/>
    <cellStyle name="Currency [0] 13442" xfId="23053" hidden="1"/>
    <cellStyle name="Currency [0] 13442" xfId="52446" hidden="1"/>
    <cellStyle name="Currency [0] 13443" xfId="23070" hidden="1"/>
    <cellStyle name="Currency [0] 13443" xfId="52463" hidden="1"/>
    <cellStyle name="Currency [0] 13444" xfId="23072" hidden="1"/>
    <cellStyle name="Currency [0] 13444" xfId="52465" hidden="1"/>
    <cellStyle name="Currency [0] 13445" xfId="22953" hidden="1"/>
    <cellStyle name="Currency [0] 13445" xfId="52346" hidden="1"/>
    <cellStyle name="Currency [0] 13446" xfId="22989" hidden="1"/>
    <cellStyle name="Currency [0] 13446" xfId="52382" hidden="1"/>
    <cellStyle name="Currency [0] 13447" xfId="23058" hidden="1"/>
    <cellStyle name="Currency [0] 13447" xfId="52451" hidden="1"/>
    <cellStyle name="Currency [0] 13448" xfId="23046" hidden="1"/>
    <cellStyle name="Currency [0] 13448" xfId="52439" hidden="1"/>
    <cellStyle name="Currency [0] 13449" xfId="23063" hidden="1"/>
    <cellStyle name="Currency [0] 13449" xfId="52456" hidden="1"/>
    <cellStyle name="Currency [0] 1345" xfId="1516" hidden="1"/>
    <cellStyle name="Currency [0] 1345" xfId="30911" hidden="1"/>
    <cellStyle name="Currency [0] 13450" xfId="23074" hidden="1"/>
    <cellStyle name="Currency [0] 13450" xfId="52467" hidden="1"/>
    <cellStyle name="Currency [0] 13451" xfId="22922" hidden="1"/>
    <cellStyle name="Currency [0] 13451" xfId="52315" hidden="1"/>
    <cellStyle name="Currency [0] 13452" xfId="22986" hidden="1"/>
    <cellStyle name="Currency [0] 13452" xfId="52379" hidden="1"/>
    <cellStyle name="Currency [0] 13453" xfId="23078" hidden="1"/>
    <cellStyle name="Currency [0] 13453" xfId="52471" hidden="1"/>
    <cellStyle name="Currency [0] 13454" xfId="23080" hidden="1"/>
    <cellStyle name="Currency [0] 13454" xfId="52473" hidden="1"/>
    <cellStyle name="Currency [0] 13455" xfId="23035" hidden="1"/>
    <cellStyle name="Currency [0] 13455" xfId="52428" hidden="1"/>
    <cellStyle name="Currency [0] 13456" xfId="23047" hidden="1"/>
    <cellStyle name="Currency [0] 13456" xfId="52440" hidden="1"/>
    <cellStyle name="Currency [0] 13457" xfId="23075" hidden="1"/>
    <cellStyle name="Currency [0] 13457" xfId="52468" hidden="1"/>
    <cellStyle name="Currency [0] 13458" xfId="23048" hidden="1"/>
    <cellStyle name="Currency [0] 13458" xfId="52441" hidden="1"/>
    <cellStyle name="Currency [0] 13459" xfId="23081" hidden="1"/>
    <cellStyle name="Currency [0] 13459" xfId="52474" hidden="1"/>
    <cellStyle name="Currency [0] 1346" xfId="1539" hidden="1"/>
    <cellStyle name="Currency [0] 1346" xfId="30934" hidden="1"/>
    <cellStyle name="Currency [0] 13460" xfId="23083" hidden="1"/>
    <cellStyle name="Currency [0] 13460" xfId="52476" hidden="1"/>
    <cellStyle name="Currency [0] 13461" xfId="23076" hidden="1"/>
    <cellStyle name="Currency [0] 13461" xfId="52469" hidden="1"/>
    <cellStyle name="Currency [0] 13462" xfId="23022" hidden="1"/>
    <cellStyle name="Currency [0] 13462" xfId="52415" hidden="1"/>
    <cellStyle name="Currency [0] 13463" xfId="23085" hidden="1"/>
    <cellStyle name="Currency [0] 13463" xfId="52478" hidden="1"/>
    <cellStyle name="Currency [0] 13464" xfId="23087" hidden="1"/>
    <cellStyle name="Currency [0] 13464" xfId="52480" hidden="1"/>
    <cellStyle name="Currency [0] 13465" xfId="22599" hidden="1"/>
    <cellStyle name="Currency [0] 13465" xfId="51992" hidden="1"/>
    <cellStyle name="Currency [0] 13466" xfId="22577" hidden="1"/>
    <cellStyle name="Currency [0] 13466" xfId="51970" hidden="1"/>
    <cellStyle name="Currency [0] 13467" xfId="23093" hidden="1"/>
    <cellStyle name="Currency [0] 13467" xfId="52486" hidden="1"/>
    <cellStyle name="Currency [0] 13468" xfId="23099" hidden="1"/>
    <cellStyle name="Currency [0] 13468" xfId="52492" hidden="1"/>
    <cellStyle name="Currency [0] 13469" xfId="23101" hidden="1"/>
    <cellStyle name="Currency [0] 13469" xfId="52494" hidden="1"/>
    <cellStyle name="Currency [0] 1347" xfId="1545" hidden="1"/>
    <cellStyle name="Currency [0] 1347" xfId="30940" hidden="1"/>
    <cellStyle name="Currency [0] 13470" xfId="22594" hidden="1"/>
    <cellStyle name="Currency [0] 13470" xfId="51987" hidden="1"/>
    <cellStyle name="Currency [0] 13471" xfId="23095" hidden="1"/>
    <cellStyle name="Currency [0] 13471" xfId="52488" hidden="1"/>
    <cellStyle name="Currency [0] 13472" xfId="23103" hidden="1"/>
    <cellStyle name="Currency [0] 13472" xfId="52496" hidden="1"/>
    <cellStyle name="Currency [0] 13473" xfId="23105" hidden="1"/>
    <cellStyle name="Currency [0] 13473" xfId="52498" hidden="1"/>
    <cellStyle name="Currency [0] 13474" xfId="23094" hidden="1"/>
    <cellStyle name="Currency [0] 13474" xfId="52487" hidden="1"/>
    <cellStyle name="Currency [0] 13475" xfId="22600" hidden="1"/>
    <cellStyle name="Currency [0] 13475" xfId="51993" hidden="1"/>
    <cellStyle name="Currency [0] 13476" xfId="23116" hidden="1"/>
    <cellStyle name="Currency [0] 13476" xfId="52509" hidden="1"/>
    <cellStyle name="Currency [0] 13477" xfId="23125" hidden="1"/>
    <cellStyle name="Currency [0] 13477" xfId="52518" hidden="1"/>
    <cellStyle name="Currency [0] 13478" xfId="23136" hidden="1"/>
    <cellStyle name="Currency [0] 13478" xfId="52529" hidden="1"/>
    <cellStyle name="Currency [0] 13479" xfId="23142" hidden="1"/>
    <cellStyle name="Currency [0] 13479" xfId="52535" hidden="1"/>
    <cellStyle name="Currency [0] 1348" xfId="1507" hidden="1"/>
    <cellStyle name="Currency [0] 1348" xfId="30902" hidden="1"/>
    <cellStyle name="Currency [0] 13480" xfId="23114" hidden="1"/>
    <cellStyle name="Currency [0] 13480" xfId="52507" hidden="1"/>
    <cellStyle name="Currency [0] 13481" xfId="23132" hidden="1"/>
    <cellStyle name="Currency [0] 13481" xfId="52525" hidden="1"/>
    <cellStyle name="Currency [0] 13482" xfId="23154" hidden="1"/>
    <cellStyle name="Currency [0] 13482" xfId="52547" hidden="1"/>
    <cellStyle name="Currency [0] 13483" xfId="23156" hidden="1"/>
    <cellStyle name="Currency [0] 13483" xfId="52549" hidden="1"/>
    <cellStyle name="Currency [0] 13484" xfId="23090" hidden="1"/>
    <cellStyle name="Currency [0] 13484" xfId="52483" hidden="1"/>
    <cellStyle name="Currency [0] 13485" xfId="22604" hidden="1"/>
    <cellStyle name="Currency [0] 13485" xfId="51997" hidden="1"/>
    <cellStyle name="Currency [0] 13486" xfId="23128" hidden="1"/>
    <cellStyle name="Currency [0] 13486" xfId="52521" hidden="1"/>
    <cellStyle name="Currency [0] 13487" xfId="22620" hidden="1"/>
    <cellStyle name="Currency [0] 13487" xfId="52013" hidden="1"/>
    <cellStyle name="Currency [0] 13488" xfId="23117" hidden="1"/>
    <cellStyle name="Currency [0] 13488" xfId="52510" hidden="1"/>
    <cellStyle name="Currency [0] 13489" xfId="23161" hidden="1"/>
    <cellStyle name="Currency [0] 13489" xfId="52554" hidden="1"/>
    <cellStyle name="Currency [0] 1349" xfId="1537" hidden="1"/>
    <cellStyle name="Currency [0] 1349" xfId="30932" hidden="1"/>
    <cellStyle name="Currency [0] 13490" xfId="23129" hidden="1"/>
    <cellStyle name="Currency [0] 13490" xfId="52522" hidden="1"/>
    <cellStyle name="Currency [0] 13491" xfId="23137" hidden="1"/>
    <cellStyle name="Currency [0] 13491" xfId="52530" hidden="1"/>
    <cellStyle name="Currency [0] 13492" xfId="23173" hidden="1"/>
    <cellStyle name="Currency [0] 13492" xfId="52566" hidden="1"/>
    <cellStyle name="Currency [0] 13493" xfId="23175" hidden="1"/>
    <cellStyle name="Currency [0] 13493" xfId="52568" hidden="1"/>
    <cellStyle name="Currency [0] 13494" xfId="23131" hidden="1"/>
    <cellStyle name="Currency [0] 13494" xfId="52524" hidden="1"/>
    <cellStyle name="Currency [0] 13495" xfId="23144" hidden="1"/>
    <cellStyle name="Currency [0] 13495" xfId="52537" hidden="1"/>
    <cellStyle name="Currency [0] 13496" xfId="23149" hidden="1"/>
    <cellStyle name="Currency [0] 13496" xfId="52542" hidden="1"/>
    <cellStyle name="Currency [0] 13497" xfId="23143" hidden="1"/>
    <cellStyle name="Currency [0] 13497" xfId="52536" hidden="1"/>
    <cellStyle name="Currency [0] 13498" xfId="23191" hidden="1"/>
    <cellStyle name="Currency [0] 13498" xfId="52584" hidden="1"/>
    <cellStyle name="Currency [0] 13499" xfId="23199" hidden="1"/>
    <cellStyle name="Currency [0] 13499" xfId="52592" hidden="1"/>
    <cellStyle name="Currency [0] 135" xfId="254" hidden="1"/>
    <cellStyle name="Currency [0] 135" xfId="29649" hidden="1"/>
    <cellStyle name="Currency [0] 1350" xfId="1549" hidden="1"/>
    <cellStyle name="Currency [0] 1350" xfId="30944" hidden="1"/>
    <cellStyle name="Currency [0] 13500" xfId="23127" hidden="1"/>
    <cellStyle name="Currency [0] 13500" xfId="52520" hidden="1"/>
    <cellStyle name="Currency [0] 13501" xfId="23185" hidden="1"/>
    <cellStyle name="Currency [0] 13501" xfId="52578" hidden="1"/>
    <cellStyle name="Currency [0] 13502" xfId="23208" hidden="1"/>
    <cellStyle name="Currency [0] 13502" xfId="52601" hidden="1"/>
    <cellStyle name="Currency [0] 13503" xfId="23210" hidden="1"/>
    <cellStyle name="Currency [0] 13503" xfId="52603" hidden="1"/>
    <cellStyle name="Currency [0] 13504" xfId="23110" hidden="1"/>
    <cellStyle name="Currency [0] 13504" xfId="52503" hidden="1"/>
    <cellStyle name="Currency [0] 13505" xfId="23120" hidden="1"/>
    <cellStyle name="Currency [0] 13505" xfId="52513" hidden="1"/>
    <cellStyle name="Currency [0] 13506" xfId="23182" hidden="1"/>
    <cellStyle name="Currency [0] 13506" xfId="52575" hidden="1"/>
    <cellStyle name="Currency [0] 13507" xfId="23147" hidden="1"/>
    <cellStyle name="Currency [0] 13507" xfId="52540" hidden="1"/>
    <cellStyle name="Currency [0] 13508" xfId="23097" hidden="1"/>
    <cellStyle name="Currency [0] 13508" xfId="52490" hidden="1"/>
    <cellStyle name="Currency [0] 13509" xfId="23218" hidden="1"/>
    <cellStyle name="Currency [0] 13509" xfId="52611" hidden="1"/>
    <cellStyle name="Currency [0] 1351" xfId="1550" hidden="1"/>
    <cellStyle name="Currency [0] 1351" xfId="30945" hidden="1"/>
    <cellStyle name="Currency [0] 13510" xfId="23183" hidden="1"/>
    <cellStyle name="Currency [0] 13510" xfId="52576" hidden="1"/>
    <cellStyle name="Currency [0] 13511" xfId="23194" hidden="1"/>
    <cellStyle name="Currency [0] 13511" xfId="52587" hidden="1"/>
    <cellStyle name="Currency [0] 13512" xfId="23226" hidden="1"/>
    <cellStyle name="Currency [0] 13512" xfId="52619" hidden="1"/>
    <cellStyle name="Currency [0] 13513" xfId="23228" hidden="1"/>
    <cellStyle name="Currency [0] 13513" xfId="52621" hidden="1"/>
    <cellStyle name="Currency [0] 13514" xfId="23180" hidden="1"/>
    <cellStyle name="Currency [0] 13514" xfId="52573" hidden="1"/>
    <cellStyle name="Currency [0] 13515" xfId="23179" hidden="1"/>
    <cellStyle name="Currency [0] 13515" xfId="52572" hidden="1"/>
    <cellStyle name="Currency [0] 13516" xfId="23169" hidden="1"/>
    <cellStyle name="Currency [0] 13516" xfId="52562" hidden="1"/>
    <cellStyle name="Currency [0] 13517" xfId="23165" hidden="1"/>
    <cellStyle name="Currency [0] 13517" xfId="52558" hidden="1"/>
    <cellStyle name="Currency [0] 13518" xfId="23167" hidden="1"/>
    <cellStyle name="Currency [0] 13518" xfId="52560" hidden="1"/>
    <cellStyle name="Currency [0] 13519" xfId="23235" hidden="1"/>
    <cellStyle name="Currency [0] 13519" xfId="52628" hidden="1"/>
    <cellStyle name="Currency [0] 1352" xfId="1498" hidden="1"/>
    <cellStyle name="Currency [0] 1352" xfId="30893" hidden="1"/>
    <cellStyle name="Currency [0] 13520" xfId="22606" hidden="1"/>
    <cellStyle name="Currency [0] 13520" xfId="51999" hidden="1"/>
    <cellStyle name="Currency [0] 13521" xfId="23213" hidden="1"/>
    <cellStyle name="Currency [0] 13521" xfId="52606" hidden="1"/>
    <cellStyle name="Currency [0] 13522" xfId="23241" hidden="1"/>
    <cellStyle name="Currency [0] 13522" xfId="52634" hidden="1"/>
    <cellStyle name="Currency [0] 13523" xfId="23243" hidden="1"/>
    <cellStyle name="Currency [0] 13523" xfId="52636" hidden="1"/>
    <cellStyle name="Currency [0] 13524" xfId="23118" hidden="1"/>
    <cellStyle name="Currency [0] 13524" xfId="52511" hidden="1"/>
    <cellStyle name="Currency [0] 13525" xfId="23192" hidden="1"/>
    <cellStyle name="Currency [0] 13525" xfId="52585" hidden="1"/>
    <cellStyle name="Currency [0] 13526" xfId="23148" hidden="1"/>
    <cellStyle name="Currency [0] 13526" xfId="52541" hidden="1"/>
    <cellStyle name="Currency [0] 13527" xfId="23184" hidden="1"/>
    <cellStyle name="Currency [0] 13527" xfId="52577" hidden="1"/>
    <cellStyle name="Currency [0] 13528" xfId="23188" hidden="1"/>
    <cellStyle name="Currency [0] 13528" xfId="52581" hidden="1"/>
    <cellStyle name="Currency [0] 13529" xfId="23249" hidden="1"/>
    <cellStyle name="Currency [0] 13529" xfId="52642" hidden="1"/>
    <cellStyle name="Currency [0] 1353" xfId="1505" hidden="1"/>
    <cellStyle name="Currency [0] 1353" xfId="30900" hidden="1"/>
    <cellStyle name="Currency [0] 13530" xfId="22593" hidden="1"/>
    <cellStyle name="Currency [0] 13530" xfId="51986" hidden="1"/>
    <cellStyle name="Currency [0] 13531" xfId="23231" hidden="1"/>
    <cellStyle name="Currency [0] 13531" xfId="52624" hidden="1"/>
    <cellStyle name="Currency [0] 13532" xfId="23254" hidden="1"/>
    <cellStyle name="Currency [0] 13532" xfId="52647" hidden="1"/>
    <cellStyle name="Currency [0] 13533" xfId="23256" hidden="1"/>
    <cellStyle name="Currency [0] 13533" xfId="52649" hidden="1"/>
    <cellStyle name="Currency [0] 13534" xfId="23112" hidden="1"/>
    <cellStyle name="Currency [0] 13534" xfId="52505" hidden="1"/>
    <cellStyle name="Currency [0] 13535" xfId="23211" hidden="1"/>
    <cellStyle name="Currency [0] 13535" xfId="52604" hidden="1"/>
    <cellStyle name="Currency [0] 13536" xfId="23178" hidden="1"/>
    <cellStyle name="Currency [0] 13536" xfId="52571" hidden="1"/>
    <cellStyle name="Currency [0] 13537" xfId="23196" hidden="1"/>
    <cellStyle name="Currency [0] 13537" xfId="52589" hidden="1"/>
    <cellStyle name="Currency [0] 13538" xfId="23193" hidden="1"/>
    <cellStyle name="Currency [0] 13538" xfId="52586" hidden="1"/>
    <cellStyle name="Currency [0] 13539" xfId="23260" hidden="1"/>
    <cellStyle name="Currency [0] 13539" xfId="52653" hidden="1"/>
    <cellStyle name="Currency [0] 1354" xfId="1534" hidden="1"/>
    <cellStyle name="Currency [0] 1354" xfId="30929" hidden="1"/>
    <cellStyle name="Currency [0] 13540" xfId="23145" hidden="1"/>
    <cellStyle name="Currency [0] 13540" xfId="52538" hidden="1"/>
    <cellStyle name="Currency [0] 13541" xfId="23245" hidden="1"/>
    <cellStyle name="Currency [0] 13541" xfId="52638" hidden="1"/>
    <cellStyle name="Currency [0] 13542" xfId="23267" hidden="1"/>
    <cellStyle name="Currency [0] 13542" xfId="52660" hidden="1"/>
    <cellStyle name="Currency [0] 13543" xfId="23269" hidden="1"/>
    <cellStyle name="Currency [0] 13543" xfId="52662" hidden="1"/>
    <cellStyle name="Currency [0] 13544" xfId="23197" hidden="1"/>
    <cellStyle name="Currency [0] 13544" xfId="52590" hidden="1"/>
    <cellStyle name="Currency [0] 13545" xfId="23229" hidden="1"/>
    <cellStyle name="Currency [0] 13545" xfId="52622" hidden="1"/>
    <cellStyle name="Currency [0] 13546" xfId="22572" hidden="1"/>
    <cellStyle name="Currency [0] 13546" xfId="51965" hidden="1"/>
    <cellStyle name="Currency [0] 13547" xfId="23215" hidden="1"/>
    <cellStyle name="Currency [0] 13547" xfId="52608" hidden="1"/>
    <cellStyle name="Currency [0] 13548" xfId="23212" hidden="1"/>
    <cellStyle name="Currency [0] 13548" xfId="52605" hidden="1"/>
    <cellStyle name="Currency [0] 13549" xfId="23273" hidden="1"/>
    <cellStyle name="Currency [0] 13549" xfId="52666" hidden="1"/>
    <cellStyle name="Currency [0] 1355" xfId="1519" hidden="1"/>
    <cellStyle name="Currency [0] 1355" xfId="30914" hidden="1"/>
    <cellStyle name="Currency [0] 13550" xfId="23108" hidden="1"/>
    <cellStyle name="Currency [0] 13550" xfId="52501" hidden="1"/>
    <cellStyle name="Currency [0] 13551" xfId="23257" hidden="1"/>
    <cellStyle name="Currency [0] 13551" xfId="52650" hidden="1"/>
    <cellStyle name="Currency [0] 13552" xfId="23277" hidden="1"/>
    <cellStyle name="Currency [0] 13552" xfId="52670" hidden="1"/>
    <cellStyle name="Currency [0] 13553" xfId="23279" hidden="1"/>
    <cellStyle name="Currency [0] 13553" xfId="52672" hidden="1"/>
    <cellStyle name="Currency [0] 13554" xfId="23216" hidden="1"/>
    <cellStyle name="Currency [0] 13554" xfId="52609" hidden="1"/>
    <cellStyle name="Currency [0] 13555" xfId="23244" hidden="1"/>
    <cellStyle name="Currency [0] 13555" xfId="52637" hidden="1"/>
    <cellStyle name="Currency [0] 13556" xfId="23204" hidden="1"/>
    <cellStyle name="Currency [0] 13556" xfId="52597" hidden="1"/>
    <cellStyle name="Currency [0] 13557" xfId="23233" hidden="1"/>
    <cellStyle name="Currency [0] 13557" xfId="52626" hidden="1"/>
    <cellStyle name="Currency [0] 13558" xfId="23230" hidden="1"/>
    <cellStyle name="Currency [0] 13558" xfId="52623" hidden="1"/>
    <cellStyle name="Currency [0] 13559" xfId="23283" hidden="1"/>
    <cellStyle name="Currency [0] 13559" xfId="52676" hidden="1"/>
    <cellStyle name="Currency [0] 1356" xfId="1490" hidden="1"/>
    <cellStyle name="Currency [0] 1356" xfId="30885" hidden="1"/>
    <cellStyle name="Currency [0] 13560" xfId="23111" hidden="1"/>
    <cellStyle name="Currency [0] 13560" xfId="52504" hidden="1"/>
    <cellStyle name="Currency [0] 13561" xfId="23270" hidden="1"/>
    <cellStyle name="Currency [0] 13561" xfId="52663" hidden="1"/>
    <cellStyle name="Currency [0] 13562" xfId="23287" hidden="1"/>
    <cellStyle name="Currency [0] 13562" xfId="52680" hidden="1"/>
    <cellStyle name="Currency [0] 13563" xfId="23289" hidden="1"/>
    <cellStyle name="Currency [0] 13563" xfId="52682" hidden="1"/>
    <cellStyle name="Currency [0] 13564" xfId="23170" hidden="1"/>
    <cellStyle name="Currency [0] 13564" xfId="52563" hidden="1"/>
    <cellStyle name="Currency [0] 13565" xfId="23206" hidden="1"/>
    <cellStyle name="Currency [0] 13565" xfId="52599" hidden="1"/>
    <cellStyle name="Currency [0] 13566" xfId="23275" hidden="1"/>
    <cellStyle name="Currency [0] 13566" xfId="52668" hidden="1"/>
    <cellStyle name="Currency [0] 13567" xfId="23263" hidden="1"/>
    <cellStyle name="Currency [0] 13567" xfId="52656" hidden="1"/>
    <cellStyle name="Currency [0] 13568" xfId="23280" hidden="1"/>
    <cellStyle name="Currency [0] 13568" xfId="52673" hidden="1"/>
    <cellStyle name="Currency [0] 13569" xfId="23291" hidden="1"/>
    <cellStyle name="Currency [0] 13569" xfId="52684" hidden="1"/>
    <cellStyle name="Currency [0] 1357" xfId="1556" hidden="1"/>
    <cellStyle name="Currency [0] 1357" xfId="30951" hidden="1"/>
    <cellStyle name="Currency [0] 13570" xfId="23139" hidden="1"/>
    <cellStyle name="Currency [0] 13570" xfId="52532" hidden="1"/>
    <cellStyle name="Currency [0] 13571" xfId="23203" hidden="1"/>
    <cellStyle name="Currency [0] 13571" xfId="52596" hidden="1"/>
    <cellStyle name="Currency [0] 13572" xfId="23295" hidden="1"/>
    <cellStyle name="Currency [0] 13572" xfId="52688" hidden="1"/>
    <cellStyle name="Currency [0] 13573" xfId="23297" hidden="1"/>
    <cellStyle name="Currency [0] 13573" xfId="52690" hidden="1"/>
    <cellStyle name="Currency [0] 13574" xfId="23252" hidden="1"/>
    <cellStyle name="Currency [0] 13574" xfId="52645" hidden="1"/>
    <cellStyle name="Currency [0] 13575" xfId="23264" hidden="1"/>
    <cellStyle name="Currency [0] 13575" xfId="52657" hidden="1"/>
    <cellStyle name="Currency [0] 13576" xfId="23292" hidden="1"/>
    <cellStyle name="Currency [0] 13576" xfId="52685" hidden="1"/>
    <cellStyle name="Currency [0] 13577" xfId="23265" hidden="1"/>
    <cellStyle name="Currency [0] 13577" xfId="52658" hidden="1"/>
    <cellStyle name="Currency [0] 13578" xfId="23298" hidden="1"/>
    <cellStyle name="Currency [0] 13578" xfId="52691" hidden="1"/>
    <cellStyle name="Currency [0] 13579" xfId="23300" hidden="1"/>
    <cellStyle name="Currency [0] 13579" xfId="52693" hidden="1"/>
    <cellStyle name="Currency [0] 1358" xfId="1535" hidden="1"/>
    <cellStyle name="Currency [0] 1358" xfId="30930" hidden="1"/>
    <cellStyle name="Currency [0] 13580" xfId="23293" hidden="1"/>
    <cellStyle name="Currency [0] 13580" xfId="52686" hidden="1"/>
    <cellStyle name="Currency [0] 13581" xfId="23239" hidden="1"/>
    <cellStyle name="Currency [0] 13581" xfId="52632" hidden="1"/>
    <cellStyle name="Currency [0] 13582" xfId="23302" hidden="1"/>
    <cellStyle name="Currency [0] 13582" xfId="52695" hidden="1"/>
    <cellStyle name="Currency [0] 13583" xfId="23304" hidden="1"/>
    <cellStyle name="Currency [0] 13583" xfId="52697" hidden="1"/>
    <cellStyle name="Currency [0] 13584" xfId="22666" hidden="1"/>
    <cellStyle name="Currency [0] 13584" xfId="52059" hidden="1"/>
    <cellStyle name="Currency [0] 13585" xfId="22607" hidden="1"/>
    <cellStyle name="Currency [0] 13585" xfId="52000" hidden="1"/>
    <cellStyle name="Currency [0] 13586" xfId="23310" hidden="1"/>
    <cellStyle name="Currency [0] 13586" xfId="52703" hidden="1"/>
    <cellStyle name="Currency [0] 13587" xfId="23316" hidden="1"/>
    <cellStyle name="Currency [0] 13587" xfId="52709" hidden="1"/>
    <cellStyle name="Currency [0] 13588" xfId="23318" hidden="1"/>
    <cellStyle name="Currency [0] 13588" xfId="52711" hidden="1"/>
    <cellStyle name="Currency [0] 13589" xfId="22597" hidden="1"/>
    <cellStyle name="Currency [0] 13589" xfId="51990" hidden="1"/>
    <cellStyle name="Currency [0] 1359" xfId="1542" hidden="1"/>
    <cellStyle name="Currency [0] 1359" xfId="30937" hidden="1"/>
    <cellStyle name="Currency [0] 13590" xfId="23312" hidden="1"/>
    <cellStyle name="Currency [0] 13590" xfId="52705" hidden="1"/>
    <cellStyle name="Currency [0] 13591" xfId="23320" hidden="1"/>
    <cellStyle name="Currency [0] 13591" xfId="52713" hidden="1"/>
    <cellStyle name="Currency [0] 13592" xfId="23322" hidden="1"/>
    <cellStyle name="Currency [0] 13592" xfId="52715" hidden="1"/>
    <cellStyle name="Currency [0] 13593" xfId="23311" hidden="1"/>
    <cellStyle name="Currency [0] 13593" xfId="52704" hidden="1"/>
    <cellStyle name="Currency [0] 13594" xfId="22642" hidden="1"/>
    <cellStyle name="Currency [0] 13594" xfId="52035" hidden="1"/>
    <cellStyle name="Currency [0] 13595" xfId="23333" hidden="1"/>
    <cellStyle name="Currency [0] 13595" xfId="52726" hidden="1"/>
    <cellStyle name="Currency [0] 13596" xfId="23342" hidden="1"/>
    <cellStyle name="Currency [0] 13596" xfId="52735" hidden="1"/>
    <cellStyle name="Currency [0] 13597" xfId="23353" hidden="1"/>
    <cellStyle name="Currency [0] 13597" xfId="52746" hidden="1"/>
    <cellStyle name="Currency [0] 13598" xfId="23359" hidden="1"/>
    <cellStyle name="Currency [0] 13598" xfId="52752" hidden="1"/>
    <cellStyle name="Currency [0] 13599" xfId="23331" hidden="1"/>
    <cellStyle name="Currency [0] 13599" xfId="52724" hidden="1"/>
    <cellStyle name="Currency [0] 136" xfId="240" hidden="1"/>
    <cellStyle name="Currency [0] 136" xfId="29635" hidden="1"/>
    <cellStyle name="Currency [0] 1360" xfId="1557" hidden="1"/>
    <cellStyle name="Currency [0] 1360" xfId="30952" hidden="1"/>
    <cellStyle name="Currency [0] 13600" xfId="23349" hidden="1"/>
    <cellStyle name="Currency [0] 13600" xfId="52742" hidden="1"/>
    <cellStyle name="Currency [0] 13601" xfId="23371" hidden="1"/>
    <cellStyle name="Currency [0] 13601" xfId="52764" hidden="1"/>
    <cellStyle name="Currency [0] 13602" xfId="23373" hidden="1"/>
    <cellStyle name="Currency [0] 13602" xfId="52766" hidden="1"/>
    <cellStyle name="Currency [0] 13603" xfId="23307" hidden="1"/>
    <cellStyle name="Currency [0] 13603" xfId="52700" hidden="1"/>
    <cellStyle name="Currency [0] 13604" xfId="22596" hidden="1"/>
    <cellStyle name="Currency [0] 13604" xfId="51989" hidden="1"/>
    <cellStyle name="Currency [0] 13605" xfId="23345" hidden="1"/>
    <cellStyle name="Currency [0] 13605" xfId="52738" hidden="1"/>
    <cellStyle name="Currency [0] 13606" xfId="22575" hidden="1"/>
    <cellStyle name="Currency [0] 13606" xfId="51968" hidden="1"/>
    <cellStyle name="Currency [0] 13607" xfId="23334" hidden="1"/>
    <cellStyle name="Currency [0] 13607" xfId="52727" hidden="1"/>
    <cellStyle name="Currency [0] 13608" xfId="23378" hidden="1"/>
    <cellStyle name="Currency [0] 13608" xfId="52771" hidden="1"/>
    <cellStyle name="Currency [0] 13609" xfId="23346" hidden="1"/>
    <cellStyle name="Currency [0] 13609" xfId="52739" hidden="1"/>
    <cellStyle name="Currency [0] 1361" xfId="1558" hidden="1"/>
    <cellStyle name="Currency [0] 1361" xfId="30953" hidden="1"/>
    <cellStyle name="Currency [0] 13610" xfId="23354" hidden="1"/>
    <cellStyle name="Currency [0] 13610" xfId="52747" hidden="1"/>
    <cellStyle name="Currency [0] 13611" xfId="23390" hidden="1"/>
    <cellStyle name="Currency [0] 13611" xfId="52783" hidden="1"/>
    <cellStyle name="Currency [0] 13612" xfId="23392" hidden="1"/>
    <cellStyle name="Currency [0] 13612" xfId="52785" hidden="1"/>
    <cellStyle name="Currency [0] 13613" xfId="23348" hidden="1"/>
    <cellStyle name="Currency [0] 13613" xfId="52741" hidden="1"/>
    <cellStyle name="Currency [0] 13614" xfId="23361" hidden="1"/>
    <cellStyle name="Currency [0] 13614" xfId="52754" hidden="1"/>
    <cellStyle name="Currency [0] 13615" xfId="23366" hidden="1"/>
    <cellStyle name="Currency [0] 13615" xfId="52759" hidden="1"/>
    <cellStyle name="Currency [0] 13616" xfId="23360" hidden="1"/>
    <cellStyle name="Currency [0] 13616" xfId="52753" hidden="1"/>
    <cellStyle name="Currency [0] 13617" xfId="23408" hidden="1"/>
    <cellStyle name="Currency [0] 13617" xfId="52801" hidden="1"/>
    <cellStyle name="Currency [0] 13618" xfId="23416" hidden="1"/>
    <cellStyle name="Currency [0] 13618" xfId="52809" hidden="1"/>
    <cellStyle name="Currency [0] 13619" xfId="23344" hidden="1"/>
    <cellStyle name="Currency [0] 13619" xfId="52737" hidden="1"/>
    <cellStyle name="Currency [0] 1362" xfId="1533" hidden="1"/>
    <cellStyle name="Currency [0] 1362" xfId="30928" hidden="1"/>
    <cellStyle name="Currency [0] 13620" xfId="23402" hidden="1"/>
    <cellStyle name="Currency [0] 13620" xfId="52795" hidden="1"/>
    <cellStyle name="Currency [0] 13621" xfId="23425" hidden="1"/>
    <cellStyle name="Currency [0] 13621" xfId="52818" hidden="1"/>
    <cellStyle name="Currency [0] 13622" xfId="23427" hidden="1"/>
    <cellStyle name="Currency [0] 13622" xfId="52820" hidden="1"/>
    <cellStyle name="Currency [0] 13623" xfId="23327" hidden="1"/>
    <cellStyle name="Currency [0] 13623" xfId="52720" hidden="1"/>
    <cellStyle name="Currency [0] 13624" xfId="23337" hidden="1"/>
    <cellStyle name="Currency [0] 13624" xfId="52730" hidden="1"/>
    <cellStyle name="Currency [0] 13625" xfId="23399" hidden="1"/>
    <cellStyle name="Currency [0] 13625" xfId="52792" hidden="1"/>
    <cellStyle name="Currency [0] 13626" xfId="23364" hidden="1"/>
    <cellStyle name="Currency [0] 13626" xfId="52757" hidden="1"/>
    <cellStyle name="Currency [0] 13627" xfId="23314" hidden="1"/>
    <cellStyle name="Currency [0] 13627" xfId="52707" hidden="1"/>
    <cellStyle name="Currency [0] 13628" xfId="23435" hidden="1"/>
    <cellStyle name="Currency [0] 13628" xfId="52828" hidden="1"/>
    <cellStyle name="Currency [0] 13629" xfId="23400" hidden="1"/>
    <cellStyle name="Currency [0] 13629" xfId="52793" hidden="1"/>
    <cellStyle name="Currency [0] 1363" xfId="1532" hidden="1"/>
    <cellStyle name="Currency [0] 1363" xfId="30927" hidden="1"/>
    <cellStyle name="Currency [0] 13630" xfId="23411" hidden="1"/>
    <cellStyle name="Currency [0] 13630" xfId="52804" hidden="1"/>
    <cellStyle name="Currency [0] 13631" xfId="23443" hidden="1"/>
    <cellStyle name="Currency [0] 13631" xfId="52836" hidden="1"/>
    <cellStyle name="Currency [0] 13632" xfId="23445" hidden="1"/>
    <cellStyle name="Currency [0] 13632" xfId="52838" hidden="1"/>
    <cellStyle name="Currency [0] 13633" xfId="23397" hidden="1"/>
    <cellStyle name="Currency [0] 13633" xfId="52790" hidden="1"/>
    <cellStyle name="Currency [0] 13634" xfId="23396" hidden="1"/>
    <cellStyle name="Currency [0] 13634" xfId="52789" hidden="1"/>
    <cellStyle name="Currency [0] 13635" xfId="23386" hidden="1"/>
    <cellStyle name="Currency [0] 13635" xfId="52779" hidden="1"/>
    <cellStyle name="Currency [0] 13636" xfId="23382" hidden="1"/>
    <cellStyle name="Currency [0] 13636" xfId="52775" hidden="1"/>
    <cellStyle name="Currency [0] 13637" xfId="23384" hidden="1"/>
    <cellStyle name="Currency [0] 13637" xfId="52777" hidden="1"/>
    <cellStyle name="Currency [0] 13638" xfId="23452" hidden="1"/>
    <cellStyle name="Currency [0] 13638" xfId="52845" hidden="1"/>
    <cellStyle name="Currency [0] 13639" xfId="22611" hidden="1"/>
    <cellStyle name="Currency [0] 13639" xfId="52004" hidden="1"/>
    <cellStyle name="Currency [0] 1364" xfId="1527" hidden="1"/>
    <cellStyle name="Currency [0] 1364" xfId="30922" hidden="1"/>
    <cellStyle name="Currency [0] 13640" xfId="23430" hidden="1"/>
    <cellStyle name="Currency [0] 13640" xfId="52823" hidden="1"/>
    <cellStyle name="Currency [0] 13641" xfId="23458" hidden="1"/>
    <cellStyle name="Currency [0] 13641" xfId="52851" hidden="1"/>
    <cellStyle name="Currency [0] 13642" xfId="23460" hidden="1"/>
    <cellStyle name="Currency [0] 13642" xfId="52853" hidden="1"/>
    <cellStyle name="Currency [0] 13643" xfId="23335" hidden="1"/>
    <cellStyle name="Currency [0] 13643" xfId="52728" hidden="1"/>
    <cellStyle name="Currency [0] 13644" xfId="23409" hidden="1"/>
    <cellStyle name="Currency [0] 13644" xfId="52802" hidden="1"/>
    <cellStyle name="Currency [0] 13645" xfId="23365" hidden="1"/>
    <cellStyle name="Currency [0] 13645" xfId="52758" hidden="1"/>
    <cellStyle name="Currency [0] 13646" xfId="23401" hidden="1"/>
    <cellStyle name="Currency [0] 13646" xfId="52794" hidden="1"/>
    <cellStyle name="Currency [0] 13647" xfId="23405" hidden="1"/>
    <cellStyle name="Currency [0] 13647" xfId="52798" hidden="1"/>
    <cellStyle name="Currency [0] 13648" xfId="23466" hidden="1"/>
    <cellStyle name="Currency [0] 13648" xfId="52859" hidden="1"/>
    <cellStyle name="Currency [0] 13649" xfId="22624" hidden="1"/>
    <cellStyle name="Currency [0] 13649" xfId="52017" hidden="1"/>
    <cellStyle name="Currency [0] 1365" xfId="1525" hidden="1"/>
    <cellStyle name="Currency [0] 1365" xfId="30920" hidden="1"/>
    <cellStyle name="Currency [0] 13650" xfId="23448" hidden="1"/>
    <cellStyle name="Currency [0] 13650" xfId="52841" hidden="1"/>
    <cellStyle name="Currency [0] 13651" xfId="23471" hidden="1"/>
    <cellStyle name="Currency [0] 13651" xfId="52864" hidden="1"/>
    <cellStyle name="Currency [0] 13652" xfId="23473" hidden="1"/>
    <cellStyle name="Currency [0] 13652" xfId="52866" hidden="1"/>
    <cellStyle name="Currency [0] 13653" xfId="23329" hidden="1"/>
    <cellStyle name="Currency [0] 13653" xfId="52722" hidden="1"/>
    <cellStyle name="Currency [0] 13654" xfId="23428" hidden="1"/>
    <cellStyle name="Currency [0] 13654" xfId="52821" hidden="1"/>
    <cellStyle name="Currency [0] 13655" xfId="23395" hidden="1"/>
    <cellStyle name="Currency [0] 13655" xfId="52788" hidden="1"/>
    <cellStyle name="Currency [0] 13656" xfId="23413" hidden="1"/>
    <cellStyle name="Currency [0] 13656" xfId="52806" hidden="1"/>
    <cellStyle name="Currency [0] 13657" xfId="23410" hidden="1"/>
    <cellStyle name="Currency [0] 13657" xfId="52803" hidden="1"/>
    <cellStyle name="Currency [0] 13658" xfId="23477" hidden="1"/>
    <cellStyle name="Currency [0] 13658" xfId="52870" hidden="1"/>
    <cellStyle name="Currency [0] 13659" xfId="23362" hidden="1"/>
    <cellStyle name="Currency [0] 13659" xfId="52755" hidden="1"/>
    <cellStyle name="Currency [0] 1366" xfId="1526" hidden="1"/>
    <cellStyle name="Currency [0] 1366" xfId="30921" hidden="1"/>
    <cellStyle name="Currency [0] 13660" xfId="23462" hidden="1"/>
    <cellStyle name="Currency [0] 13660" xfId="52855" hidden="1"/>
    <cellStyle name="Currency [0] 13661" xfId="23484" hidden="1"/>
    <cellStyle name="Currency [0] 13661" xfId="52877" hidden="1"/>
    <cellStyle name="Currency [0] 13662" xfId="23486" hidden="1"/>
    <cellStyle name="Currency [0] 13662" xfId="52879" hidden="1"/>
    <cellStyle name="Currency [0] 13663" xfId="23414" hidden="1"/>
    <cellStyle name="Currency [0] 13663" xfId="52807" hidden="1"/>
    <cellStyle name="Currency [0] 13664" xfId="23446" hidden="1"/>
    <cellStyle name="Currency [0] 13664" xfId="52839" hidden="1"/>
    <cellStyle name="Currency [0] 13665" xfId="22576" hidden="1"/>
    <cellStyle name="Currency [0] 13665" xfId="51969" hidden="1"/>
    <cellStyle name="Currency [0] 13666" xfId="23432" hidden="1"/>
    <cellStyle name="Currency [0] 13666" xfId="52825" hidden="1"/>
    <cellStyle name="Currency [0] 13667" xfId="23429" hidden="1"/>
    <cellStyle name="Currency [0] 13667" xfId="52822" hidden="1"/>
    <cellStyle name="Currency [0] 13668" xfId="23490" hidden="1"/>
    <cellStyle name="Currency [0] 13668" xfId="52883" hidden="1"/>
    <cellStyle name="Currency [0] 13669" xfId="23325" hidden="1"/>
    <cellStyle name="Currency [0] 13669" xfId="52718" hidden="1"/>
    <cellStyle name="Currency [0] 1367" xfId="1563" hidden="1"/>
    <cellStyle name="Currency [0] 1367" xfId="30958" hidden="1"/>
    <cellStyle name="Currency [0] 13670" xfId="23474" hidden="1"/>
    <cellStyle name="Currency [0] 13670" xfId="52867" hidden="1"/>
    <cellStyle name="Currency [0] 13671" xfId="23494" hidden="1"/>
    <cellStyle name="Currency [0] 13671" xfId="52887" hidden="1"/>
    <cellStyle name="Currency [0] 13672" xfId="23496" hidden="1"/>
    <cellStyle name="Currency [0] 13672" xfId="52889" hidden="1"/>
    <cellStyle name="Currency [0] 13673" xfId="23433" hidden="1"/>
    <cellStyle name="Currency [0] 13673" xfId="52826" hidden="1"/>
    <cellStyle name="Currency [0] 13674" xfId="23461" hidden="1"/>
    <cellStyle name="Currency [0] 13674" xfId="52854" hidden="1"/>
    <cellStyle name="Currency [0] 13675" xfId="23421" hidden="1"/>
    <cellStyle name="Currency [0] 13675" xfId="52814" hidden="1"/>
    <cellStyle name="Currency [0] 13676" xfId="23450" hidden="1"/>
    <cellStyle name="Currency [0] 13676" xfId="52843" hidden="1"/>
    <cellStyle name="Currency [0] 13677" xfId="23447" hidden="1"/>
    <cellStyle name="Currency [0] 13677" xfId="52840" hidden="1"/>
    <cellStyle name="Currency [0] 13678" xfId="23500" hidden="1"/>
    <cellStyle name="Currency [0] 13678" xfId="52893" hidden="1"/>
    <cellStyle name="Currency [0] 13679" xfId="23328" hidden="1"/>
    <cellStyle name="Currency [0] 13679" xfId="52721" hidden="1"/>
    <cellStyle name="Currency [0] 1368" xfId="1480" hidden="1"/>
    <cellStyle name="Currency [0] 1368" xfId="30875" hidden="1"/>
    <cellStyle name="Currency [0] 13680" xfId="23487" hidden="1"/>
    <cellStyle name="Currency [0] 13680" xfId="52880" hidden="1"/>
    <cellStyle name="Currency [0] 13681" xfId="23504" hidden="1"/>
    <cellStyle name="Currency [0] 13681" xfId="52897" hidden="1"/>
    <cellStyle name="Currency [0] 13682" xfId="23506" hidden="1"/>
    <cellStyle name="Currency [0] 13682" xfId="52899" hidden="1"/>
    <cellStyle name="Currency [0] 13683" xfId="23387" hidden="1"/>
    <cellStyle name="Currency [0] 13683" xfId="52780" hidden="1"/>
    <cellStyle name="Currency [0] 13684" xfId="23423" hidden="1"/>
    <cellStyle name="Currency [0] 13684" xfId="52816" hidden="1"/>
    <cellStyle name="Currency [0] 13685" xfId="23492" hidden="1"/>
    <cellStyle name="Currency [0] 13685" xfId="52885" hidden="1"/>
    <cellStyle name="Currency [0] 13686" xfId="23480" hidden="1"/>
    <cellStyle name="Currency [0] 13686" xfId="52873" hidden="1"/>
    <cellStyle name="Currency [0] 13687" xfId="23497" hidden="1"/>
    <cellStyle name="Currency [0] 13687" xfId="52890" hidden="1"/>
    <cellStyle name="Currency [0] 13688" xfId="23508" hidden="1"/>
    <cellStyle name="Currency [0] 13688" xfId="52901" hidden="1"/>
    <cellStyle name="Currency [0] 13689" xfId="23356" hidden="1"/>
    <cellStyle name="Currency [0] 13689" xfId="52749" hidden="1"/>
    <cellStyle name="Currency [0] 1369" xfId="1553" hidden="1"/>
    <cellStyle name="Currency [0] 1369" xfId="30948" hidden="1"/>
    <cellStyle name="Currency [0] 13690" xfId="23420" hidden="1"/>
    <cellStyle name="Currency [0] 13690" xfId="52813" hidden="1"/>
    <cellStyle name="Currency [0] 13691" xfId="23512" hidden="1"/>
    <cellStyle name="Currency [0] 13691" xfId="52905" hidden="1"/>
    <cellStyle name="Currency [0] 13692" xfId="23514" hidden="1"/>
    <cellStyle name="Currency [0] 13692" xfId="52907" hidden="1"/>
    <cellStyle name="Currency [0] 13693" xfId="23469" hidden="1"/>
    <cellStyle name="Currency [0] 13693" xfId="52862" hidden="1"/>
    <cellStyle name="Currency [0] 13694" xfId="23481" hidden="1"/>
    <cellStyle name="Currency [0] 13694" xfId="52874" hidden="1"/>
    <cellStyle name="Currency [0] 13695" xfId="23509" hidden="1"/>
    <cellStyle name="Currency [0] 13695" xfId="52902" hidden="1"/>
    <cellStyle name="Currency [0] 13696" xfId="23482" hidden="1"/>
    <cellStyle name="Currency [0] 13696" xfId="52875" hidden="1"/>
    <cellStyle name="Currency [0] 13697" xfId="23515" hidden="1"/>
    <cellStyle name="Currency [0] 13697" xfId="52908" hidden="1"/>
    <cellStyle name="Currency [0] 13698" xfId="23517" hidden="1"/>
    <cellStyle name="Currency [0] 13698" xfId="52910" hidden="1"/>
    <cellStyle name="Currency [0] 13699" xfId="23510" hidden="1"/>
    <cellStyle name="Currency [0] 13699" xfId="52903" hidden="1"/>
    <cellStyle name="Currency [0] 137" xfId="250" hidden="1"/>
    <cellStyle name="Currency [0] 137" xfId="29645" hidden="1"/>
    <cellStyle name="Currency [0] 1370" xfId="1565" hidden="1"/>
    <cellStyle name="Currency [0] 1370" xfId="30960" hidden="1"/>
    <cellStyle name="Currency [0] 13700" xfId="23456" hidden="1"/>
    <cellStyle name="Currency [0] 13700" xfId="52849" hidden="1"/>
    <cellStyle name="Currency [0] 13701" xfId="23519" hidden="1"/>
    <cellStyle name="Currency [0] 13701" xfId="52912" hidden="1"/>
    <cellStyle name="Currency [0] 13702" xfId="23521" hidden="1"/>
    <cellStyle name="Currency [0] 13702" xfId="52914" hidden="1"/>
    <cellStyle name="Currency [0] 13703" xfId="19935" hidden="1"/>
    <cellStyle name="Currency [0] 13703" xfId="49328" hidden="1"/>
    <cellStyle name="Currency [0] 13704" xfId="19960" hidden="1"/>
    <cellStyle name="Currency [0] 13704" xfId="49353" hidden="1"/>
    <cellStyle name="Currency [0] 13705" xfId="22362" hidden="1"/>
    <cellStyle name="Currency [0] 13705" xfId="51755" hidden="1"/>
    <cellStyle name="Currency [0] 13706" xfId="23526" hidden="1"/>
    <cellStyle name="Currency [0] 13706" xfId="52919" hidden="1"/>
    <cellStyle name="Currency [0] 13707" xfId="23528" hidden="1"/>
    <cellStyle name="Currency [0] 13707" xfId="52921" hidden="1"/>
    <cellStyle name="Currency [0] 13708" xfId="19949" hidden="1"/>
    <cellStyle name="Currency [0] 13708" xfId="49342" hidden="1"/>
    <cellStyle name="Currency [0] 13709" xfId="23522" hidden="1"/>
    <cellStyle name="Currency [0] 13709" xfId="52915" hidden="1"/>
    <cellStyle name="Currency [0] 1371" xfId="1566" hidden="1"/>
    <cellStyle name="Currency [0] 1371" xfId="30961" hidden="1"/>
    <cellStyle name="Currency [0] 13710" xfId="23530" hidden="1"/>
    <cellStyle name="Currency [0] 13710" xfId="52923" hidden="1"/>
    <cellStyle name="Currency [0] 13711" xfId="23532" hidden="1"/>
    <cellStyle name="Currency [0] 13711" xfId="52925" hidden="1"/>
    <cellStyle name="Currency [0] 13712" xfId="19954" hidden="1"/>
    <cellStyle name="Currency [0] 13712" xfId="49347" hidden="1"/>
    <cellStyle name="Currency [0] 13713" xfId="19951" hidden="1"/>
    <cellStyle name="Currency [0] 13713" xfId="49344" hidden="1"/>
    <cellStyle name="Currency [0] 13714" xfId="23543" hidden="1"/>
    <cellStyle name="Currency [0] 13714" xfId="52936" hidden="1"/>
    <cellStyle name="Currency [0] 13715" xfId="23552" hidden="1"/>
    <cellStyle name="Currency [0] 13715" xfId="52945" hidden="1"/>
    <cellStyle name="Currency [0] 13716" xfId="23563" hidden="1"/>
    <cellStyle name="Currency [0] 13716" xfId="52956" hidden="1"/>
    <cellStyle name="Currency [0] 13717" xfId="23569" hidden="1"/>
    <cellStyle name="Currency [0] 13717" xfId="52962" hidden="1"/>
    <cellStyle name="Currency [0] 13718" xfId="23541" hidden="1"/>
    <cellStyle name="Currency [0] 13718" xfId="52934" hidden="1"/>
    <cellStyle name="Currency [0] 13719" xfId="23559" hidden="1"/>
    <cellStyle name="Currency [0] 13719" xfId="52952" hidden="1"/>
    <cellStyle name="Currency [0] 1372" xfId="1504" hidden="1"/>
    <cellStyle name="Currency [0] 1372" xfId="30899" hidden="1"/>
    <cellStyle name="Currency [0] 13720" xfId="23581" hidden="1"/>
    <cellStyle name="Currency [0] 13720" xfId="52974" hidden="1"/>
    <cellStyle name="Currency [0] 13721" xfId="23583" hidden="1"/>
    <cellStyle name="Currency [0] 13721" xfId="52976" hidden="1"/>
    <cellStyle name="Currency [0] 13722" xfId="19979" hidden="1"/>
    <cellStyle name="Currency [0] 13722" xfId="49372" hidden="1"/>
    <cellStyle name="Currency [0] 13723" xfId="19997" hidden="1"/>
    <cellStyle name="Currency [0] 13723" xfId="49390" hidden="1"/>
    <cellStyle name="Currency [0] 13724" xfId="23555" hidden="1"/>
    <cellStyle name="Currency [0] 13724" xfId="52948" hidden="1"/>
    <cellStyle name="Currency [0] 13725" xfId="20030" hidden="1"/>
    <cellStyle name="Currency [0] 13725" xfId="49423" hidden="1"/>
    <cellStyle name="Currency [0] 13726" xfId="23544" hidden="1"/>
    <cellStyle name="Currency [0] 13726" xfId="52937" hidden="1"/>
    <cellStyle name="Currency [0] 13727" xfId="23588" hidden="1"/>
    <cellStyle name="Currency [0] 13727" xfId="52981" hidden="1"/>
    <cellStyle name="Currency [0] 13728" xfId="23556" hidden="1"/>
    <cellStyle name="Currency [0] 13728" xfId="52949" hidden="1"/>
    <cellStyle name="Currency [0] 13729" xfId="23564" hidden="1"/>
    <cellStyle name="Currency [0] 13729" xfId="52957" hidden="1"/>
    <cellStyle name="Currency [0] 1373" xfId="1540" hidden="1"/>
    <cellStyle name="Currency [0] 1373" xfId="30935" hidden="1"/>
    <cellStyle name="Currency [0] 13730" xfId="23600" hidden="1"/>
    <cellStyle name="Currency [0] 13730" xfId="52993" hidden="1"/>
    <cellStyle name="Currency [0] 13731" xfId="23602" hidden="1"/>
    <cellStyle name="Currency [0] 13731" xfId="52995" hidden="1"/>
    <cellStyle name="Currency [0] 13732" xfId="23558" hidden="1"/>
    <cellStyle name="Currency [0] 13732" xfId="52951" hidden="1"/>
    <cellStyle name="Currency [0] 13733" xfId="23571" hidden="1"/>
    <cellStyle name="Currency [0] 13733" xfId="52964" hidden="1"/>
    <cellStyle name="Currency [0] 13734" xfId="23576" hidden="1"/>
    <cellStyle name="Currency [0] 13734" xfId="52969" hidden="1"/>
    <cellStyle name="Currency [0] 13735" xfId="23570" hidden="1"/>
    <cellStyle name="Currency [0] 13735" xfId="52963" hidden="1"/>
    <cellStyle name="Currency [0] 13736" xfId="23618" hidden="1"/>
    <cellStyle name="Currency [0] 13736" xfId="53011" hidden="1"/>
    <cellStyle name="Currency [0] 13737" xfId="23626" hidden="1"/>
    <cellStyle name="Currency [0] 13737" xfId="53019" hidden="1"/>
    <cellStyle name="Currency [0] 13738" xfId="23554" hidden="1"/>
    <cellStyle name="Currency [0] 13738" xfId="52947" hidden="1"/>
    <cellStyle name="Currency [0] 13739" xfId="23612" hidden="1"/>
    <cellStyle name="Currency [0] 13739" xfId="53005" hidden="1"/>
    <cellStyle name="Currency [0] 1374" xfId="1520" hidden="1"/>
    <cellStyle name="Currency [0] 1374" xfId="30915" hidden="1"/>
    <cellStyle name="Currency [0] 13740" xfId="23635" hidden="1"/>
    <cellStyle name="Currency [0] 13740" xfId="53028" hidden="1"/>
    <cellStyle name="Currency [0] 13741" xfId="23637" hidden="1"/>
    <cellStyle name="Currency [0] 13741" xfId="53030" hidden="1"/>
    <cellStyle name="Currency [0] 13742" xfId="23537" hidden="1"/>
    <cellStyle name="Currency [0] 13742" xfId="52930" hidden="1"/>
    <cellStyle name="Currency [0] 13743" xfId="23547" hidden="1"/>
    <cellStyle name="Currency [0] 13743" xfId="52940" hidden="1"/>
    <cellStyle name="Currency [0] 13744" xfId="23609" hidden="1"/>
    <cellStyle name="Currency [0] 13744" xfId="53002" hidden="1"/>
    <cellStyle name="Currency [0] 13745" xfId="23574" hidden="1"/>
    <cellStyle name="Currency [0] 13745" xfId="52967" hidden="1"/>
    <cellStyle name="Currency [0] 13746" xfId="23524" hidden="1"/>
    <cellStyle name="Currency [0] 13746" xfId="52917" hidden="1"/>
    <cellStyle name="Currency [0] 13747" xfId="23645" hidden="1"/>
    <cellStyle name="Currency [0] 13747" xfId="53038" hidden="1"/>
    <cellStyle name="Currency [0] 13748" xfId="23610" hidden="1"/>
    <cellStyle name="Currency [0] 13748" xfId="53003" hidden="1"/>
    <cellStyle name="Currency [0] 13749" xfId="23621" hidden="1"/>
    <cellStyle name="Currency [0] 13749" xfId="53014" hidden="1"/>
    <cellStyle name="Currency [0] 1375" xfId="1536" hidden="1"/>
    <cellStyle name="Currency [0] 1375" xfId="30931" hidden="1"/>
    <cellStyle name="Currency [0] 13750" xfId="23653" hidden="1"/>
    <cellStyle name="Currency [0] 13750" xfId="53046" hidden="1"/>
    <cellStyle name="Currency [0] 13751" xfId="23655" hidden="1"/>
    <cellStyle name="Currency [0] 13751" xfId="53048" hidden="1"/>
    <cellStyle name="Currency [0] 13752" xfId="23607" hidden="1"/>
    <cellStyle name="Currency [0] 13752" xfId="53000" hidden="1"/>
    <cellStyle name="Currency [0] 13753" xfId="23606" hidden="1"/>
    <cellStyle name="Currency [0] 13753" xfId="52999" hidden="1"/>
    <cellStyle name="Currency [0] 13754" xfId="23596" hidden="1"/>
    <cellStyle name="Currency [0] 13754" xfId="52989" hidden="1"/>
    <cellStyle name="Currency [0] 13755" xfId="23592" hidden="1"/>
    <cellStyle name="Currency [0] 13755" xfId="52985" hidden="1"/>
    <cellStyle name="Currency [0] 13756" xfId="23594" hidden="1"/>
    <cellStyle name="Currency [0] 13756" xfId="52987" hidden="1"/>
    <cellStyle name="Currency [0] 13757" xfId="23662" hidden="1"/>
    <cellStyle name="Currency [0] 13757" xfId="53055" hidden="1"/>
    <cellStyle name="Currency [0] 13758" xfId="21190" hidden="1"/>
    <cellStyle name="Currency [0] 13758" xfId="50583" hidden="1"/>
    <cellStyle name="Currency [0] 13759" xfId="23640" hidden="1"/>
    <cellStyle name="Currency [0] 13759" xfId="53033" hidden="1"/>
    <cellStyle name="Currency [0] 1376" xfId="1538" hidden="1"/>
    <cellStyle name="Currency [0] 1376" xfId="30933" hidden="1"/>
    <cellStyle name="Currency [0] 13760" xfId="23668" hidden="1"/>
    <cellStyle name="Currency [0] 13760" xfId="53061" hidden="1"/>
    <cellStyle name="Currency [0] 13761" xfId="23670" hidden="1"/>
    <cellStyle name="Currency [0] 13761" xfId="53063" hidden="1"/>
    <cellStyle name="Currency [0] 13762" xfId="23545" hidden="1"/>
    <cellStyle name="Currency [0] 13762" xfId="52938" hidden="1"/>
    <cellStyle name="Currency [0] 13763" xfId="23619" hidden="1"/>
    <cellStyle name="Currency [0] 13763" xfId="53012" hidden="1"/>
    <cellStyle name="Currency [0] 13764" xfId="23575" hidden="1"/>
    <cellStyle name="Currency [0] 13764" xfId="52968" hidden="1"/>
    <cellStyle name="Currency [0] 13765" xfId="23611" hidden="1"/>
    <cellStyle name="Currency [0] 13765" xfId="53004" hidden="1"/>
    <cellStyle name="Currency [0] 13766" xfId="23615" hidden="1"/>
    <cellStyle name="Currency [0] 13766" xfId="53008" hidden="1"/>
    <cellStyle name="Currency [0] 13767" xfId="23676" hidden="1"/>
    <cellStyle name="Currency [0] 13767" xfId="53069" hidden="1"/>
    <cellStyle name="Currency [0] 13768" xfId="19999" hidden="1"/>
    <cellStyle name="Currency [0] 13768" xfId="49392" hidden="1"/>
    <cellStyle name="Currency [0] 13769" xfId="23658" hidden="1"/>
    <cellStyle name="Currency [0] 13769" xfId="53051" hidden="1"/>
    <cellStyle name="Currency [0] 1377" xfId="1569" hidden="1"/>
    <cellStyle name="Currency [0] 1377" xfId="30964" hidden="1"/>
    <cellStyle name="Currency [0] 13770" xfId="23681" hidden="1"/>
    <cellStyle name="Currency [0] 13770" xfId="53074" hidden="1"/>
    <cellStyle name="Currency [0] 13771" xfId="23683" hidden="1"/>
    <cellStyle name="Currency [0] 13771" xfId="53076" hidden="1"/>
    <cellStyle name="Currency [0] 13772" xfId="23539" hidden="1"/>
    <cellStyle name="Currency [0] 13772" xfId="52932" hidden="1"/>
    <cellStyle name="Currency [0] 13773" xfId="23638" hidden="1"/>
    <cellStyle name="Currency [0] 13773" xfId="53031" hidden="1"/>
    <cellStyle name="Currency [0] 13774" xfId="23605" hidden="1"/>
    <cellStyle name="Currency [0] 13774" xfId="52998" hidden="1"/>
    <cellStyle name="Currency [0] 13775" xfId="23623" hidden="1"/>
    <cellStyle name="Currency [0] 13775" xfId="53016" hidden="1"/>
    <cellStyle name="Currency [0] 13776" xfId="23620" hidden="1"/>
    <cellStyle name="Currency [0] 13776" xfId="53013" hidden="1"/>
    <cellStyle name="Currency [0] 13777" xfId="23687" hidden="1"/>
    <cellStyle name="Currency [0] 13777" xfId="53080" hidden="1"/>
    <cellStyle name="Currency [0] 13778" xfId="23572" hidden="1"/>
    <cellStyle name="Currency [0] 13778" xfId="52965" hidden="1"/>
    <cellStyle name="Currency [0] 13779" xfId="23672" hidden="1"/>
    <cellStyle name="Currency [0] 13779" xfId="53065" hidden="1"/>
    <cellStyle name="Currency [0] 1378" xfId="1478" hidden="1"/>
    <cellStyle name="Currency [0] 1378" xfId="30873" hidden="1"/>
    <cellStyle name="Currency [0] 13780" xfId="23694" hidden="1"/>
    <cellStyle name="Currency [0] 13780" xfId="53087" hidden="1"/>
    <cellStyle name="Currency [0] 13781" xfId="23696" hidden="1"/>
    <cellStyle name="Currency [0] 13781" xfId="53089" hidden="1"/>
    <cellStyle name="Currency [0] 13782" xfId="23624" hidden="1"/>
    <cellStyle name="Currency [0] 13782" xfId="53017" hidden="1"/>
    <cellStyle name="Currency [0] 13783" xfId="23656" hidden="1"/>
    <cellStyle name="Currency [0] 13783" xfId="53049" hidden="1"/>
    <cellStyle name="Currency [0] 13784" xfId="19969" hidden="1"/>
    <cellStyle name="Currency [0] 13784" xfId="49362" hidden="1"/>
    <cellStyle name="Currency [0] 13785" xfId="23642" hidden="1"/>
    <cellStyle name="Currency [0] 13785" xfId="53035" hidden="1"/>
    <cellStyle name="Currency [0] 13786" xfId="23639" hidden="1"/>
    <cellStyle name="Currency [0] 13786" xfId="53032" hidden="1"/>
    <cellStyle name="Currency [0] 13787" xfId="23700" hidden="1"/>
    <cellStyle name="Currency [0] 13787" xfId="53093" hidden="1"/>
    <cellStyle name="Currency [0] 13788" xfId="23535" hidden="1"/>
    <cellStyle name="Currency [0] 13788" xfId="52928" hidden="1"/>
    <cellStyle name="Currency [0] 13789" xfId="23684" hidden="1"/>
    <cellStyle name="Currency [0] 13789" xfId="53077" hidden="1"/>
    <cellStyle name="Currency [0] 1379" xfId="1561" hidden="1"/>
    <cellStyle name="Currency [0] 1379" xfId="30956" hidden="1"/>
    <cellStyle name="Currency [0] 13790" xfId="23704" hidden="1"/>
    <cellStyle name="Currency [0] 13790" xfId="53097" hidden="1"/>
    <cellStyle name="Currency [0] 13791" xfId="23706" hidden="1"/>
    <cellStyle name="Currency [0] 13791" xfId="53099" hidden="1"/>
    <cellStyle name="Currency [0] 13792" xfId="23643" hidden="1"/>
    <cellStyle name="Currency [0] 13792" xfId="53036" hidden="1"/>
    <cellStyle name="Currency [0] 13793" xfId="23671" hidden="1"/>
    <cellStyle name="Currency [0] 13793" xfId="53064" hidden="1"/>
    <cellStyle name="Currency [0] 13794" xfId="23631" hidden="1"/>
    <cellStyle name="Currency [0] 13794" xfId="53024" hidden="1"/>
    <cellStyle name="Currency [0] 13795" xfId="23660" hidden="1"/>
    <cellStyle name="Currency [0] 13795" xfId="53053" hidden="1"/>
    <cellStyle name="Currency [0] 13796" xfId="23657" hidden="1"/>
    <cellStyle name="Currency [0] 13796" xfId="53050" hidden="1"/>
    <cellStyle name="Currency [0] 13797" xfId="23710" hidden="1"/>
    <cellStyle name="Currency [0] 13797" xfId="53103" hidden="1"/>
    <cellStyle name="Currency [0] 13798" xfId="23538" hidden="1"/>
    <cellStyle name="Currency [0] 13798" xfId="52931" hidden="1"/>
    <cellStyle name="Currency [0] 13799" xfId="23697" hidden="1"/>
    <cellStyle name="Currency [0] 13799" xfId="53090" hidden="1"/>
    <cellStyle name="Currency [0] 138" xfId="261" hidden="1"/>
    <cellStyle name="Currency [0] 138" xfId="29656" hidden="1"/>
    <cellStyle name="Currency [0] 1380" xfId="1571" hidden="1"/>
    <cellStyle name="Currency [0] 1380" xfId="30966" hidden="1"/>
    <cellStyle name="Currency [0] 13800" xfId="23714" hidden="1"/>
    <cellStyle name="Currency [0] 13800" xfId="53107" hidden="1"/>
    <cellStyle name="Currency [0] 13801" xfId="23716" hidden="1"/>
    <cellStyle name="Currency [0] 13801" xfId="53109" hidden="1"/>
    <cellStyle name="Currency [0] 13802" xfId="23597" hidden="1"/>
    <cellStyle name="Currency [0] 13802" xfId="52990" hidden="1"/>
    <cellStyle name="Currency [0] 13803" xfId="23633" hidden="1"/>
    <cellStyle name="Currency [0] 13803" xfId="53026" hidden="1"/>
    <cellStyle name="Currency [0] 13804" xfId="23702" hidden="1"/>
    <cellStyle name="Currency [0] 13804" xfId="53095" hidden="1"/>
    <cellStyle name="Currency [0] 13805" xfId="23690" hidden="1"/>
    <cellStyle name="Currency [0] 13805" xfId="53083" hidden="1"/>
    <cellStyle name="Currency [0] 13806" xfId="23707" hidden="1"/>
    <cellStyle name="Currency [0] 13806" xfId="53100" hidden="1"/>
    <cellStyle name="Currency [0] 13807" xfId="23718" hidden="1"/>
    <cellStyle name="Currency [0] 13807" xfId="53111" hidden="1"/>
    <cellStyle name="Currency [0] 13808" xfId="23566" hidden="1"/>
    <cellStyle name="Currency [0] 13808" xfId="52959" hidden="1"/>
    <cellStyle name="Currency [0] 13809" xfId="23630" hidden="1"/>
    <cellStyle name="Currency [0] 13809" xfId="53023" hidden="1"/>
    <cellStyle name="Currency [0] 1381" xfId="1572" hidden="1"/>
    <cellStyle name="Currency [0] 1381" xfId="30967" hidden="1"/>
    <cellStyle name="Currency [0] 13810" xfId="23722" hidden="1"/>
    <cellStyle name="Currency [0] 13810" xfId="53115" hidden="1"/>
    <cellStyle name="Currency [0] 13811" xfId="23724" hidden="1"/>
    <cellStyle name="Currency [0] 13811" xfId="53117" hidden="1"/>
    <cellStyle name="Currency [0] 13812" xfId="23679" hidden="1"/>
    <cellStyle name="Currency [0] 13812" xfId="53072" hidden="1"/>
    <cellStyle name="Currency [0] 13813" xfId="23691" hidden="1"/>
    <cellStyle name="Currency [0] 13813" xfId="53084" hidden="1"/>
    <cellStyle name="Currency [0] 13814" xfId="23719" hidden="1"/>
    <cellStyle name="Currency [0] 13814" xfId="53112" hidden="1"/>
    <cellStyle name="Currency [0] 13815" xfId="23692" hidden="1"/>
    <cellStyle name="Currency [0] 13815" xfId="53085" hidden="1"/>
    <cellStyle name="Currency [0] 13816" xfId="23725" hidden="1"/>
    <cellStyle name="Currency [0] 13816" xfId="53118" hidden="1"/>
    <cellStyle name="Currency [0] 13817" xfId="23727" hidden="1"/>
    <cellStyle name="Currency [0] 13817" xfId="53120" hidden="1"/>
    <cellStyle name="Currency [0] 13818" xfId="23720" hidden="1"/>
    <cellStyle name="Currency [0] 13818" xfId="53113" hidden="1"/>
    <cellStyle name="Currency [0] 13819" xfId="23666" hidden="1"/>
    <cellStyle name="Currency [0] 13819" xfId="53059" hidden="1"/>
    <cellStyle name="Currency [0] 1382" xfId="1500" hidden="1"/>
    <cellStyle name="Currency [0] 1382" xfId="30895" hidden="1"/>
    <cellStyle name="Currency [0] 13820" xfId="23729" hidden="1"/>
    <cellStyle name="Currency [0] 13820" xfId="53122" hidden="1"/>
    <cellStyle name="Currency [0] 13821" xfId="23731" hidden="1"/>
    <cellStyle name="Currency [0] 13821" xfId="53124" hidden="1"/>
    <cellStyle name="Currency [0] 13822" xfId="23788" hidden="1"/>
    <cellStyle name="Currency [0] 13822" xfId="53181" hidden="1"/>
    <cellStyle name="Currency [0] 13823" xfId="23807" hidden="1"/>
    <cellStyle name="Currency [0] 13823" xfId="53200" hidden="1"/>
    <cellStyle name="Currency [0] 13824" xfId="23814" hidden="1"/>
    <cellStyle name="Currency [0] 13824" xfId="53207" hidden="1"/>
    <cellStyle name="Currency [0] 13825" xfId="23821" hidden="1"/>
    <cellStyle name="Currency [0] 13825" xfId="53214" hidden="1"/>
    <cellStyle name="Currency [0] 13826" xfId="23826" hidden="1"/>
    <cellStyle name="Currency [0] 13826" xfId="53219" hidden="1"/>
    <cellStyle name="Currency [0] 13827" xfId="23805" hidden="1"/>
    <cellStyle name="Currency [0] 13827" xfId="53198" hidden="1"/>
    <cellStyle name="Currency [0] 13828" xfId="23816" hidden="1"/>
    <cellStyle name="Currency [0] 13828" xfId="53209" hidden="1"/>
    <cellStyle name="Currency [0] 13829" xfId="23830" hidden="1"/>
    <cellStyle name="Currency [0] 13829" xfId="53223" hidden="1"/>
    <cellStyle name="Currency [0] 1383" xfId="1551" hidden="1"/>
    <cellStyle name="Currency [0] 1383" xfId="30946" hidden="1"/>
    <cellStyle name="Currency [0] 13830" xfId="23832" hidden="1"/>
    <cellStyle name="Currency [0] 13830" xfId="53225" hidden="1"/>
    <cellStyle name="Currency [0] 13831" xfId="23815" hidden="1"/>
    <cellStyle name="Currency [0] 13831" xfId="53208" hidden="1"/>
    <cellStyle name="Currency [0] 13832" xfId="23789" hidden="1"/>
    <cellStyle name="Currency [0] 13832" xfId="53182" hidden="1"/>
    <cellStyle name="Currency [0] 13833" xfId="23843" hidden="1"/>
    <cellStyle name="Currency [0] 13833" xfId="53236" hidden="1"/>
    <cellStyle name="Currency [0] 13834" xfId="23852" hidden="1"/>
    <cellStyle name="Currency [0] 13834" xfId="53245" hidden="1"/>
    <cellStyle name="Currency [0] 13835" xfId="23863" hidden="1"/>
    <cellStyle name="Currency [0] 13835" xfId="53256" hidden="1"/>
    <cellStyle name="Currency [0] 13836" xfId="23869" hidden="1"/>
    <cellStyle name="Currency [0] 13836" xfId="53262" hidden="1"/>
    <cellStyle name="Currency [0] 13837" xfId="23841" hidden="1"/>
    <cellStyle name="Currency [0] 13837" xfId="53234" hidden="1"/>
    <cellStyle name="Currency [0] 13838" xfId="23859" hidden="1"/>
    <cellStyle name="Currency [0] 13838" xfId="53252" hidden="1"/>
    <cellStyle name="Currency [0] 13839" xfId="23881" hidden="1"/>
    <cellStyle name="Currency [0] 13839" xfId="53274" hidden="1"/>
    <cellStyle name="Currency [0] 1384" xfId="1531" hidden="1"/>
    <cellStyle name="Currency [0] 1384" xfId="30926" hidden="1"/>
    <cellStyle name="Currency [0] 13840" xfId="23883" hidden="1"/>
    <cellStyle name="Currency [0] 13840" xfId="53276" hidden="1"/>
    <cellStyle name="Currency [0] 13841" xfId="23811" hidden="1"/>
    <cellStyle name="Currency [0] 13841" xfId="53204" hidden="1"/>
    <cellStyle name="Currency [0] 13842" xfId="23795" hidden="1"/>
    <cellStyle name="Currency [0] 13842" xfId="53188" hidden="1"/>
    <cellStyle name="Currency [0] 13843" xfId="23855" hidden="1"/>
    <cellStyle name="Currency [0] 13843" xfId="53248" hidden="1"/>
    <cellStyle name="Currency [0] 13844" xfId="23800" hidden="1"/>
    <cellStyle name="Currency [0] 13844" xfId="53193" hidden="1"/>
    <cellStyle name="Currency [0] 13845" xfId="23844" hidden="1"/>
    <cellStyle name="Currency [0] 13845" xfId="53237" hidden="1"/>
    <cellStyle name="Currency [0] 13846" xfId="23888" hidden="1"/>
    <cellStyle name="Currency [0] 13846" xfId="53281" hidden="1"/>
    <cellStyle name="Currency [0] 13847" xfId="23856" hidden="1"/>
    <cellStyle name="Currency [0] 13847" xfId="53249" hidden="1"/>
    <cellStyle name="Currency [0] 13848" xfId="23864" hidden="1"/>
    <cellStyle name="Currency [0] 13848" xfId="53257" hidden="1"/>
    <cellStyle name="Currency [0] 13849" xfId="23900" hidden="1"/>
    <cellStyle name="Currency [0] 13849" xfId="53293" hidden="1"/>
    <cellStyle name="Currency [0] 1385" xfId="1543" hidden="1"/>
    <cellStyle name="Currency [0] 1385" xfId="30938" hidden="1"/>
    <cellStyle name="Currency [0] 13850" xfId="23902" hidden="1"/>
    <cellStyle name="Currency [0] 13850" xfId="53295" hidden="1"/>
    <cellStyle name="Currency [0] 13851" xfId="23858" hidden="1"/>
    <cellStyle name="Currency [0] 13851" xfId="53251" hidden="1"/>
    <cellStyle name="Currency [0] 13852" xfId="23871" hidden="1"/>
    <cellStyle name="Currency [0] 13852" xfId="53264" hidden="1"/>
    <cellStyle name="Currency [0] 13853" xfId="23876" hidden="1"/>
    <cellStyle name="Currency [0] 13853" xfId="53269" hidden="1"/>
    <cellStyle name="Currency [0] 13854" xfId="23870" hidden="1"/>
    <cellStyle name="Currency [0] 13854" xfId="53263" hidden="1"/>
    <cellStyle name="Currency [0] 13855" xfId="23918" hidden="1"/>
    <cellStyle name="Currency [0] 13855" xfId="53311" hidden="1"/>
    <cellStyle name="Currency [0] 13856" xfId="23926" hidden="1"/>
    <cellStyle name="Currency [0] 13856" xfId="53319" hidden="1"/>
    <cellStyle name="Currency [0] 13857" xfId="23854" hidden="1"/>
    <cellStyle name="Currency [0] 13857" xfId="53247" hidden="1"/>
    <cellStyle name="Currency [0] 13858" xfId="23912" hidden="1"/>
    <cellStyle name="Currency [0] 13858" xfId="53305" hidden="1"/>
    <cellStyle name="Currency [0] 13859" xfId="23935" hidden="1"/>
    <cellStyle name="Currency [0] 13859" xfId="53328" hidden="1"/>
    <cellStyle name="Currency [0] 1386" xfId="1541" hidden="1"/>
    <cellStyle name="Currency [0] 1386" xfId="30936" hidden="1"/>
    <cellStyle name="Currency [0] 13860" xfId="23937" hidden="1"/>
    <cellStyle name="Currency [0] 13860" xfId="53330" hidden="1"/>
    <cellStyle name="Currency [0] 13861" xfId="23837" hidden="1"/>
    <cellStyle name="Currency [0] 13861" xfId="53230" hidden="1"/>
    <cellStyle name="Currency [0] 13862" xfId="23847" hidden="1"/>
    <cellStyle name="Currency [0] 13862" xfId="53240" hidden="1"/>
    <cellStyle name="Currency [0] 13863" xfId="23909" hidden="1"/>
    <cellStyle name="Currency [0] 13863" xfId="53302" hidden="1"/>
    <cellStyle name="Currency [0] 13864" xfId="23874" hidden="1"/>
    <cellStyle name="Currency [0] 13864" xfId="53267" hidden="1"/>
    <cellStyle name="Currency [0] 13865" xfId="23819" hidden="1"/>
    <cellStyle name="Currency [0] 13865" xfId="53212" hidden="1"/>
    <cellStyle name="Currency [0] 13866" xfId="23945" hidden="1"/>
    <cellStyle name="Currency [0] 13866" xfId="53338" hidden="1"/>
    <cellStyle name="Currency [0] 13867" xfId="23910" hidden="1"/>
    <cellStyle name="Currency [0] 13867" xfId="53303" hidden="1"/>
    <cellStyle name="Currency [0] 13868" xfId="23921" hidden="1"/>
    <cellStyle name="Currency [0] 13868" xfId="53314" hidden="1"/>
    <cellStyle name="Currency [0] 13869" xfId="23953" hidden="1"/>
    <cellStyle name="Currency [0] 13869" xfId="53346" hidden="1"/>
    <cellStyle name="Currency [0] 1387" xfId="1574" hidden="1"/>
    <cellStyle name="Currency [0] 1387" xfId="30969" hidden="1"/>
    <cellStyle name="Currency [0] 13870" xfId="23955" hidden="1"/>
    <cellStyle name="Currency [0] 13870" xfId="53348" hidden="1"/>
    <cellStyle name="Currency [0] 13871" xfId="23907" hidden="1"/>
    <cellStyle name="Currency [0] 13871" xfId="53300" hidden="1"/>
    <cellStyle name="Currency [0] 13872" xfId="23906" hidden="1"/>
    <cellStyle name="Currency [0] 13872" xfId="53299" hidden="1"/>
    <cellStyle name="Currency [0] 13873" xfId="23896" hidden="1"/>
    <cellStyle name="Currency [0] 13873" xfId="53289" hidden="1"/>
    <cellStyle name="Currency [0] 13874" xfId="23892" hidden="1"/>
    <cellStyle name="Currency [0] 13874" xfId="53285" hidden="1"/>
    <cellStyle name="Currency [0] 13875" xfId="23894" hidden="1"/>
    <cellStyle name="Currency [0] 13875" xfId="53287" hidden="1"/>
    <cellStyle name="Currency [0] 13876" xfId="23962" hidden="1"/>
    <cellStyle name="Currency [0] 13876" xfId="53355" hidden="1"/>
    <cellStyle name="Currency [0] 13877" xfId="23797" hidden="1"/>
    <cellStyle name="Currency [0] 13877" xfId="53190" hidden="1"/>
    <cellStyle name="Currency [0] 13878" xfId="23940" hidden="1"/>
    <cellStyle name="Currency [0] 13878" xfId="53333" hidden="1"/>
    <cellStyle name="Currency [0] 13879" xfId="23968" hidden="1"/>
    <cellStyle name="Currency [0] 13879" xfId="53361" hidden="1"/>
    <cellStyle name="Currency [0] 1388" xfId="1518" hidden="1"/>
    <cellStyle name="Currency [0] 1388" xfId="30913" hidden="1"/>
    <cellStyle name="Currency [0] 13880" xfId="23970" hidden="1"/>
    <cellStyle name="Currency [0] 13880" xfId="53363" hidden="1"/>
    <cellStyle name="Currency [0] 13881" xfId="23845" hidden="1"/>
    <cellStyle name="Currency [0] 13881" xfId="53238" hidden="1"/>
    <cellStyle name="Currency [0] 13882" xfId="23919" hidden="1"/>
    <cellStyle name="Currency [0] 13882" xfId="53312" hidden="1"/>
    <cellStyle name="Currency [0] 13883" xfId="23875" hidden="1"/>
    <cellStyle name="Currency [0] 13883" xfId="53268" hidden="1"/>
    <cellStyle name="Currency [0] 13884" xfId="23911" hidden="1"/>
    <cellStyle name="Currency [0] 13884" xfId="53304" hidden="1"/>
    <cellStyle name="Currency [0] 13885" xfId="23915" hidden="1"/>
    <cellStyle name="Currency [0] 13885" xfId="53308" hidden="1"/>
    <cellStyle name="Currency [0] 13886" xfId="23976" hidden="1"/>
    <cellStyle name="Currency [0] 13886" xfId="53369" hidden="1"/>
    <cellStyle name="Currency [0] 13887" xfId="23792" hidden="1"/>
    <cellStyle name="Currency [0] 13887" xfId="53185" hidden="1"/>
    <cellStyle name="Currency [0] 13888" xfId="23958" hidden="1"/>
    <cellStyle name="Currency [0] 13888" xfId="53351" hidden="1"/>
    <cellStyle name="Currency [0] 13889" xfId="23981" hidden="1"/>
    <cellStyle name="Currency [0] 13889" xfId="53374" hidden="1"/>
    <cellStyle name="Currency [0] 1389" xfId="1568" hidden="1"/>
    <cellStyle name="Currency [0] 1389" xfId="30963" hidden="1"/>
    <cellStyle name="Currency [0] 13890" xfId="23983" hidden="1"/>
    <cellStyle name="Currency [0] 13890" xfId="53376" hidden="1"/>
    <cellStyle name="Currency [0] 13891" xfId="23839" hidden="1"/>
    <cellStyle name="Currency [0] 13891" xfId="53232" hidden="1"/>
    <cellStyle name="Currency [0] 13892" xfId="23938" hidden="1"/>
    <cellStyle name="Currency [0] 13892" xfId="53331" hidden="1"/>
    <cellStyle name="Currency [0] 13893" xfId="23905" hidden="1"/>
    <cellStyle name="Currency [0] 13893" xfId="53298" hidden="1"/>
    <cellStyle name="Currency [0] 13894" xfId="23923" hidden="1"/>
    <cellStyle name="Currency [0] 13894" xfId="53316" hidden="1"/>
    <cellStyle name="Currency [0] 13895" xfId="23920" hidden="1"/>
    <cellStyle name="Currency [0] 13895" xfId="53313" hidden="1"/>
    <cellStyle name="Currency [0] 13896" xfId="23987" hidden="1"/>
    <cellStyle name="Currency [0] 13896" xfId="53380" hidden="1"/>
    <cellStyle name="Currency [0] 13897" xfId="23872" hidden="1"/>
    <cellStyle name="Currency [0] 13897" xfId="53265" hidden="1"/>
    <cellStyle name="Currency [0] 13898" xfId="23972" hidden="1"/>
    <cellStyle name="Currency [0] 13898" xfId="53365" hidden="1"/>
    <cellStyle name="Currency [0] 13899" xfId="23994" hidden="1"/>
    <cellStyle name="Currency [0] 13899" xfId="53387" hidden="1"/>
    <cellStyle name="Currency [0] 139" xfId="262" hidden="1"/>
    <cellStyle name="Currency [0] 139" xfId="29657" hidden="1"/>
    <cellStyle name="Currency [0] 1390" xfId="1578" hidden="1"/>
    <cellStyle name="Currency [0] 1390" xfId="30973" hidden="1"/>
    <cellStyle name="Currency [0] 13900" xfId="23996" hidden="1"/>
    <cellStyle name="Currency [0] 13900" xfId="53389" hidden="1"/>
    <cellStyle name="Currency [0] 13901" xfId="23924" hidden="1"/>
    <cellStyle name="Currency [0] 13901" xfId="53317" hidden="1"/>
    <cellStyle name="Currency [0] 13902" xfId="23956" hidden="1"/>
    <cellStyle name="Currency [0] 13902" xfId="53349" hidden="1"/>
    <cellStyle name="Currency [0] 13903" xfId="23808" hidden="1"/>
    <cellStyle name="Currency [0] 13903" xfId="53201" hidden="1"/>
    <cellStyle name="Currency [0] 13904" xfId="23942" hidden="1"/>
    <cellStyle name="Currency [0] 13904" xfId="53335" hidden="1"/>
    <cellStyle name="Currency [0] 13905" xfId="23939" hidden="1"/>
    <cellStyle name="Currency [0] 13905" xfId="53332" hidden="1"/>
    <cellStyle name="Currency [0] 13906" xfId="24000" hidden="1"/>
    <cellStyle name="Currency [0] 13906" xfId="53393" hidden="1"/>
    <cellStyle name="Currency [0] 13907" xfId="23835" hidden="1"/>
    <cellStyle name="Currency [0] 13907" xfId="53228" hidden="1"/>
    <cellStyle name="Currency [0] 13908" xfId="23984" hidden="1"/>
    <cellStyle name="Currency [0] 13908" xfId="53377" hidden="1"/>
    <cellStyle name="Currency [0] 13909" xfId="24004" hidden="1"/>
    <cellStyle name="Currency [0] 13909" xfId="53397" hidden="1"/>
    <cellStyle name="Currency [0] 1391" xfId="1579" hidden="1"/>
    <cellStyle name="Currency [0] 1391" xfId="30974" hidden="1"/>
    <cellStyle name="Currency [0] 13910" xfId="24006" hidden="1"/>
    <cellStyle name="Currency [0] 13910" xfId="53399" hidden="1"/>
    <cellStyle name="Currency [0] 13911" xfId="23943" hidden="1"/>
    <cellStyle name="Currency [0] 13911" xfId="53336" hidden="1"/>
    <cellStyle name="Currency [0] 13912" xfId="23971" hidden="1"/>
    <cellStyle name="Currency [0] 13912" xfId="53364" hidden="1"/>
    <cellStyle name="Currency [0] 13913" xfId="23931" hidden="1"/>
    <cellStyle name="Currency [0] 13913" xfId="53324" hidden="1"/>
    <cellStyle name="Currency [0] 13914" xfId="23960" hidden="1"/>
    <cellStyle name="Currency [0] 13914" xfId="53353" hidden="1"/>
    <cellStyle name="Currency [0] 13915" xfId="23957" hidden="1"/>
    <cellStyle name="Currency [0] 13915" xfId="53350" hidden="1"/>
    <cellStyle name="Currency [0] 13916" xfId="24010" hidden="1"/>
    <cellStyle name="Currency [0] 13916" xfId="53403" hidden="1"/>
    <cellStyle name="Currency [0] 13917" xfId="23838" hidden="1"/>
    <cellStyle name="Currency [0] 13917" xfId="53231" hidden="1"/>
    <cellStyle name="Currency [0] 13918" xfId="23997" hidden="1"/>
    <cellStyle name="Currency [0] 13918" xfId="53390" hidden="1"/>
    <cellStyle name="Currency [0] 13919" xfId="24014" hidden="1"/>
    <cellStyle name="Currency [0] 13919" xfId="53407" hidden="1"/>
    <cellStyle name="Currency [0] 1392" xfId="1544" hidden="1"/>
    <cellStyle name="Currency [0] 1392" xfId="30939" hidden="1"/>
    <cellStyle name="Currency [0] 13920" xfId="24016" hidden="1"/>
    <cellStyle name="Currency [0] 13920" xfId="53409" hidden="1"/>
    <cellStyle name="Currency [0] 13921" xfId="23897" hidden="1"/>
    <cellStyle name="Currency [0] 13921" xfId="53290" hidden="1"/>
    <cellStyle name="Currency [0] 13922" xfId="23933" hidden="1"/>
    <cellStyle name="Currency [0] 13922" xfId="53326" hidden="1"/>
    <cellStyle name="Currency [0] 13923" xfId="24002" hidden="1"/>
    <cellStyle name="Currency [0] 13923" xfId="53395" hidden="1"/>
    <cellStyle name="Currency [0] 13924" xfId="23990" hidden="1"/>
    <cellStyle name="Currency [0] 13924" xfId="53383" hidden="1"/>
    <cellStyle name="Currency [0] 13925" xfId="24007" hidden="1"/>
    <cellStyle name="Currency [0] 13925" xfId="53400" hidden="1"/>
    <cellStyle name="Currency [0] 13926" xfId="24018" hidden="1"/>
    <cellStyle name="Currency [0] 13926" xfId="53411" hidden="1"/>
    <cellStyle name="Currency [0] 13927" xfId="23866" hidden="1"/>
    <cellStyle name="Currency [0] 13927" xfId="53259" hidden="1"/>
    <cellStyle name="Currency [0] 13928" xfId="23930" hidden="1"/>
    <cellStyle name="Currency [0] 13928" xfId="53323" hidden="1"/>
    <cellStyle name="Currency [0] 13929" xfId="24022" hidden="1"/>
    <cellStyle name="Currency [0] 13929" xfId="53415" hidden="1"/>
    <cellStyle name="Currency [0] 1393" xfId="1559" hidden="1"/>
    <cellStyle name="Currency [0] 1393" xfId="30954" hidden="1"/>
    <cellStyle name="Currency [0] 13930" xfId="24024" hidden="1"/>
    <cellStyle name="Currency [0] 13930" xfId="53417" hidden="1"/>
    <cellStyle name="Currency [0] 13931" xfId="23979" hidden="1"/>
    <cellStyle name="Currency [0] 13931" xfId="53372" hidden="1"/>
    <cellStyle name="Currency [0] 13932" xfId="23991" hidden="1"/>
    <cellStyle name="Currency [0] 13932" xfId="53384" hidden="1"/>
    <cellStyle name="Currency [0] 13933" xfId="24019" hidden="1"/>
    <cellStyle name="Currency [0] 13933" xfId="53412" hidden="1"/>
    <cellStyle name="Currency [0] 13934" xfId="23992" hidden="1"/>
    <cellStyle name="Currency [0] 13934" xfId="53385" hidden="1"/>
    <cellStyle name="Currency [0] 13935" xfId="24025" hidden="1"/>
    <cellStyle name="Currency [0] 13935" xfId="53418" hidden="1"/>
    <cellStyle name="Currency [0] 13936" xfId="24027" hidden="1"/>
    <cellStyle name="Currency [0] 13936" xfId="53420" hidden="1"/>
    <cellStyle name="Currency [0] 13937" xfId="24020" hidden="1"/>
    <cellStyle name="Currency [0] 13937" xfId="53413" hidden="1"/>
    <cellStyle name="Currency [0] 13938" xfId="23966" hidden="1"/>
    <cellStyle name="Currency [0] 13938" xfId="53359" hidden="1"/>
    <cellStyle name="Currency [0] 13939" xfId="24030" hidden="1"/>
    <cellStyle name="Currency [0] 13939" xfId="53423" hidden="1"/>
    <cellStyle name="Currency [0] 1394" xfId="1485" hidden="1"/>
    <cellStyle name="Currency [0] 1394" xfId="30880" hidden="1"/>
    <cellStyle name="Currency [0] 13940" xfId="24032" hidden="1"/>
    <cellStyle name="Currency [0] 13940" xfId="53425" hidden="1"/>
    <cellStyle name="Currency [0] 13941" xfId="23749" hidden="1"/>
    <cellStyle name="Currency [0] 13941" xfId="53142" hidden="1"/>
    <cellStyle name="Currency [0] 13942" xfId="23771" hidden="1"/>
    <cellStyle name="Currency [0] 13942" xfId="53164" hidden="1"/>
    <cellStyle name="Currency [0] 13943" xfId="24036" hidden="1"/>
    <cellStyle name="Currency [0] 13943" xfId="53429" hidden="1"/>
    <cellStyle name="Currency [0] 13944" xfId="24043" hidden="1"/>
    <cellStyle name="Currency [0] 13944" xfId="53436" hidden="1"/>
    <cellStyle name="Currency [0] 13945" xfId="24045" hidden="1"/>
    <cellStyle name="Currency [0] 13945" xfId="53438" hidden="1"/>
    <cellStyle name="Currency [0] 13946" xfId="23736" hidden="1"/>
    <cellStyle name="Currency [0] 13946" xfId="53129" hidden="1"/>
    <cellStyle name="Currency [0] 13947" xfId="24039" hidden="1"/>
    <cellStyle name="Currency [0] 13947" xfId="53432" hidden="1"/>
    <cellStyle name="Currency [0] 13948" xfId="24048" hidden="1"/>
    <cellStyle name="Currency [0] 13948" xfId="53441" hidden="1"/>
    <cellStyle name="Currency [0] 13949" xfId="24050" hidden="1"/>
    <cellStyle name="Currency [0] 13949" xfId="53443" hidden="1"/>
    <cellStyle name="Currency [0] 1395" xfId="1554" hidden="1"/>
    <cellStyle name="Currency [0] 1395" xfId="30949" hidden="1"/>
    <cellStyle name="Currency [0] 13950" xfId="24038" hidden="1"/>
    <cellStyle name="Currency [0] 13950" xfId="53431" hidden="1"/>
    <cellStyle name="Currency [0] 13951" xfId="23748" hidden="1"/>
    <cellStyle name="Currency [0] 13951" xfId="53141" hidden="1"/>
    <cellStyle name="Currency [0] 13952" xfId="24061" hidden="1"/>
    <cellStyle name="Currency [0] 13952" xfId="53454" hidden="1"/>
    <cellStyle name="Currency [0] 13953" xfId="24070" hidden="1"/>
    <cellStyle name="Currency [0] 13953" xfId="53463" hidden="1"/>
    <cellStyle name="Currency [0] 13954" xfId="24081" hidden="1"/>
    <cellStyle name="Currency [0] 13954" xfId="53474" hidden="1"/>
    <cellStyle name="Currency [0] 13955" xfId="24087" hidden="1"/>
    <cellStyle name="Currency [0] 13955" xfId="53480" hidden="1"/>
    <cellStyle name="Currency [0] 13956" xfId="24059" hidden="1"/>
    <cellStyle name="Currency [0] 13956" xfId="53452" hidden="1"/>
    <cellStyle name="Currency [0] 13957" xfId="24077" hidden="1"/>
    <cellStyle name="Currency [0] 13957" xfId="53470" hidden="1"/>
    <cellStyle name="Currency [0] 13958" xfId="24099" hidden="1"/>
    <cellStyle name="Currency [0] 13958" xfId="53492" hidden="1"/>
    <cellStyle name="Currency [0] 13959" xfId="24101" hidden="1"/>
    <cellStyle name="Currency [0] 13959" xfId="53494" hidden="1"/>
    <cellStyle name="Currency [0] 1396" xfId="1552" hidden="1"/>
    <cellStyle name="Currency [0] 1396" xfId="30947" hidden="1"/>
    <cellStyle name="Currency [0] 13960" xfId="24033" hidden="1"/>
    <cellStyle name="Currency [0] 13960" xfId="53426" hidden="1"/>
    <cellStyle name="Currency [0] 13961" xfId="23744" hidden="1"/>
    <cellStyle name="Currency [0] 13961" xfId="53137" hidden="1"/>
    <cellStyle name="Currency [0] 13962" xfId="24073" hidden="1"/>
    <cellStyle name="Currency [0] 13962" xfId="53466" hidden="1"/>
    <cellStyle name="Currency [0] 13963" xfId="23740" hidden="1"/>
    <cellStyle name="Currency [0] 13963" xfId="53133" hidden="1"/>
    <cellStyle name="Currency [0] 13964" xfId="24062" hidden="1"/>
    <cellStyle name="Currency [0] 13964" xfId="53455" hidden="1"/>
    <cellStyle name="Currency [0] 13965" xfId="24106" hidden="1"/>
    <cellStyle name="Currency [0] 13965" xfId="53499" hidden="1"/>
    <cellStyle name="Currency [0] 13966" xfId="24074" hidden="1"/>
    <cellStyle name="Currency [0] 13966" xfId="53467" hidden="1"/>
    <cellStyle name="Currency [0] 13967" xfId="24082" hidden="1"/>
    <cellStyle name="Currency [0] 13967" xfId="53475" hidden="1"/>
    <cellStyle name="Currency [0] 13968" xfId="24118" hidden="1"/>
    <cellStyle name="Currency [0] 13968" xfId="53511" hidden="1"/>
    <cellStyle name="Currency [0] 13969" xfId="24120" hidden="1"/>
    <cellStyle name="Currency [0] 13969" xfId="53513" hidden="1"/>
    <cellStyle name="Currency [0] 1397" xfId="1581" hidden="1"/>
    <cellStyle name="Currency [0] 1397" xfId="30976" hidden="1"/>
    <cellStyle name="Currency [0] 13970" xfId="24076" hidden="1"/>
    <cellStyle name="Currency [0] 13970" xfId="53469" hidden="1"/>
    <cellStyle name="Currency [0] 13971" xfId="24089" hidden="1"/>
    <cellStyle name="Currency [0] 13971" xfId="53482" hidden="1"/>
    <cellStyle name="Currency [0] 13972" xfId="24094" hidden="1"/>
    <cellStyle name="Currency [0] 13972" xfId="53487" hidden="1"/>
    <cellStyle name="Currency [0] 13973" xfId="24088" hidden="1"/>
    <cellStyle name="Currency [0] 13973" xfId="53481" hidden="1"/>
    <cellStyle name="Currency [0] 13974" xfId="24136" hidden="1"/>
    <cellStyle name="Currency [0] 13974" xfId="53529" hidden="1"/>
    <cellStyle name="Currency [0] 13975" xfId="24144" hidden="1"/>
    <cellStyle name="Currency [0] 13975" xfId="53537" hidden="1"/>
    <cellStyle name="Currency [0] 13976" xfId="24072" hidden="1"/>
    <cellStyle name="Currency [0] 13976" xfId="53465" hidden="1"/>
    <cellStyle name="Currency [0] 13977" xfId="24130" hidden="1"/>
    <cellStyle name="Currency [0] 13977" xfId="53523" hidden="1"/>
    <cellStyle name="Currency [0] 13978" xfId="24153" hidden="1"/>
    <cellStyle name="Currency [0] 13978" xfId="53546" hidden="1"/>
    <cellStyle name="Currency [0] 13979" xfId="24155" hidden="1"/>
    <cellStyle name="Currency [0] 13979" xfId="53548" hidden="1"/>
    <cellStyle name="Currency [0] 1398" xfId="1497" hidden="1"/>
    <cellStyle name="Currency [0] 1398" xfId="30892" hidden="1"/>
    <cellStyle name="Currency [0] 13980" xfId="24055" hidden="1"/>
    <cellStyle name="Currency [0] 13980" xfId="53448" hidden="1"/>
    <cellStyle name="Currency [0] 13981" xfId="24065" hidden="1"/>
    <cellStyle name="Currency [0] 13981" xfId="53458" hidden="1"/>
    <cellStyle name="Currency [0] 13982" xfId="24127" hidden="1"/>
    <cellStyle name="Currency [0] 13982" xfId="53520" hidden="1"/>
    <cellStyle name="Currency [0] 13983" xfId="24092" hidden="1"/>
    <cellStyle name="Currency [0] 13983" xfId="53485" hidden="1"/>
    <cellStyle name="Currency [0] 13984" xfId="24041" hidden="1"/>
    <cellStyle name="Currency [0] 13984" xfId="53434" hidden="1"/>
    <cellStyle name="Currency [0] 13985" xfId="24163" hidden="1"/>
    <cellStyle name="Currency [0] 13985" xfId="53556" hidden="1"/>
    <cellStyle name="Currency [0] 13986" xfId="24128" hidden="1"/>
    <cellStyle name="Currency [0] 13986" xfId="53521" hidden="1"/>
    <cellStyle name="Currency [0] 13987" xfId="24139" hidden="1"/>
    <cellStyle name="Currency [0] 13987" xfId="53532" hidden="1"/>
    <cellStyle name="Currency [0] 13988" xfId="24171" hidden="1"/>
    <cellStyle name="Currency [0] 13988" xfId="53564" hidden="1"/>
    <cellStyle name="Currency [0] 13989" xfId="24173" hidden="1"/>
    <cellStyle name="Currency [0] 13989" xfId="53566" hidden="1"/>
    <cellStyle name="Currency [0] 1399" xfId="1573" hidden="1"/>
    <cellStyle name="Currency [0] 1399" xfId="30968" hidden="1"/>
    <cellStyle name="Currency [0] 13990" xfId="24125" hidden="1"/>
    <cellStyle name="Currency [0] 13990" xfId="53518" hidden="1"/>
    <cellStyle name="Currency [0] 13991" xfId="24124" hidden="1"/>
    <cellStyle name="Currency [0] 13991" xfId="53517" hidden="1"/>
    <cellStyle name="Currency [0] 13992" xfId="24114" hidden="1"/>
    <cellStyle name="Currency [0] 13992" xfId="53507" hidden="1"/>
    <cellStyle name="Currency [0] 13993" xfId="24110" hidden="1"/>
    <cellStyle name="Currency [0] 13993" xfId="53503" hidden="1"/>
    <cellStyle name="Currency [0] 13994" xfId="24112" hidden="1"/>
    <cellStyle name="Currency [0] 13994" xfId="53505" hidden="1"/>
    <cellStyle name="Currency [0] 13995" xfId="24180" hidden="1"/>
    <cellStyle name="Currency [0] 13995" xfId="53573" hidden="1"/>
    <cellStyle name="Currency [0] 13996" xfId="23742" hidden="1"/>
    <cellStyle name="Currency [0] 13996" xfId="53135" hidden="1"/>
    <cellStyle name="Currency [0] 13997" xfId="24158" hidden="1"/>
    <cellStyle name="Currency [0] 13997" xfId="53551" hidden="1"/>
    <cellStyle name="Currency [0] 13998" xfId="24186" hidden="1"/>
    <cellStyle name="Currency [0] 13998" xfId="53579" hidden="1"/>
    <cellStyle name="Currency [0] 13999" xfId="24188" hidden="1"/>
    <cellStyle name="Currency [0] 13999" xfId="53581" hidden="1"/>
    <cellStyle name="Currency [0] 14" xfId="99" hidden="1"/>
    <cellStyle name="Currency [0] 14" xfId="29494" hidden="1"/>
    <cellStyle name="Currency [0] 140" xfId="225" hidden="1"/>
    <cellStyle name="Currency [0] 140" xfId="29620" hidden="1"/>
    <cellStyle name="Currency [0] 1400" xfId="1583" hidden="1"/>
    <cellStyle name="Currency [0] 1400" xfId="30978" hidden="1"/>
    <cellStyle name="Currency [0] 14000" xfId="24063" hidden="1"/>
    <cellStyle name="Currency [0] 14000" xfId="53456" hidden="1"/>
    <cellStyle name="Currency [0] 14001" xfId="24137" hidden="1"/>
    <cellStyle name="Currency [0] 14001" xfId="53530" hidden="1"/>
    <cellStyle name="Currency [0] 14002" xfId="24093" hidden="1"/>
    <cellStyle name="Currency [0] 14002" xfId="53486" hidden="1"/>
    <cellStyle name="Currency [0] 14003" xfId="24129" hidden="1"/>
    <cellStyle name="Currency [0] 14003" xfId="53522" hidden="1"/>
    <cellStyle name="Currency [0] 14004" xfId="24133" hidden="1"/>
    <cellStyle name="Currency [0] 14004" xfId="53526" hidden="1"/>
    <cellStyle name="Currency [0] 14005" xfId="24194" hidden="1"/>
    <cellStyle name="Currency [0] 14005" xfId="53587" hidden="1"/>
    <cellStyle name="Currency [0] 14006" xfId="23777" hidden="1"/>
    <cellStyle name="Currency [0] 14006" xfId="53170" hidden="1"/>
    <cellStyle name="Currency [0] 14007" xfId="24176" hidden="1"/>
    <cellStyle name="Currency [0] 14007" xfId="53569" hidden="1"/>
    <cellStyle name="Currency [0] 14008" xfId="24199" hidden="1"/>
    <cellStyle name="Currency [0] 14008" xfId="53592" hidden="1"/>
    <cellStyle name="Currency [0] 14009" xfId="24201" hidden="1"/>
    <cellStyle name="Currency [0] 14009" xfId="53594" hidden="1"/>
    <cellStyle name="Currency [0] 1401" xfId="1584" hidden="1"/>
    <cellStyle name="Currency [0] 1401" xfId="30979" hidden="1"/>
    <cellStyle name="Currency [0] 14010" xfId="24057" hidden="1"/>
    <cellStyle name="Currency [0] 14010" xfId="53450" hidden="1"/>
    <cellStyle name="Currency [0] 14011" xfId="24156" hidden="1"/>
    <cellStyle name="Currency [0] 14011" xfId="53549" hidden="1"/>
    <cellStyle name="Currency [0] 14012" xfId="24123" hidden="1"/>
    <cellStyle name="Currency [0] 14012" xfId="53516" hidden="1"/>
    <cellStyle name="Currency [0] 14013" xfId="24141" hidden="1"/>
    <cellStyle name="Currency [0] 14013" xfId="53534" hidden="1"/>
    <cellStyle name="Currency [0] 14014" xfId="24138" hidden="1"/>
    <cellStyle name="Currency [0] 14014" xfId="53531" hidden="1"/>
    <cellStyle name="Currency [0] 14015" xfId="24205" hidden="1"/>
    <cellStyle name="Currency [0] 14015" xfId="53598" hidden="1"/>
    <cellStyle name="Currency [0] 14016" xfId="24090" hidden="1"/>
    <cellStyle name="Currency [0] 14016" xfId="53483" hidden="1"/>
    <cellStyle name="Currency [0] 14017" xfId="24190" hidden="1"/>
    <cellStyle name="Currency [0] 14017" xfId="53583" hidden="1"/>
    <cellStyle name="Currency [0] 14018" xfId="24212" hidden="1"/>
    <cellStyle name="Currency [0] 14018" xfId="53605" hidden="1"/>
    <cellStyle name="Currency [0] 14019" xfId="24214" hidden="1"/>
    <cellStyle name="Currency [0] 14019" xfId="53607" hidden="1"/>
    <cellStyle name="Currency [0] 1402" xfId="1555" hidden="1"/>
    <cellStyle name="Currency [0] 1402" xfId="30950" hidden="1"/>
    <cellStyle name="Currency [0] 14020" xfId="24142" hidden="1"/>
    <cellStyle name="Currency [0] 14020" xfId="53535" hidden="1"/>
    <cellStyle name="Currency [0] 14021" xfId="24174" hidden="1"/>
    <cellStyle name="Currency [0] 14021" xfId="53567" hidden="1"/>
    <cellStyle name="Currency [0] 14022" xfId="23822" hidden="1"/>
    <cellStyle name="Currency [0] 14022" xfId="53215" hidden="1"/>
    <cellStyle name="Currency [0] 14023" xfId="24160" hidden="1"/>
    <cellStyle name="Currency [0] 14023" xfId="53553" hidden="1"/>
    <cellStyle name="Currency [0] 14024" xfId="24157" hidden="1"/>
    <cellStyle name="Currency [0] 14024" xfId="53550" hidden="1"/>
    <cellStyle name="Currency [0] 14025" xfId="24218" hidden="1"/>
    <cellStyle name="Currency [0] 14025" xfId="53611" hidden="1"/>
    <cellStyle name="Currency [0] 14026" xfId="24053" hidden="1"/>
    <cellStyle name="Currency [0] 14026" xfId="53446" hidden="1"/>
    <cellStyle name="Currency [0] 14027" xfId="24202" hidden="1"/>
    <cellStyle name="Currency [0] 14027" xfId="53595" hidden="1"/>
    <cellStyle name="Currency [0] 14028" xfId="24222" hidden="1"/>
    <cellStyle name="Currency [0] 14028" xfId="53615" hidden="1"/>
    <cellStyle name="Currency [0] 14029" xfId="24224" hidden="1"/>
    <cellStyle name="Currency [0] 14029" xfId="53617" hidden="1"/>
    <cellStyle name="Currency [0] 1403" xfId="1567" hidden="1"/>
    <cellStyle name="Currency [0] 1403" xfId="30962" hidden="1"/>
    <cellStyle name="Currency [0] 14030" xfId="24161" hidden="1"/>
    <cellStyle name="Currency [0] 14030" xfId="53554" hidden="1"/>
    <cellStyle name="Currency [0] 14031" xfId="24189" hidden="1"/>
    <cellStyle name="Currency [0] 14031" xfId="53582" hidden="1"/>
    <cellStyle name="Currency [0] 14032" xfId="24149" hidden="1"/>
    <cellStyle name="Currency [0] 14032" xfId="53542" hidden="1"/>
    <cellStyle name="Currency [0] 14033" xfId="24178" hidden="1"/>
    <cellStyle name="Currency [0] 14033" xfId="53571" hidden="1"/>
    <cellStyle name="Currency [0] 14034" xfId="24175" hidden="1"/>
    <cellStyle name="Currency [0] 14034" xfId="53568" hidden="1"/>
    <cellStyle name="Currency [0] 14035" xfId="24228" hidden="1"/>
    <cellStyle name="Currency [0] 14035" xfId="53621" hidden="1"/>
    <cellStyle name="Currency [0] 14036" xfId="24056" hidden="1"/>
    <cellStyle name="Currency [0] 14036" xfId="53449" hidden="1"/>
    <cellStyle name="Currency [0] 14037" xfId="24215" hidden="1"/>
    <cellStyle name="Currency [0] 14037" xfId="53608" hidden="1"/>
    <cellStyle name="Currency [0] 14038" xfId="24232" hidden="1"/>
    <cellStyle name="Currency [0] 14038" xfId="53625" hidden="1"/>
    <cellStyle name="Currency [0] 14039" xfId="24234" hidden="1"/>
    <cellStyle name="Currency [0] 14039" xfId="53627" hidden="1"/>
    <cellStyle name="Currency [0] 1404" xfId="1547" hidden="1"/>
    <cellStyle name="Currency [0] 1404" xfId="30942" hidden="1"/>
    <cellStyle name="Currency [0] 14040" xfId="24115" hidden="1"/>
    <cellStyle name="Currency [0] 14040" xfId="53508" hidden="1"/>
    <cellStyle name="Currency [0] 14041" xfId="24151" hidden="1"/>
    <cellStyle name="Currency [0] 14041" xfId="53544" hidden="1"/>
    <cellStyle name="Currency [0] 14042" xfId="24220" hidden="1"/>
    <cellStyle name="Currency [0] 14042" xfId="53613" hidden="1"/>
    <cellStyle name="Currency [0] 14043" xfId="24208" hidden="1"/>
    <cellStyle name="Currency [0] 14043" xfId="53601" hidden="1"/>
    <cellStyle name="Currency [0] 14044" xfId="24225" hidden="1"/>
    <cellStyle name="Currency [0] 14044" xfId="53618" hidden="1"/>
    <cellStyle name="Currency [0] 14045" xfId="24236" hidden="1"/>
    <cellStyle name="Currency [0] 14045" xfId="53629" hidden="1"/>
    <cellStyle name="Currency [0] 14046" xfId="24084" hidden="1"/>
    <cellStyle name="Currency [0] 14046" xfId="53477" hidden="1"/>
    <cellStyle name="Currency [0] 14047" xfId="24148" hidden="1"/>
    <cellStyle name="Currency [0] 14047" xfId="53541" hidden="1"/>
    <cellStyle name="Currency [0] 14048" xfId="24240" hidden="1"/>
    <cellStyle name="Currency [0] 14048" xfId="53633" hidden="1"/>
    <cellStyle name="Currency [0] 14049" xfId="24242" hidden="1"/>
    <cellStyle name="Currency [0] 14049" xfId="53635" hidden="1"/>
    <cellStyle name="Currency [0] 1405" xfId="1562" hidden="1"/>
    <cellStyle name="Currency [0] 1405" xfId="30957" hidden="1"/>
    <cellStyle name="Currency [0] 14050" xfId="24197" hidden="1"/>
    <cellStyle name="Currency [0] 14050" xfId="53590" hidden="1"/>
    <cellStyle name="Currency [0] 14051" xfId="24209" hidden="1"/>
    <cellStyle name="Currency [0] 14051" xfId="53602" hidden="1"/>
    <cellStyle name="Currency [0] 14052" xfId="24237" hidden="1"/>
    <cellStyle name="Currency [0] 14052" xfId="53630" hidden="1"/>
    <cellStyle name="Currency [0] 14053" xfId="24210" hidden="1"/>
    <cellStyle name="Currency [0] 14053" xfId="53603" hidden="1"/>
    <cellStyle name="Currency [0] 14054" xfId="24243" hidden="1"/>
    <cellStyle name="Currency [0] 14054" xfId="53636" hidden="1"/>
    <cellStyle name="Currency [0] 14055" xfId="24245" hidden="1"/>
    <cellStyle name="Currency [0] 14055" xfId="53638" hidden="1"/>
    <cellStyle name="Currency [0] 14056" xfId="24238" hidden="1"/>
    <cellStyle name="Currency [0] 14056" xfId="53631" hidden="1"/>
    <cellStyle name="Currency [0] 14057" xfId="24184" hidden="1"/>
    <cellStyle name="Currency [0] 14057" xfId="53577" hidden="1"/>
    <cellStyle name="Currency [0] 14058" xfId="24247" hidden="1"/>
    <cellStyle name="Currency [0] 14058" xfId="53640" hidden="1"/>
    <cellStyle name="Currency [0] 14059" xfId="24249" hidden="1"/>
    <cellStyle name="Currency [0] 14059" xfId="53642" hidden="1"/>
    <cellStyle name="Currency [0] 1406" xfId="1560" hidden="1"/>
    <cellStyle name="Currency [0] 1406" xfId="30955" hidden="1"/>
    <cellStyle name="Currency [0] 14060" xfId="23761" hidden="1"/>
    <cellStyle name="Currency [0] 14060" xfId="53154" hidden="1"/>
    <cellStyle name="Currency [0] 14061" xfId="23739" hidden="1"/>
    <cellStyle name="Currency [0] 14061" xfId="53132" hidden="1"/>
    <cellStyle name="Currency [0] 14062" xfId="24255" hidden="1"/>
    <cellStyle name="Currency [0] 14062" xfId="53648" hidden="1"/>
    <cellStyle name="Currency [0] 14063" xfId="24261" hidden="1"/>
    <cellStyle name="Currency [0] 14063" xfId="53654" hidden="1"/>
    <cellStyle name="Currency [0] 14064" xfId="24263" hidden="1"/>
    <cellStyle name="Currency [0] 14064" xfId="53656" hidden="1"/>
    <cellStyle name="Currency [0] 14065" xfId="23756" hidden="1"/>
    <cellStyle name="Currency [0] 14065" xfId="53149" hidden="1"/>
    <cellStyle name="Currency [0] 14066" xfId="24257" hidden="1"/>
    <cellStyle name="Currency [0] 14066" xfId="53650" hidden="1"/>
    <cellStyle name="Currency [0] 14067" xfId="24265" hidden="1"/>
    <cellStyle name="Currency [0] 14067" xfId="53658" hidden="1"/>
    <cellStyle name="Currency [0] 14068" xfId="24267" hidden="1"/>
    <cellStyle name="Currency [0] 14068" xfId="53660" hidden="1"/>
    <cellStyle name="Currency [0] 14069" xfId="24256" hidden="1"/>
    <cellStyle name="Currency [0] 14069" xfId="53649" hidden="1"/>
    <cellStyle name="Currency [0] 1407" xfId="1586" hidden="1"/>
    <cellStyle name="Currency [0] 1407" xfId="30981" hidden="1"/>
    <cellStyle name="Currency [0] 14070" xfId="23762" hidden="1"/>
    <cellStyle name="Currency [0] 14070" xfId="53155" hidden="1"/>
    <cellStyle name="Currency [0] 14071" xfId="24278" hidden="1"/>
    <cellStyle name="Currency [0] 14071" xfId="53671" hidden="1"/>
    <cellStyle name="Currency [0] 14072" xfId="24287" hidden="1"/>
    <cellStyle name="Currency [0] 14072" xfId="53680" hidden="1"/>
    <cellStyle name="Currency [0] 14073" xfId="24298" hidden="1"/>
    <cellStyle name="Currency [0] 14073" xfId="53691" hidden="1"/>
    <cellStyle name="Currency [0] 14074" xfId="24304" hidden="1"/>
    <cellStyle name="Currency [0] 14074" xfId="53697" hidden="1"/>
    <cellStyle name="Currency [0] 14075" xfId="24276" hidden="1"/>
    <cellStyle name="Currency [0] 14075" xfId="53669" hidden="1"/>
    <cellStyle name="Currency [0] 14076" xfId="24294" hidden="1"/>
    <cellStyle name="Currency [0] 14076" xfId="53687" hidden="1"/>
    <cellStyle name="Currency [0] 14077" xfId="24316" hidden="1"/>
    <cellStyle name="Currency [0] 14077" xfId="53709" hidden="1"/>
    <cellStyle name="Currency [0] 14078" xfId="24318" hidden="1"/>
    <cellStyle name="Currency [0] 14078" xfId="53711" hidden="1"/>
    <cellStyle name="Currency [0] 14079" xfId="24252" hidden="1"/>
    <cellStyle name="Currency [0] 14079" xfId="53645" hidden="1"/>
    <cellStyle name="Currency [0] 1408" xfId="1499" hidden="1"/>
    <cellStyle name="Currency [0] 1408" xfId="30894" hidden="1"/>
    <cellStyle name="Currency [0] 14080" xfId="23766" hidden="1"/>
    <cellStyle name="Currency [0] 14080" xfId="53159" hidden="1"/>
    <cellStyle name="Currency [0] 14081" xfId="24290" hidden="1"/>
    <cellStyle name="Currency [0] 14081" xfId="53683" hidden="1"/>
    <cellStyle name="Currency [0] 14082" xfId="23782" hidden="1"/>
    <cellStyle name="Currency [0] 14082" xfId="53175" hidden="1"/>
    <cellStyle name="Currency [0] 14083" xfId="24279" hidden="1"/>
    <cellStyle name="Currency [0] 14083" xfId="53672" hidden="1"/>
    <cellStyle name="Currency [0] 14084" xfId="24323" hidden="1"/>
    <cellStyle name="Currency [0] 14084" xfId="53716" hidden="1"/>
    <cellStyle name="Currency [0] 14085" xfId="24291" hidden="1"/>
    <cellStyle name="Currency [0] 14085" xfId="53684" hidden="1"/>
    <cellStyle name="Currency [0] 14086" xfId="24299" hidden="1"/>
    <cellStyle name="Currency [0] 14086" xfId="53692" hidden="1"/>
    <cellStyle name="Currency [0] 14087" xfId="24335" hidden="1"/>
    <cellStyle name="Currency [0] 14087" xfId="53728" hidden="1"/>
    <cellStyle name="Currency [0] 14088" xfId="24337" hidden="1"/>
    <cellStyle name="Currency [0] 14088" xfId="53730" hidden="1"/>
    <cellStyle name="Currency [0] 14089" xfId="24293" hidden="1"/>
    <cellStyle name="Currency [0] 14089" xfId="53686" hidden="1"/>
    <cellStyle name="Currency [0] 1409" xfId="1580" hidden="1"/>
    <cellStyle name="Currency [0] 1409" xfId="30975" hidden="1"/>
    <cellStyle name="Currency [0] 14090" xfId="24306" hidden="1"/>
    <cellStyle name="Currency [0] 14090" xfId="53699" hidden="1"/>
    <cellStyle name="Currency [0] 14091" xfId="24311" hidden="1"/>
    <cellStyle name="Currency [0] 14091" xfId="53704" hidden="1"/>
    <cellStyle name="Currency [0] 14092" xfId="24305" hidden="1"/>
    <cellStyle name="Currency [0] 14092" xfId="53698" hidden="1"/>
    <cellStyle name="Currency [0] 14093" xfId="24353" hidden="1"/>
    <cellStyle name="Currency [0] 14093" xfId="53746" hidden="1"/>
    <cellStyle name="Currency [0] 14094" xfId="24361" hidden="1"/>
    <cellStyle name="Currency [0] 14094" xfId="53754" hidden="1"/>
    <cellStyle name="Currency [0] 14095" xfId="24289" hidden="1"/>
    <cellStyle name="Currency [0] 14095" xfId="53682" hidden="1"/>
    <cellStyle name="Currency [0] 14096" xfId="24347" hidden="1"/>
    <cellStyle name="Currency [0] 14096" xfId="53740" hidden="1"/>
    <cellStyle name="Currency [0] 14097" xfId="24370" hidden="1"/>
    <cellStyle name="Currency [0] 14097" xfId="53763" hidden="1"/>
    <cellStyle name="Currency [0] 14098" xfId="24372" hidden="1"/>
    <cellStyle name="Currency [0] 14098" xfId="53765" hidden="1"/>
    <cellStyle name="Currency [0] 14099" xfId="24272" hidden="1"/>
    <cellStyle name="Currency [0] 14099" xfId="53665" hidden="1"/>
    <cellStyle name="Currency [0] 141" xfId="218" hidden="1"/>
    <cellStyle name="Currency [0] 141" xfId="29613" hidden="1"/>
    <cellStyle name="Currency [0] 1410" xfId="1587" hidden="1"/>
    <cellStyle name="Currency [0] 1410" xfId="30982" hidden="1"/>
    <cellStyle name="Currency [0] 14100" xfId="24282" hidden="1"/>
    <cellStyle name="Currency [0] 14100" xfId="53675" hidden="1"/>
    <cellStyle name="Currency [0] 14101" xfId="24344" hidden="1"/>
    <cellStyle name="Currency [0] 14101" xfId="53737" hidden="1"/>
    <cellStyle name="Currency [0] 14102" xfId="24309" hidden="1"/>
    <cellStyle name="Currency [0] 14102" xfId="53702" hidden="1"/>
    <cellStyle name="Currency [0] 14103" xfId="24259" hidden="1"/>
    <cellStyle name="Currency [0] 14103" xfId="53652" hidden="1"/>
    <cellStyle name="Currency [0] 14104" xfId="24380" hidden="1"/>
    <cellStyle name="Currency [0] 14104" xfId="53773" hidden="1"/>
    <cellStyle name="Currency [0] 14105" xfId="24345" hidden="1"/>
    <cellStyle name="Currency [0] 14105" xfId="53738" hidden="1"/>
    <cellStyle name="Currency [0] 14106" xfId="24356" hidden="1"/>
    <cellStyle name="Currency [0] 14106" xfId="53749" hidden="1"/>
    <cellStyle name="Currency [0] 14107" xfId="24388" hidden="1"/>
    <cellStyle name="Currency [0] 14107" xfId="53781" hidden="1"/>
    <cellStyle name="Currency [0] 14108" xfId="24390" hidden="1"/>
    <cellStyle name="Currency [0] 14108" xfId="53783" hidden="1"/>
    <cellStyle name="Currency [0] 14109" xfId="24342" hidden="1"/>
    <cellStyle name="Currency [0] 14109" xfId="53735" hidden="1"/>
    <cellStyle name="Currency [0] 1411" xfId="1588" hidden="1"/>
    <cellStyle name="Currency [0] 1411" xfId="30983" hidden="1"/>
    <cellStyle name="Currency [0] 14110" xfId="24341" hidden="1"/>
    <cellStyle name="Currency [0] 14110" xfId="53734" hidden="1"/>
    <cellStyle name="Currency [0] 14111" xfId="24331" hidden="1"/>
    <cellStyle name="Currency [0] 14111" xfId="53724" hidden="1"/>
    <cellStyle name="Currency [0] 14112" xfId="24327" hidden="1"/>
    <cellStyle name="Currency [0] 14112" xfId="53720" hidden="1"/>
    <cellStyle name="Currency [0] 14113" xfId="24329" hidden="1"/>
    <cellStyle name="Currency [0] 14113" xfId="53722" hidden="1"/>
    <cellStyle name="Currency [0] 14114" xfId="24397" hidden="1"/>
    <cellStyle name="Currency [0] 14114" xfId="53790" hidden="1"/>
    <cellStyle name="Currency [0] 14115" xfId="23768" hidden="1"/>
    <cellStyle name="Currency [0] 14115" xfId="53161" hidden="1"/>
    <cellStyle name="Currency [0] 14116" xfId="24375" hidden="1"/>
    <cellStyle name="Currency [0] 14116" xfId="53768" hidden="1"/>
    <cellStyle name="Currency [0] 14117" xfId="24403" hidden="1"/>
    <cellStyle name="Currency [0] 14117" xfId="53796" hidden="1"/>
    <cellStyle name="Currency [0] 14118" xfId="24405" hidden="1"/>
    <cellStyle name="Currency [0] 14118" xfId="53798" hidden="1"/>
    <cellStyle name="Currency [0] 14119" xfId="24280" hidden="1"/>
    <cellStyle name="Currency [0] 14119" xfId="53673" hidden="1"/>
    <cellStyle name="Currency [0] 1412" xfId="1528" hidden="1"/>
    <cellStyle name="Currency [0] 1412" xfId="30923" hidden="1"/>
    <cellStyle name="Currency [0] 14120" xfId="24354" hidden="1"/>
    <cellStyle name="Currency [0] 14120" xfId="53747" hidden="1"/>
    <cellStyle name="Currency [0] 14121" xfId="24310" hidden="1"/>
    <cellStyle name="Currency [0] 14121" xfId="53703" hidden="1"/>
    <cellStyle name="Currency [0] 14122" xfId="24346" hidden="1"/>
    <cellStyle name="Currency [0] 14122" xfId="53739" hidden="1"/>
    <cellStyle name="Currency [0] 14123" xfId="24350" hidden="1"/>
    <cellStyle name="Currency [0] 14123" xfId="53743" hidden="1"/>
    <cellStyle name="Currency [0] 14124" xfId="24411" hidden="1"/>
    <cellStyle name="Currency [0] 14124" xfId="53804" hidden="1"/>
    <cellStyle name="Currency [0] 14125" xfId="23755" hidden="1"/>
    <cellStyle name="Currency [0] 14125" xfId="53148" hidden="1"/>
    <cellStyle name="Currency [0] 14126" xfId="24393" hidden="1"/>
    <cellStyle name="Currency [0] 14126" xfId="53786" hidden="1"/>
    <cellStyle name="Currency [0] 14127" xfId="24416" hidden="1"/>
    <cellStyle name="Currency [0] 14127" xfId="53809" hidden="1"/>
    <cellStyle name="Currency [0] 14128" xfId="24418" hidden="1"/>
    <cellStyle name="Currency [0] 14128" xfId="53811" hidden="1"/>
    <cellStyle name="Currency [0] 14129" xfId="24274" hidden="1"/>
    <cellStyle name="Currency [0] 14129" xfId="53667" hidden="1"/>
    <cellStyle name="Currency [0] 1413" xfId="1548" hidden="1"/>
    <cellStyle name="Currency [0] 1413" xfId="30943" hidden="1"/>
    <cellStyle name="Currency [0] 14130" xfId="24373" hidden="1"/>
    <cellStyle name="Currency [0] 14130" xfId="53766" hidden="1"/>
    <cellStyle name="Currency [0] 14131" xfId="24340" hidden="1"/>
    <cellStyle name="Currency [0] 14131" xfId="53733" hidden="1"/>
    <cellStyle name="Currency [0] 14132" xfId="24358" hidden="1"/>
    <cellStyle name="Currency [0] 14132" xfId="53751" hidden="1"/>
    <cellStyle name="Currency [0] 14133" xfId="24355" hidden="1"/>
    <cellStyle name="Currency [0] 14133" xfId="53748" hidden="1"/>
    <cellStyle name="Currency [0] 14134" xfId="24422" hidden="1"/>
    <cellStyle name="Currency [0] 14134" xfId="53815" hidden="1"/>
    <cellStyle name="Currency [0] 14135" xfId="24307" hidden="1"/>
    <cellStyle name="Currency [0] 14135" xfId="53700" hidden="1"/>
    <cellStyle name="Currency [0] 14136" xfId="24407" hidden="1"/>
    <cellStyle name="Currency [0] 14136" xfId="53800" hidden="1"/>
    <cellStyle name="Currency [0] 14137" xfId="24429" hidden="1"/>
    <cellStyle name="Currency [0] 14137" xfId="53822" hidden="1"/>
    <cellStyle name="Currency [0] 14138" xfId="24431" hidden="1"/>
    <cellStyle name="Currency [0] 14138" xfId="53824" hidden="1"/>
    <cellStyle name="Currency [0] 14139" xfId="24359" hidden="1"/>
    <cellStyle name="Currency [0] 14139" xfId="53752" hidden="1"/>
    <cellStyle name="Currency [0] 1414" xfId="1582" hidden="1"/>
    <cellStyle name="Currency [0] 1414" xfId="30977" hidden="1"/>
    <cellStyle name="Currency [0] 14140" xfId="24391" hidden="1"/>
    <cellStyle name="Currency [0] 14140" xfId="53784" hidden="1"/>
    <cellStyle name="Currency [0] 14141" xfId="23734" hidden="1"/>
    <cellStyle name="Currency [0] 14141" xfId="53127" hidden="1"/>
    <cellStyle name="Currency [0] 14142" xfId="24377" hidden="1"/>
    <cellStyle name="Currency [0] 14142" xfId="53770" hidden="1"/>
    <cellStyle name="Currency [0] 14143" xfId="24374" hidden="1"/>
    <cellStyle name="Currency [0] 14143" xfId="53767" hidden="1"/>
    <cellStyle name="Currency [0] 14144" xfId="24435" hidden="1"/>
    <cellStyle name="Currency [0] 14144" xfId="53828" hidden="1"/>
    <cellStyle name="Currency [0] 14145" xfId="24270" hidden="1"/>
    <cellStyle name="Currency [0] 14145" xfId="53663" hidden="1"/>
    <cellStyle name="Currency [0] 14146" xfId="24419" hidden="1"/>
    <cellStyle name="Currency [0] 14146" xfId="53812" hidden="1"/>
    <cellStyle name="Currency [0] 14147" xfId="24439" hidden="1"/>
    <cellStyle name="Currency [0] 14147" xfId="53832" hidden="1"/>
    <cellStyle name="Currency [0] 14148" xfId="24441" hidden="1"/>
    <cellStyle name="Currency [0] 14148" xfId="53834" hidden="1"/>
    <cellStyle name="Currency [0] 14149" xfId="24378" hidden="1"/>
    <cellStyle name="Currency [0] 14149" xfId="53771" hidden="1"/>
    <cellStyle name="Currency [0] 1415" xfId="1575" hidden="1"/>
    <cellStyle name="Currency [0] 1415" xfId="30970" hidden="1"/>
    <cellStyle name="Currency [0] 14150" xfId="24406" hidden="1"/>
    <cellStyle name="Currency [0] 14150" xfId="53799" hidden="1"/>
    <cellStyle name="Currency [0] 14151" xfId="24366" hidden="1"/>
    <cellStyle name="Currency [0] 14151" xfId="53759" hidden="1"/>
    <cellStyle name="Currency [0] 14152" xfId="24395" hidden="1"/>
    <cellStyle name="Currency [0] 14152" xfId="53788" hidden="1"/>
    <cellStyle name="Currency [0] 14153" xfId="24392" hidden="1"/>
    <cellStyle name="Currency [0] 14153" xfId="53785" hidden="1"/>
    <cellStyle name="Currency [0] 14154" xfId="24445" hidden="1"/>
    <cellStyle name="Currency [0] 14154" xfId="53838" hidden="1"/>
    <cellStyle name="Currency [0] 14155" xfId="24273" hidden="1"/>
    <cellStyle name="Currency [0] 14155" xfId="53666" hidden="1"/>
    <cellStyle name="Currency [0] 14156" xfId="24432" hidden="1"/>
    <cellStyle name="Currency [0] 14156" xfId="53825" hidden="1"/>
    <cellStyle name="Currency [0] 14157" xfId="24449" hidden="1"/>
    <cellStyle name="Currency [0] 14157" xfId="53842" hidden="1"/>
    <cellStyle name="Currency [0] 14158" xfId="24451" hidden="1"/>
    <cellStyle name="Currency [0] 14158" xfId="53844" hidden="1"/>
    <cellStyle name="Currency [0] 14159" xfId="24332" hidden="1"/>
    <cellStyle name="Currency [0] 14159" xfId="53725" hidden="1"/>
    <cellStyle name="Currency [0] 1416" xfId="1585" hidden="1"/>
    <cellStyle name="Currency [0] 1416" xfId="30980" hidden="1"/>
    <cellStyle name="Currency [0] 14160" xfId="24368" hidden="1"/>
    <cellStyle name="Currency [0] 14160" xfId="53761" hidden="1"/>
    <cellStyle name="Currency [0] 14161" xfId="24437" hidden="1"/>
    <cellStyle name="Currency [0] 14161" xfId="53830" hidden="1"/>
    <cellStyle name="Currency [0] 14162" xfId="24425" hidden="1"/>
    <cellStyle name="Currency [0] 14162" xfId="53818" hidden="1"/>
    <cellStyle name="Currency [0] 14163" xfId="24442" hidden="1"/>
    <cellStyle name="Currency [0] 14163" xfId="53835" hidden="1"/>
    <cellStyle name="Currency [0] 14164" xfId="24453" hidden="1"/>
    <cellStyle name="Currency [0] 14164" xfId="53846" hidden="1"/>
    <cellStyle name="Currency [0] 14165" xfId="24301" hidden="1"/>
    <cellStyle name="Currency [0] 14165" xfId="53694" hidden="1"/>
    <cellStyle name="Currency [0] 14166" xfId="24365" hidden="1"/>
    <cellStyle name="Currency [0] 14166" xfId="53758" hidden="1"/>
    <cellStyle name="Currency [0] 14167" xfId="24457" hidden="1"/>
    <cellStyle name="Currency [0] 14167" xfId="53850" hidden="1"/>
    <cellStyle name="Currency [0] 14168" xfId="24459" hidden="1"/>
    <cellStyle name="Currency [0] 14168" xfId="53852" hidden="1"/>
    <cellStyle name="Currency [0] 14169" xfId="24414" hidden="1"/>
    <cellStyle name="Currency [0] 14169" xfId="53807" hidden="1"/>
    <cellStyle name="Currency [0] 1417" xfId="1589" hidden="1"/>
    <cellStyle name="Currency [0] 1417" xfId="30984" hidden="1"/>
    <cellStyle name="Currency [0] 14170" xfId="24426" hidden="1"/>
    <cellStyle name="Currency [0] 14170" xfId="53819" hidden="1"/>
    <cellStyle name="Currency [0] 14171" xfId="24454" hidden="1"/>
    <cellStyle name="Currency [0] 14171" xfId="53847" hidden="1"/>
    <cellStyle name="Currency [0] 14172" xfId="24427" hidden="1"/>
    <cellStyle name="Currency [0] 14172" xfId="53820" hidden="1"/>
    <cellStyle name="Currency [0] 14173" xfId="24460" hidden="1"/>
    <cellStyle name="Currency [0] 14173" xfId="53853" hidden="1"/>
    <cellStyle name="Currency [0] 14174" xfId="24462" hidden="1"/>
    <cellStyle name="Currency [0] 14174" xfId="53855" hidden="1"/>
    <cellStyle name="Currency [0] 14175" xfId="24455" hidden="1"/>
    <cellStyle name="Currency [0] 14175" xfId="53848" hidden="1"/>
    <cellStyle name="Currency [0] 14176" xfId="24401" hidden="1"/>
    <cellStyle name="Currency [0] 14176" xfId="53794" hidden="1"/>
    <cellStyle name="Currency [0] 14177" xfId="24464" hidden="1"/>
    <cellStyle name="Currency [0] 14177" xfId="53857" hidden="1"/>
    <cellStyle name="Currency [0] 14178" xfId="24466" hidden="1"/>
    <cellStyle name="Currency [0] 14178" xfId="53859" hidden="1"/>
    <cellStyle name="Currency [0] 14179" xfId="23828" hidden="1"/>
    <cellStyle name="Currency [0] 14179" xfId="53221" hidden="1"/>
    <cellStyle name="Currency [0] 1418" xfId="1514" hidden="1"/>
    <cellStyle name="Currency [0] 1418" xfId="30909" hidden="1"/>
    <cellStyle name="Currency [0] 14180" xfId="23769" hidden="1"/>
    <cellStyle name="Currency [0] 14180" xfId="53162" hidden="1"/>
    <cellStyle name="Currency [0] 14181" xfId="24472" hidden="1"/>
    <cellStyle name="Currency [0] 14181" xfId="53865" hidden="1"/>
    <cellStyle name="Currency [0] 14182" xfId="24478" hidden="1"/>
    <cellStyle name="Currency [0] 14182" xfId="53871" hidden="1"/>
    <cellStyle name="Currency [0] 14183" xfId="24480" hidden="1"/>
    <cellStyle name="Currency [0] 14183" xfId="53873" hidden="1"/>
    <cellStyle name="Currency [0] 14184" xfId="23759" hidden="1"/>
    <cellStyle name="Currency [0] 14184" xfId="53152" hidden="1"/>
    <cellStyle name="Currency [0] 14185" xfId="24474" hidden="1"/>
    <cellStyle name="Currency [0] 14185" xfId="53867" hidden="1"/>
    <cellStyle name="Currency [0] 14186" xfId="24482" hidden="1"/>
    <cellStyle name="Currency [0] 14186" xfId="53875" hidden="1"/>
    <cellStyle name="Currency [0] 14187" xfId="24484" hidden="1"/>
    <cellStyle name="Currency [0] 14187" xfId="53877" hidden="1"/>
    <cellStyle name="Currency [0] 14188" xfId="24473" hidden="1"/>
    <cellStyle name="Currency [0] 14188" xfId="53866" hidden="1"/>
    <cellStyle name="Currency [0] 14189" xfId="23804" hidden="1"/>
    <cellStyle name="Currency [0] 14189" xfId="53197" hidden="1"/>
    <cellStyle name="Currency [0] 1419" xfId="1546" hidden="1"/>
    <cellStyle name="Currency [0] 1419" xfId="30941" hidden="1"/>
    <cellStyle name="Currency [0] 14190" xfId="24495" hidden="1"/>
    <cellStyle name="Currency [0] 14190" xfId="53888" hidden="1"/>
    <cellStyle name="Currency [0] 14191" xfId="24504" hidden="1"/>
    <cellStyle name="Currency [0] 14191" xfId="53897" hidden="1"/>
    <cellStyle name="Currency [0] 14192" xfId="24515" hidden="1"/>
    <cellStyle name="Currency [0] 14192" xfId="53908" hidden="1"/>
    <cellStyle name="Currency [0] 14193" xfId="24521" hidden="1"/>
    <cellStyle name="Currency [0] 14193" xfId="53914" hidden="1"/>
    <cellStyle name="Currency [0] 14194" xfId="24493" hidden="1"/>
    <cellStyle name="Currency [0] 14194" xfId="53886" hidden="1"/>
    <cellStyle name="Currency [0] 14195" xfId="24511" hidden="1"/>
    <cellStyle name="Currency [0] 14195" xfId="53904" hidden="1"/>
    <cellStyle name="Currency [0] 14196" xfId="24533" hidden="1"/>
    <cellStyle name="Currency [0] 14196" xfId="53926" hidden="1"/>
    <cellStyle name="Currency [0] 14197" xfId="24535" hidden="1"/>
    <cellStyle name="Currency [0] 14197" xfId="53928" hidden="1"/>
    <cellStyle name="Currency [0] 14198" xfId="24469" hidden="1"/>
    <cellStyle name="Currency [0] 14198" xfId="53862" hidden="1"/>
    <cellStyle name="Currency [0] 14199" xfId="23758" hidden="1"/>
    <cellStyle name="Currency [0] 14199" xfId="53151" hidden="1"/>
    <cellStyle name="Currency [0] 142" xfId="247" hidden="1"/>
    <cellStyle name="Currency [0] 142" xfId="29642" hidden="1"/>
    <cellStyle name="Currency [0] 1420" xfId="1592" hidden="1"/>
    <cellStyle name="Currency [0] 1420" xfId="30987" hidden="1"/>
    <cellStyle name="Currency [0] 14200" xfId="24507" hidden="1"/>
    <cellStyle name="Currency [0] 14200" xfId="53900" hidden="1"/>
    <cellStyle name="Currency [0] 14201" xfId="23737" hidden="1"/>
    <cellStyle name="Currency [0] 14201" xfId="53130" hidden="1"/>
    <cellStyle name="Currency [0] 14202" xfId="24496" hidden="1"/>
    <cellStyle name="Currency [0] 14202" xfId="53889" hidden="1"/>
    <cellStyle name="Currency [0] 14203" xfId="24540" hidden="1"/>
    <cellStyle name="Currency [0] 14203" xfId="53933" hidden="1"/>
    <cellStyle name="Currency [0] 14204" xfId="24508" hidden="1"/>
    <cellStyle name="Currency [0] 14204" xfId="53901" hidden="1"/>
    <cellStyle name="Currency [0] 14205" xfId="24516" hidden="1"/>
    <cellStyle name="Currency [0] 14205" xfId="53909" hidden="1"/>
    <cellStyle name="Currency [0] 14206" xfId="24552" hidden="1"/>
    <cellStyle name="Currency [0] 14206" xfId="53945" hidden="1"/>
    <cellStyle name="Currency [0] 14207" xfId="24554" hidden="1"/>
    <cellStyle name="Currency [0] 14207" xfId="53947" hidden="1"/>
    <cellStyle name="Currency [0] 14208" xfId="24510" hidden="1"/>
    <cellStyle name="Currency [0] 14208" xfId="53903" hidden="1"/>
    <cellStyle name="Currency [0] 14209" xfId="24523" hidden="1"/>
    <cellStyle name="Currency [0] 14209" xfId="53916" hidden="1"/>
    <cellStyle name="Currency [0] 1421" xfId="1593" hidden="1"/>
    <cellStyle name="Currency [0] 1421" xfId="30988" hidden="1"/>
    <cellStyle name="Currency [0] 14210" xfId="24528" hidden="1"/>
    <cellStyle name="Currency [0] 14210" xfId="53921" hidden="1"/>
    <cellStyle name="Currency [0] 14211" xfId="24522" hidden="1"/>
    <cellStyle name="Currency [0] 14211" xfId="53915" hidden="1"/>
    <cellStyle name="Currency [0] 14212" xfId="24570" hidden="1"/>
    <cellStyle name="Currency [0] 14212" xfId="53963" hidden="1"/>
    <cellStyle name="Currency [0] 14213" xfId="24578" hidden="1"/>
    <cellStyle name="Currency [0] 14213" xfId="53971" hidden="1"/>
    <cellStyle name="Currency [0] 14214" xfId="24506" hidden="1"/>
    <cellStyle name="Currency [0] 14214" xfId="53899" hidden="1"/>
    <cellStyle name="Currency [0] 14215" xfId="24564" hidden="1"/>
    <cellStyle name="Currency [0] 14215" xfId="53957" hidden="1"/>
    <cellStyle name="Currency [0] 14216" xfId="24587" hidden="1"/>
    <cellStyle name="Currency [0] 14216" xfId="53980" hidden="1"/>
    <cellStyle name="Currency [0] 14217" xfId="24589" hidden="1"/>
    <cellStyle name="Currency [0] 14217" xfId="53982" hidden="1"/>
    <cellStyle name="Currency [0] 14218" xfId="24489" hidden="1"/>
    <cellStyle name="Currency [0] 14218" xfId="53882" hidden="1"/>
    <cellStyle name="Currency [0] 14219" xfId="24499" hidden="1"/>
    <cellStyle name="Currency [0] 14219" xfId="53892" hidden="1"/>
    <cellStyle name="Currency [0] 1422" xfId="1570" hidden="1"/>
    <cellStyle name="Currency [0] 1422" xfId="30965" hidden="1"/>
    <cellStyle name="Currency [0] 14220" xfId="24561" hidden="1"/>
    <cellStyle name="Currency [0] 14220" xfId="53954" hidden="1"/>
    <cellStyle name="Currency [0] 14221" xfId="24526" hidden="1"/>
    <cellStyle name="Currency [0] 14221" xfId="53919" hidden="1"/>
    <cellStyle name="Currency [0] 14222" xfId="24476" hidden="1"/>
    <cellStyle name="Currency [0] 14222" xfId="53869" hidden="1"/>
    <cellStyle name="Currency [0] 14223" xfId="24597" hidden="1"/>
    <cellStyle name="Currency [0] 14223" xfId="53990" hidden="1"/>
    <cellStyle name="Currency [0] 14224" xfId="24562" hidden="1"/>
    <cellStyle name="Currency [0] 14224" xfId="53955" hidden="1"/>
    <cellStyle name="Currency [0] 14225" xfId="24573" hidden="1"/>
    <cellStyle name="Currency [0] 14225" xfId="53966" hidden="1"/>
    <cellStyle name="Currency [0] 14226" xfId="24605" hidden="1"/>
    <cellStyle name="Currency [0] 14226" xfId="53998" hidden="1"/>
    <cellStyle name="Currency [0] 14227" xfId="24607" hidden="1"/>
    <cellStyle name="Currency [0] 14227" xfId="54000" hidden="1"/>
    <cellStyle name="Currency [0] 14228" xfId="24559" hidden="1"/>
    <cellStyle name="Currency [0] 14228" xfId="53952" hidden="1"/>
    <cellStyle name="Currency [0] 14229" xfId="24558" hidden="1"/>
    <cellStyle name="Currency [0] 14229" xfId="53951" hidden="1"/>
    <cellStyle name="Currency [0] 1423" xfId="1576" hidden="1"/>
    <cellStyle name="Currency [0] 1423" xfId="30971" hidden="1"/>
    <cellStyle name="Currency [0] 14230" xfId="24548" hidden="1"/>
    <cellStyle name="Currency [0] 14230" xfId="53941" hidden="1"/>
    <cellStyle name="Currency [0] 14231" xfId="24544" hidden="1"/>
    <cellStyle name="Currency [0] 14231" xfId="53937" hidden="1"/>
    <cellStyle name="Currency [0] 14232" xfId="24546" hidden="1"/>
    <cellStyle name="Currency [0] 14232" xfId="53939" hidden="1"/>
    <cellStyle name="Currency [0] 14233" xfId="24614" hidden="1"/>
    <cellStyle name="Currency [0] 14233" xfId="54007" hidden="1"/>
    <cellStyle name="Currency [0] 14234" xfId="23773" hidden="1"/>
    <cellStyle name="Currency [0] 14234" xfId="53166" hidden="1"/>
    <cellStyle name="Currency [0] 14235" xfId="24592" hidden="1"/>
    <cellStyle name="Currency [0] 14235" xfId="53985" hidden="1"/>
    <cellStyle name="Currency [0] 14236" xfId="24620" hidden="1"/>
    <cellStyle name="Currency [0] 14236" xfId="54013" hidden="1"/>
    <cellStyle name="Currency [0] 14237" xfId="24622" hidden="1"/>
    <cellStyle name="Currency [0] 14237" xfId="54015" hidden="1"/>
    <cellStyle name="Currency [0] 14238" xfId="24497" hidden="1"/>
    <cellStyle name="Currency [0] 14238" xfId="53890" hidden="1"/>
    <cellStyle name="Currency [0] 14239" xfId="24571" hidden="1"/>
    <cellStyle name="Currency [0] 14239" xfId="53964" hidden="1"/>
    <cellStyle name="Currency [0] 1424" xfId="1590" hidden="1"/>
    <cellStyle name="Currency [0] 1424" xfId="30985" hidden="1"/>
    <cellStyle name="Currency [0] 14240" xfId="24527" hidden="1"/>
    <cellStyle name="Currency [0] 14240" xfId="53920" hidden="1"/>
    <cellStyle name="Currency [0] 14241" xfId="24563" hidden="1"/>
    <cellStyle name="Currency [0] 14241" xfId="53956" hidden="1"/>
    <cellStyle name="Currency [0] 14242" xfId="24567" hidden="1"/>
    <cellStyle name="Currency [0] 14242" xfId="53960" hidden="1"/>
    <cellStyle name="Currency [0] 14243" xfId="24628" hidden="1"/>
    <cellStyle name="Currency [0] 14243" xfId="54021" hidden="1"/>
    <cellStyle name="Currency [0] 14244" xfId="23786" hidden="1"/>
    <cellStyle name="Currency [0] 14244" xfId="53179" hidden="1"/>
    <cellStyle name="Currency [0] 14245" xfId="24610" hidden="1"/>
    <cellStyle name="Currency [0] 14245" xfId="54003" hidden="1"/>
    <cellStyle name="Currency [0] 14246" xfId="24633" hidden="1"/>
    <cellStyle name="Currency [0] 14246" xfId="54026" hidden="1"/>
    <cellStyle name="Currency [0] 14247" xfId="24635" hidden="1"/>
    <cellStyle name="Currency [0] 14247" xfId="54028" hidden="1"/>
    <cellStyle name="Currency [0] 14248" xfId="24491" hidden="1"/>
    <cellStyle name="Currency [0] 14248" xfId="53884" hidden="1"/>
    <cellStyle name="Currency [0] 14249" xfId="24590" hidden="1"/>
    <cellStyle name="Currency [0] 14249" xfId="53983" hidden="1"/>
    <cellStyle name="Currency [0] 1425" xfId="1577" hidden="1"/>
    <cellStyle name="Currency [0] 1425" xfId="30972" hidden="1"/>
    <cellStyle name="Currency [0] 14250" xfId="24557" hidden="1"/>
    <cellStyle name="Currency [0] 14250" xfId="53950" hidden="1"/>
    <cellStyle name="Currency [0] 14251" xfId="24575" hidden="1"/>
    <cellStyle name="Currency [0] 14251" xfId="53968" hidden="1"/>
    <cellStyle name="Currency [0] 14252" xfId="24572" hidden="1"/>
    <cellStyle name="Currency [0] 14252" xfId="53965" hidden="1"/>
    <cellStyle name="Currency [0] 14253" xfId="24639" hidden="1"/>
    <cellStyle name="Currency [0] 14253" xfId="54032" hidden="1"/>
    <cellStyle name="Currency [0] 14254" xfId="24524" hidden="1"/>
    <cellStyle name="Currency [0] 14254" xfId="53917" hidden="1"/>
    <cellStyle name="Currency [0] 14255" xfId="24624" hidden="1"/>
    <cellStyle name="Currency [0] 14255" xfId="54017" hidden="1"/>
    <cellStyle name="Currency [0] 14256" xfId="24646" hidden="1"/>
    <cellStyle name="Currency [0] 14256" xfId="54039" hidden="1"/>
    <cellStyle name="Currency [0] 14257" xfId="24648" hidden="1"/>
    <cellStyle name="Currency [0] 14257" xfId="54041" hidden="1"/>
    <cellStyle name="Currency [0] 14258" xfId="24576" hidden="1"/>
    <cellStyle name="Currency [0] 14258" xfId="53969" hidden="1"/>
    <cellStyle name="Currency [0] 14259" xfId="24608" hidden="1"/>
    <cellStyle name="Currency [0] 14259" xfId="54001" hidden="1"/>
    <cellStyle name="Currency [0] 1426" xfId="1594" hidden="1"/>
    <cellStyle name="Currency [0] 1426" xfId="30989" hidden="1"/>
    <cellStyle name="Currency [0] 14260" xfId="23738" hidden="1"/>
    <cellStyle name="Currency [0] 14260" xfId="53131" hidden="1"/>
    <cellStyle name="Currency [0] 14261" xfId="24594" hidden="1"/>
    <cellStyle name="Currency [0] 14261" xfId="53987" hidden="1"/>
    <cellStyle name="Currency [0] 14262" xfId="24591" hidden="1"/>
    <cellStyle name="Currency [0] 14262" xfId="53984" hidden="1"/>
    <cellStyle name="Currency [0] 14263" xfId="24652" hidden="1"/>
    <cellStyle name="Currency [0] 14263" xfId="54045" hidden="1"/>
    <cellStyle name="Currency [0] 14264" xfId="24487" hidden="1"/>
    <cellStyle name="Currency [0] 14264" xfId="53880" hidden="1"/>
    <cellStyle name="Currency [0] 14265" xfId="24636" hidden="1"/>
    <cellStyle name="Currency [0] 14265" xfId="54029" hidden="1"/>
    <cellStyle name="Currency [0] 14266" xfId="24656" hidden="1"/>
    <cellStyle name="Currency [0] 14266" xfId="54049" hidden="1"/>
    <cellStyle name="Currency [0] 14267" xfId="24658" hidden="1"/>
    <cellStyle name="Currency [0] 14267" xfId="54051" hidden="1"/>
    <cellStyle name="Currency [0] 14268" xfId="24595" hidden="1"/>
    <cellStyle name="Currency [0] 14268" xfId="53988" hidden="1"/>
    <cellStyle name="Currency [0] 14269" xfId="24623" hidden="1"/>
    <cellStyle name="Currency [0] 14269" xfId="54016" hidden="1"/>
    <cellStyle name="Currency [0] 1427" xfId="1595" hidden="1"/>
    <cellStyle name="Currency [0] 1427" xfId="30990" hidden="1"/>
    <cellStyle name="Currency [0] 14270" xfId="24583" hidden="1"/>
    <cellStyle name="Currency [0] 14270" xfId="53976" hidden="1"/>
    <cellStyle name="Currency [0] 14271" xfId="24612" hidden="1"/>
    <cellStyle name="Currency [0] 14271" xfId="54005" hidden="1"/>
    <cellStyle name="Currency [0] 14272" xfId="24609" hidden="1"/>
    <cellStyle name="Currency [0] 14272" xfId="54002" hidden="1"/>
    <cellStyle name="Currency [0] 14273" xfId="24662" hidden="1"/>
    <cellStyle name="Currency [0] 14273" xfId="54055" hidden="1"/>
    <cellStyle name="Currency [0] 14274" xfId="24490" hidden="1"/>
    <cellStyle name="Currency [0] 14274" xfId="53883" hidden="1"/>
    <cellStyle name="Currency [0] 14275" xfId="24649" hidden="1"/>
    <cellStyle name="Currency [0] 14275" xfId="54042" hidden="1"/>
    <cellStyle name="Currency [0] 14276" xfId="24666" hidden="1"/>
    <cellStyle name="Currency [0] 14276" xfId="54059" hidden="1"/>
    <cellStyle name="Currency [0] 14277" xfId="24668" hidden="1"/>
    <cellStyle name="Currency [0] 14277" xfId="54061" hidden="1"/>
    <cellStyle name="Currency [0] 14278" xfId="24549" hidden="1"/>
    <cellStyle name="Currency [0] 14278" xfId="53942" hidden="1"/>
    <cellStyle name="Currency [0] 14279" xfId="24585" hidden="1"/>
    <cellStyle name="Currency [0] 14279" xfId="53978" hidden="1"/>
    <cellStyle name="Currency [0] 1428" xfId="1591" hidden="1"/>
    <cellStyle name="Currency [0] 1428" xfId="30986" hidden="1"/>
    <cellStyle name="Currency [0] 14280" xfId="24654" hidden="1"/>
    <cellStyle name="Currency [0] 14280" xfId="54047" hidden="1"/>
    <cellStyle name="Currency [0] 14281" xfId="24642" hidden="1"/>
    <cellStyle name="Currency [0] 14281" xfId="54035" hidden="1"/>
    <cellStyle name="Currency [0] 14282" xfId="24659" hidden="1"/>
    <cellStyle name="Currency [0] 14282" xfId="54052" hidden="1"/>
    <cellStyle name="Currency [0] 14283" xfId="24670" hidden="1"/>
    <cellStyle name="Currency [0] 14283" xfId="54063" hidden="1"/>
    <cellStyle name="Currency [0] 14284" xfId="24518" hidden="1"/>
    <cellStyle name="Currency [0] 14284" xfId="53911" hidden="1"/>
    <cellStyle name="Currency [0] 14285" xfId="24582" hidden="1"/>
    <cellStyle name="Currency [0] 14285" xfId="53975" hidden="1"/>
    <cellStyle name="Currency [0] 14286" xfId="24674" hidden="1"/>
    <cellStyle name="Currency [0] 14286" xfId="54067" hidden="1"/>
    <cellStyle name="Currency [0] 14287" xfId="24676" hidden="1"/>
    <cellStyle name="Currency [0] 14287" xfId="54069" hidden="1"/>
    <cellStyle name="Currency [0] 14288" xfId="24631" hidden="1"/>
    <cellStyle name="Currency [0] 14288" xfId="54024" hidden="1"/>
    <cellStyle name="Currency [0] 14289" xfId="24643" hidden="1"/>
    <cellStyle name="Currency [0] 14289" xfId="54036" hidden="1"/>
    <cellStyle name="Currency [0] 1429" xfId="1564" hidden="1"/>
    <cellStyle name="Currency [0] 1429" xfId="30959" hidden="1"/>
    <cellStyle name="Currency [0] 14290" xfId="24671" hidden="1"/>
    <cellStyle name="Currency [0] 14290" xfId="54064" hidden="1"/>
    <cellStyle name="Currency [0] 14291" xfId="24644" hidden="1"/>
    <cellStyle name="Currency [0] 14291" xfId="54037" hidden="1"/>
    <cellStyle name="Currency [0] 14292" xfId="24677" hidden="1"/>
    <cellStyle name="Currency [0] 14292" xfId="54070" hidden="1"/>
    <cellStyle name="Currency [0] 14293" xfId="24679" hidden="1"/>
    <cellStyle name="Currency [0] 14293" xfId="54072" hidden="1"/>
    <cellStyle name="Currency [0] 14294" xfId="24672" hidden="1"/>
    <cellStyle name="Currency [0] 14294" xfId="54065" hidden="1"/>
    <cellStyle name="Currency [0] 14295" xfId="24618" hidden="1"/>
    <cellStyle name="Currency [0] 14295" xfId="54011" hidden="1"/>
    <cellStyle name="Currency [0] 14296" xfId="24681" hidden="1"/>
    <cellStyle name="Currency [0] 14296" xfId="54074" hidden="1"/>
    <cellStyle name="Currency [0] 14297" xfId="24683" hidden="1"/>
    <cellStyle name="Currency [0] 14297" xfId="54076" hidden="1"/>
    <cellStyle name="Currency [0] 14298" xfId="24685" hidden="1"/>
    <cellStyle name="Currency [0] 14298" xfId="54078" hidden="1"/>
    <cellStyle name="Currency [0] 14299" xfId="24686" hidden="1"/>
    <cellStyle name="Currency [0] 14299" xfId="54079" hidden="1"/>
    <cellStyle name="Currency [0] 143" xfId="220" hidden="1"/>
    <cellStyle name="Currency [0] 143" xfId="29615" hidden="1"/>
    <cellStyle name="Currency [0] 1430" xfId="1596" hidden="1"/>
    <cellStyle name="Currency [0] 1430" xfId="30991" hidden="1"/>
    <cellStyle name="Currency [0] 14300" xfId="24690" hidden="1"/>
    <cellStyle name="Currency [0] 14300" xfId="54083" hidden="1"/>
    <cellStyle name="Currency [0] 14301" xfId="24708" hidden="1"/>
    <cellStyle name="Currency [0] 14301" xfId="54101" hidden="1"/>
    <cellStyle name="Currency [0] 14302" xfId="24715" hidden="1"/>
    <cellStyle name="Currency [0] 14302" xfId="54108" hidden="1"/>
    <cellStyle name="Currency [0] 14303" xfId="24721" hidden="1"/>
    <cellStyle name="Currency [0] 14303" xfId="54114" hidden="1"/>
    <cellStyle name="Currency [0] 14304" xfId="24723" hidden="1"/>
    <cellStyle name="Currency [0] 14304" xfId="54116" hidden="1"/>
    <cellStyle name="Currency [0] 14305" xfId="24706" hidden="1"/>
    <cellStyle name="Currency [0] 14305" xfId="54099" hidden="1"/>
    <cellStyle name="Currency [0] 14306" xfId="24717" hidden="1"/>
    <cellStyle name="Currency [0] 14306" xfId="54110" hidden="1"/>
    <cellStyle name="Currency [0] 14307" xfId="24725" hidden="1"/>
    <cellStyle name="Currency [0] 14307" xfId="54118" hidden="1"/>
    <cellStyle name="Currency [0] 14308" xfId="24727" hidden="1"/>
    <cellStyle name="Currency [0] 14308" xfId="54120" hidden="1"/>
    <cellStyle name="Currency [0] 14309" xfId="24716" hidden="1"/>
    <cellStyle name="Currency [0] 14309" xfId="54109" hidden="1"/>
    <cellStyle name="Currency [0] 1431" xfId="1597" hidden="1"/>
    <cellStyle name="Currency [0] 1431" xfId="30992" hidden="1"/>
    <cellStyle name="Currency [0] 14310" xfId="24691" hidden="1"/>
    <cellStyle name="Currency [0] 14310" xfId="54084" hidden="1"/>
    <cellStyle name="Currency [0] 14311" xfId="24738" hidden="1"/>
    <cellStyle name="Currency [0] 14311" xfId="54131" hidden="1"/>
    <cellStyle name="Currency [0] 14312" xfId="24747" hidden="1"/>
    <cellStyle name="Currency [0] 14312" xfId="54140" hidden="1"/>
    <cellStyle name="Currency [0] 14313" xfId="24758" hidden="1"/>
    <cellStyle name="Currency [0] 14313" xfId="54151" hidden="1"/>
    <cellStyle name="Currency [0] 14314" xfId="24764" hidden="1"/>
    <cellStyle name="Currency [0] 14314" xfId="54157" hidden="1"/>
    <cellStyle name="Currency [0] 14315" xfId="24736" hidden="1"/>
    <cellStyle name="Currency [0] 14315" xfId="54129" hidden="1"/>
    <cellStyle name="Currency [0] 14316" xfId="24754" hidden="1"/>
    <cellStyle name="Currency [0] 14316" xfId="54147" hidden="1"/>
    <cellStyle name="Currency [0] 14317" xfId="24776" hidden="1"/>
    <cellStyle name="Currency [0] 14317" xfId="54169" hidden="1"/>
    <cellStyle name="Currency [0] 14318" xfId="24778" hidden="1"/>
    <cellStyle name="Currency [0] 14318" xfId="54171" hidden="1"/>
    <cellStyle name="Currency [0] 14319" xfId="24712" hidden="1"/>
    <cellStyle name="Currency [0] 14319" xfId="54105" hidden="1"/>
    <cellStyle name="Currency [0] 1432" xfId="1461" hidden="1"/>
    <cellStyle name="Currency [0] 1432" xfId="30856" hidden="1"/>
    <cellStyle name="Currency [0] 14320" xfId="24697" hidden="1"/>
    <cellStyle name="Currency [0] 14320" xfId="54090" hidden="1"/>
    <cellStyle name="Currency [0] 14321" xfId="24750" hidden="1"/>
    <cellStyle name="Currency [0] 14321" xfId="54143" hidden="1"/>
    <cellStyle name="Currency [0] 14322" xfId="24702" hidden="1"/>
    <cellStyle name="Currency [0] 14322" xfId="54095" hidden="1"/>
    <cellStyle name="Currency [0] 14323" xfId="24739" hidden="1"/>
    <cellStyle name="Currency [0] 14323" xfId="54132" hidden="1"/>
    <cellStyle name="Currency [0] 14324" xfId="24783" hidden="1"/>
    <cellStyle name="Currency [0] 14324" xfId="54176" hidden="1"/>
    <cellStyle name="Currency [0] 14325" xfId="24751" hidden="1"/>
    <cellStyle name="Currency [0] 14325" xfId="54144" hidden="1"/>
    <cellStyle name="Currency [0] 14326" xfId="24759" hidden="1"/>
    <cellStyle name="Currency [0] 14326" xfId="54152" hidden="1"/>
    <cellStyle name="Currency [0] 14327" xfId="24795" hidden="1"/>
    <cellStyle name="Currency [0] 14327" xfId="54188" hidden="1"/>
    <cellStyle name="Currency [0] 14328" xfId="24797" hidden="1"/>
    <cellStyle name="Currency [0] 14328" xfId="54190" hidden="1"/>
    <cellStyle name="Currency [0] 14329" xfId="24753" hidden="1"/>
    <cellStyle name="Currency [0] 14329" xfId="54146" hidden="1"/>
    <cellStyle name="Currency [0] 1433" xfId="1471" hidden="1"/>
    <cellStyle name="Currency [0] 1433" xfId="30866" hidden="1"/>
    <cellStyle name="Currency [0] 14330" xfId="24766" hidden="1"/>
    <cellStyle name="Currency [0] 14330" xfId="54159" hidden="1"/>
    <cellStyle name="Currency [0] 14331" xfId="24771" hidden="1"/>
    <cellStyle name="Currency [0] 14331" xfId="54164" hidden="1"/>
    <cellStyle name="Currency [0] 14332" xfId="24765" hidden="1"/>
    <cellStyle name="Currency [0] 14332" xfId="54158" hidden="1"/>
    <cellStyle name="Currency [0] 14333" xfId="24813" hidden="1"/>
    <cellStyle name="Currency [0] 14333" xfId="54206" hidden="1"/>
    <cellStyle name="Currency [0] 14334" xfId="24821" hidden="1"/>
    <cellStyle name="Currency [0] 14334" xfId="54214" hidden="1"/>
    <cellStyle name="Currency [0] 14335" xfId="24749" hidden="1"/>
    <cellStyle name="Currency [0] 14335" xfId="54142" hidden="1"/>
    <cellStyle name="Currency [0] 14336" xfId="24807" hidden="1"/>
    <cellStyle name="Currency [0] 14336" xfId="54200" hidden="1"/>
    <cellStyle name="Currency [0] 14337" xfId="24830" hidden="1"/>
    <cellStyle name="Currency [0] 14337" xfId="54223" hidden="1"/>
    <cellStyle name="Currency [0] 14338" xfId="24832" hidden="1"/>
    <cellStyle name="Currency [0] 14338" xfId="54225" hidden="1"/>
    <cellStyle name="Currency [0] 14339" xfId="24732" hidden="1"/>
    <cellStyle name="Currency [0] 14339" xfId="54125" hidden="1"/>
    <cellStyle name="Currency [0] 1434" xfId="1599" hidden="1"/>
    <cellStyle name="Currency [0] 1434" xfId="30994" hidden="1"/>
    <cellStyle name="Currency [0] 14340" xfId="24742" hidden="1"/>
    <cellStyle name="Currency [0] 14340" xfId="54135" hidden="1"/>
    <cellStyle name="Currency [0] 14341" xfId="24804" hidden="1"/>
    <cellStyle name="Currency [0] 14341" xfId="54197" hidden="1"/>
    <cellStyle name="Currency [0] 14342" xfId="24769" hidden="1"/>
    <cellStyle name="Currency [0] 14342" xfId="54162" hidden="1"/>
    <cellStyle name="Currency [0] 14343" xfId="24719" hidden="1"/>
    <cellStyle name="Currency [0] 14343" xfId="54112" hidden="1"/>
    <cellStyle name="Currency [0] 14344" xfId="24840" hidden="1"/>
    <cellStyle name="Currency [0] 14344" xfId="54233" hidden="1"/>
    <cellStyle name="Currency [0] 14345" xfId="24805" hidden="1"/>
    <cellStyle name="Currency [0] 14345" xfId="54198" hidden="1"/>
    <cellStyle name="Currency [0] 14346" xfId="24816" hidden="1"/>
    <cellStyle name="Currency [0] 14346" xfId="54209" hidden="1"/>
    <cellStyle name="Currency [0] 14347" xfId="24848" hidden="1"/>
    <cellStyle name="Currency [0] 14347" xfId="54241" hidden="1"/>
    <cellStyle name="Currency [0] 14348" xfId="24850" hidden="1"/>
    <cellStyle name="Currency [0] 14348" xfId="54243" hidden="1"/>
    <cellStyle name="Currency [0] 14349" xfId="24802" hidden="1"/>
    <cellStyle name="Currency [0] 14349" xfId="54195" hidden="1"/>
    <cellStyle name="Currency [0] 1435" xfId="1603" hidden="1"/>
    <cellStyle name="Currency [0] 1435" xfId="30998" hidden="1"/>
    <cellStyle name="Currency [0] 14350" xfId="24801" hidden="1"/>
    <cellStyle name="Currency [0] 14350" xfId="54194" hidden="1"/>
    <cellStyle name="Currency [0] 14351" xfId="24791" hidden="1"/>
    <cellStyle name="Currency [0] 14351" xfId="54184" hidden="1"/>
    <cellStyle name="Currency [0] 14352" xfId="24787" hidden="1"/>
    <cellStyle name="Currency [0] 14352" xfId="54180" hidden="1"/>
    <cellStyle name="Currency [0] 14353" xfId="24789" hidden="1"/>
    <cellStyle name="Currency [0] 14353" xfId="54182" hidden="1"/>
    <cellStyle name="Currency [0] 14354" xfId="24857" hidden="1"/>
    <cellStyle name="Currency [0] 14354" xfId="54250" hidden="1"/>
    <cellStyle name="Currency [0] 14355" xfId="24699" hidden="1"/>
    <cellStyle name="Currency [0] 14355" xfId="54092" hidden="1"/>
    <cellStyle name="Currency [0] 14356" xfId="24835" hidden="1"/>
    <cellStyle name="Currency [0] 14356" xfId="54228" hidden="1"/>
    <cellStyle name="Currency [0] 14357" xfId="24863" hidden="1"/>
    <cellStyle name="Currency [0] 14357" xfId="54256" hidden="1"/>
    <cellStyle name="Currency [0] 14358" xfId="24865" hidden="1"/>
    <cellStyle name="Currency [0] 14358" xfId="54258" hidden="1"/>
    <cellStyle name="Currency [0] 14359" xfId="24740" hidden="1"/>
    <cellStyle name="Currency [0] 14359" xfId="54133" hidden="1"/>
    <cellStyle name="Currency [0] 1436" xfId="1604" hidden="1"/>
    <cellStyle name="Currency [0] 1436" xfId="30999" hidden="1"/>
    <cellStyle name="Currency [0] 14360" xfId="24814" hidden="1"/>
    <cellStyle name="Currency [0] 14360" xfId="54207" hidden="1"/>
    <cellStyle name="Currency [0] 14361" xfId="24770" hidden="1"/>
    <cellStyle name="Currency [0] 14361" xfId="54163" hidden="1"/>
    <cellStyle name="Currency [0] 14362" xfId="24806" hidden="1"/>
    <cellStyle name="Currency [0] 14362" xfId="54199" hidden="1"/>
    <cellStyle name="Currency [0] 14363" xfId="24810" hidden="1"/>
    <cellStyle name="Currency [0] 14363" xfId="54203" hidden="1"/>
    <cellStyle name="Currency [0] 14364" xfId="24871" hidden="1"/>
    <cellStyle name="Currency [0] 14364" xfId="54264" hidden="1"/>
    <cellStyle name="Currency [0] 14365" xfId="24694" hidden="1"/>
    <cellStyle name="Currency [0] 14365" xfId="54087" hidden="1"/>
    <cellStyle name="Currency [0] 14366" xfId="24853" hidden="1"/>
    <cellStyle name="Currency [0] 14366" xfId="54246" hidden="1"/>
    <cellStyle name="Currency [0] 14367" xfId="24876" hidden="1"/>
    <cellStyle name="Currency [0] 14367" xfId="54269" hidden="1"/>
    <cellStyle name="Currency [0] 14368" xfId="24878" hidden="1"/>
    <cellStyle name="Currency [0] 14368" xfId="54271" hidden="1"/>
    <cellStyle name="Currency [0] 14369" xfId="24734" hidden="1"/>
    <cellStyle name="Currency [0] 14369" xfId="54127" hidden="1"/>
    <cellStyle name="Currency [0] 1437" xfId="1453" hidden="1"/>
    <cellStyle name="Currency [0] 1437" xfId="30848" hidden="1"/>
    <cellStyle name="Currency [0] 14370" xfId="24833" hidden="1"/>
    <cellStyle name="Currency [0] 14370" xfId="54226" hidden="1"/>
    <cellStyle name="Currency [0] 14371" xfId="24800" hidden="1"/>
    <cellStyle name="Currency [0] 14371" xfId="54193" hidden="1"/>
    <cellStyle name="Currency [0] 14372" xfId="24818" hidden="1"/>
    <cellStyle name="Currency [0] 14372" xfId="54211" hidden="1"/>
    <cellStyle name="Currency [0] 14373" xfId="24815" hidden="1"/>
    <cellStyle name="Currency [0] 14373" xfId="54208" hidden="1"/>
    <cellStyle name="Currency [0] 14374" xfId="24882" hidden="1"/>
    <cellStyle name="Currency [0] 14374" xfId="54275" hidden="1"/>
    <cellStyle name="Currency [0] 14375" xfId="24767" hidden="1"/>
    <cellStyle name="Currency [0] 14375" xfId="54160" hidden="1"/>
    <cellStyle name="Currency [0] 14376" xfId="24867" hidden="1"/>
    <cellStyle name="Currency [0] 14376" xfId="54260" hidden="1"/>
    <cellStyle name="Currency [0] 14377" xfId="24889" hidden="1"/>
    <cellStyle name="Currency [0] 14377" xfId="54282" hidden="1"/>
    <cellStyle name="Currency [0] 14378" xfId="24891" hidden="1"/>
    <cellStyle name="Currency [0] 14378" xfId="54284" hidden="1"/>
    <cellStyle name="Currency [0] 14379" xfId="24819" hidden="1"/>
    <cellStyle name="Currency [0] 14379" xfId="54212" hidden="1"/>
    <cellStyle name="Currency [0] 1438" xfId="1601" hidden="1"/>
    <cellStyle name="Currency [0] 1438" xfId="30996" hidden="1"/>
    <cellStyle name="Currency [0] 14380" xfId="24851" hidden="1"/>
    <cellStyle name="Currency [0] 14380" xfId="54244" hidden="1"/>
    <cellStyle name="Currency [0] 14381" xfId="24709" hidden="1"/>
    <cellStyle name="Currency [0] 14381" xfId="54102" hidden="1"/>
    <cellStyle name="Currency [0] 14382" xfId="24837" hidden="1"/>
    <cellStyle name="Currency [0] 14382" xfId="54230" hidden="1"/>
    <cellStyle name="Currency [0] 14383" xfId="24834" hidden="1"/>
    <cellStyle name="Currency [0] 14383" xfId="54227" hidden="1"/>
    <cellStyle name="Currency [0] 14384" xfId="24895" hidden="1"/>
    <cellStyle name="Currency [0] 14384" xfId="54288" hidden="1"/>
    <cellStyle name="Currency [0] 14385" xfId="24730" hidden="1"/>
    <cellStyle name="Currency [0] 14385" xfId="54123" hidden="1"/>
    <cellStyle name="Currency [0] 14386" xfId="24879" hidden="1"/>
    <cellStyle name="Currency [0] 14386" xfId="54272" hidden="1"/>
    <cellStyle name="Currency [0] 14387" xfId="24899" hidden="1"/>
    <cellStyle name="Currency [0] 14387" xfId="54292" hidden="1"/>
    <cellStyle name="Currency [0] 14388" xfId="24901" hidden="1"/>
    <cellStyle name="Currency [0] 14388" xfId="54294" hidden="1"/>
    <cellStyle name="Currency [0] 14389" xfId="24838" hidden="1"/>
    <cellStyle name="Currency [0] 14389" xfId="54231" hidden="1"/>
    <cellStyle name="Currency [0] 1439" xfId="1605" hidden="1"/>
    <cellStyle name="Currency [0] 1439" xfId="31000" hidden="1"/>
    <cellStyle name="Currency [0] 14390" xfId="24866" hidden="1"/>
    <cellStyle name="Currency [0] 14390" xfId="54259" hidden="1"/>
    <cellStyle name="Currency [0] 14391" xfId="24826" hidden="1"/>
    <cellStyle name="Currency [0] 14391" xfId="54219" hidden="1"/>
    <cellStyle name="Currency [0] 14392" xfId="24855" hidden="1"/>
    <cellStyle name="Currency [0] 14392" xfId="54248" hidden="1"/>
    <cellStyle name="Currency [0] 14393" xfId="24852" hidden="1"/>
    <cellStyle name="Currency [0] 14393" xfId="54245" hidden="1"/>
    <cellStyle name="Currency [0] 14394" xfId="24905" hidden="1"/>
    <cellStyle name="Currency [0] 14394" xfId="54298" hidden="1"/>
    <cellStyle name="Currency [0] 14395" xfId="24733" hidden="1"/>
    <cellStyle name="Currency [0] 14395" xfId="54126" hidden="1"/>
    <cellStyle name="Currency [0] 14396" xfId="24892" hidden="1"/>
    <cellStyle name="Currency [0] 14396" xfId="54285" hidden="1"/>
    <cellStyle name="Currency [0] 14397" xfId="24909" hidden="1"/>
    <cellStyle name="Currency [0] 14397" xfId="54302" hidden="1"/>
    <cellStyle name="Currency [0] 14398" xfId="24911" hidden="1"/>
    <cellStyle name="Currency [0] 14398" xfId="54304" hidden="1"/>
    <cellStyle name="Currency [0] 14399" xfId="24792" hidden="1"/>
    <cellStyle name="Currency [0] 14399" xfId="54185" hidden="1"/>
    <cellStyle name="Currency [0] 144" xfId="242" hidden="1"/>
    <cellStyle name="Currency [0] 144" xfId="29637" hidden="1"/>
    <cellStyle name="Currency [0] 1440" xfId="1606" hidden="1"/>
    <cellStyle name="Currency [0] 1440" xfId="31001" hidden="1"/>
    <cellStyle name="Currency [0] 14400" xfId="24828" hidden="1"/>
    <cellStyle name="Currency [0] 14400" xfId="54221" hidden="1"/>
    <cellStyle name="Currency [0] 14401" xfId="24897" hidden="1"/>
    <cellStyle name="Currency [0] 14401" xfId="54290" hidden="1"/>
    <cellStyle name="Currency [0] 14402" xfId="24885" hidden="1"/>
    <cellStyle name="Currency [0] 14402" xfId="54278" hidden="1"/>
    <cellStyle name="Currency [0] 14403" xfId="24902" hidden="1"/>
    <cellStyle name="Currency [0] 14403" xfId="54295" hidden="1"/>
    <cellStyle name="Currency [0] 14404" xfId="24913" hidden="1"/>
    <cellStyle name="Currency [0] 14404" xfId="54306" hidden="1"/>
    <cellStyle name="Currency [0] 14405" xfId="24761" hidden="1"/>
    <cellStyle name="Currency [0] 14405" xfId="54154" hidden="1"/>
    <cellStyle name="Currency [0] 14406" xfId="24825" hidden="1"/>
    <cellStyle name="Currency [0] 14406" xfId="54218" hidden="1"/>
    <cellStyle name="Currency [0] 14407" xfId="24917" hidden="1"/>
    <cellStyle name="Currency [0] 14407" xfId="54310" hidden="1"/>
    <cellStyle name="Currency [0] 14408" xfId="24919" hidden="1"/>
    <cellStyle name="Currency [0] 14408" xfId="54312" hidden="1"/>
    <cellStyle name="Currency [0] 14409" xfId="24874" hidden="1"/>
    <cellStyle name="Currency [0] 14409" xfId="54267" hidden="1"/>
    <cellStyle name="Currency [0] 1441" xfId="1600" hidden="1"/>
    <cellStyle name="Currency [0] 1441" xfId="30995" hidden="1"/>
    <cellStyle name="Currency [0] 14410" xfId="24886" hidden="1"/>
    <cellStyle name="Currency [0] 14410" xfId="54279" hidden="1"/>
    <cellStyle name="Currency [0] 14411" xfId="24914" hidden="1"/>
    <cellStyle name="Currency [0] 14411" xfId="54307" hidden="1"/>
    <cellStyle name="Currency [0] 14412" xfId="24887" hidden="1"/>
    <cellStyle name="Currency [0] 14412" xfId="54280" hidden="1"/>
    <cellStyle name="Currency [0] 14413" xfId="24920" hidden="1"/>
    <cellStyle name="Currency [0] 14413" xfId="54313" hidden="1"/>
    <cellStyle name="Currency [0] 14414" xfId="24922" hidden="1"/>
    <cellStyle name="Currency [0] 14414" xfId="54315" hidden="1"/>
    <cellStyle name="Currency [0] 14415" xfId="24915" hidden="1"/>
    <cellStyle name="Currency [0] 14415" xfId="54308" hidden="1"/>
    <cellStyle name="Currency [0] 14416" xfId="24861" hidden="1"/>
    <cellStyle name="Currency [0] 14416" xfId="54254" hidden="1"/>
    <cellStyle name="Currency [0] 14417" xfId="24924" hidden="1"/>
    <cellStyle name="Currency [0] 14417" xfId="54317" hidden="1"/>
    <cellStyle name="Currency [0] 14418" xfId="24926" hidden="1"/>
    <cellStyle name="Currency [0] 14418" xfId="54319" hidden="1"/>
    <cellStyle name="Currency [0] 14419" xfId="24983" hidden="1"/>
    <cellStyle name="Currency [0] 14419" xfId="54376" hidden="1"/>
    <cellStyle name="Currency [0] 1442" xfId="1460" hidden="1"/>
    <cellStyle name="Currency [0] 1442" xfId="30855" hidden="1"/>
    <cellStyle name="Currency [0] 14420" xfId="25002" hidden="1"/>
    <cellStyle name="Currency [0] 14420" xfId="54395" hidden="1"/>
    <cellStyle name="Currency [0] 14421" xfId="25009" hidden="1"/>
    <cellStyle name="Currency [0] 14421" xfId="54402" hidden="1"/>
    <cellStyle name="Currency [0] 14422" xfId="25016" hidden="1"/>
    <cellStyle name="Currency [0] 14422" xfId="54409" hidden="1"/>
    <cellStyle name="Currency [0] 14423" xfId="25021" hidden="1"/>
    <cellStyle name="Currency [0] 14423" xfId="54414" hidden="1"/>
    <cellStyle name="Currency [0] 14424" xfId="25000" hidden="1"/>
    <cellStyle name="Currency [0] 14424" xfId="54393" hidden="1"/>
    <cellStyle name="Currency [0] 14425" xfId="25011" hidden="1"/>
    <cellStyle name="Currency [0] 14425" xfId="54404" hidden="1"/>
    <cellStyle name="Currency [0] 14426" xfId="25025" hidden="1"/>
    <cellStyle name="Currency [0] 14426" xfId="54418" hidden="1"/>
    <cellStyle name="Currency [0] 14427" xfId="25027" hidden="1"/>
    <cellStyle name="Currency [0] 14427" xfId="54420" hidden="1"/>
    <cellStyle name="Currency [0] 14428" xfId="25010" hidden="1"/>
    <cellStyle name="Currency [0] 14428" xfId="54403" hidden="1"/>
    <cellStyle name="Currency [0] 14429" xfId="24984" hidden="1"/>
    <cellStyle name="Currency [0] 14429" xfId="54377" hidden="1"/>
    <cellStyle name="Currency [0] 1443" xfId="1612" hidden="1"/>
    <cellStyle name="Currency [0] 1443" xfId="31007" hidden="1"/>
    <cellStyle name="Currency [0] 14430" xfId="25038" hidden="1"/>
    <cellStyle name="Currency [0] 14430" xfId="54431" hidden="1"/>
    <cellStyle name="Currency [0] 14431" xfId="25047" hidden="1"/>
    <cellStyle name="Currency [0] 14431" xfId="54440" hidden="1"/>
    <cellStyle name="Currency [0] 14432" xfId="25058" hidden="1"/>
    <cellStyle name="Currency [0] 14432" xfId="54451" hidden="1"/>
    <cellStyle name="Currency [0] 14433" xfId="25064" hidden="1"/>
    <cellStyle name="Currency [0] 14433" xfId="54457" hidden="1"/>
    <cellStyle name="Currency [0] 14434" xfId="25036" hidden="1"/>
    <cellStyle name="Currency [0] 14434" xfId="54429" hidden="1"/>
    <cellStyle name="Currency [0] 14435" xfId="25054" hidden="1"/>
    <cellStyle name="Currency [0] 14435" xfId="54447" hidden="1"/>
    <cellStyle name="Currency [0] 14436" xfId="25076" hidden="1"/>
    <cellStyle name="Currency [0] 14436" xfId="54469" hidden="1"/>
    <cellStyle name="Currency [0] 14437" xfId="25078" hidden="1"/>
    <cellStyle name="Currency [0] 14437" xfId="54471" hidden="1"/>
    <cellStyle name="Currency [0] 14438" xfId="25006" hidden="1"/>
    <cellStyle name="Currency [0] 14438" xfId="54399" hidden="1"/>
    <cellStyle name="Currency [0] 14439" xfId="24990" hidden="1"/>
    <cellStyle name="Currency [0] 14439" xfId="54383" hidden="1"/>
    <cellStyle name="Currency [0] 1444" xfId="1616" hidden="1"/>
    <cellStyle name="Currency [0] 1444" xfId="31011" hidden="1"/>
    <cellStyle name="Currency [0] 14440" xfId="25050" hidden="1"/>
    <cellStyle name="Currency [0] 14440" xfId="54443" hidden="1"/>
    <cellStyle name="Currency [0] 14441" xfId="24995" hidden="1"/>
    <cellStyle name="Currency [0] 14441" xfId="54388" hidden="1"/>
    <cellStyle name="Currency [0] 14442" xfId="25039" hidden="1"/>
    <cellStyle name="Currency [0] 14442" xfId="54432" hidden="1"/>
    <cellStyle name="Currency [0] 14443" xfId="25083" hidden="1"/>
    <cellStyle name="Currency [0] 14443" xfId="54476" hidden="1"/>
    <cellStyle name="Currency [0] 14444" xfId="25051" hidden="1"/>
    <cellStyle name="Currency [0] 14444" xfId="54444" hidden="1"/>
    <cellStyle name="Currency [0] 14445" xfId="25059" hidden="1"/>
    <cellStyle name="Currency [0] 14445" xfId="54452" hidden="1"/>
    <cellStyle name="Currency [0] 14446" xfId="25095" hidden="1"/>
    <cellStyle name="Currency [0] 14446" xfId="54488" hidden="1"/>
    <cellStyle name="Currency [0] 14447" xfId="25097" hidden="1"/>
    <cellStyle name="Currency [0] 14447" xfId="54490" hidden="1"/>
    <cellStyle name="Currency [0] 14448" xfId="25053" hidden="1"/>
    <cellStyle name="Currency [0] 14448" xfId="54446" hidden="1"/>
    <cellStyle name="Currency [0] 14449" xfId="25066" hidden="1"/>
    <cellStyle name="Currency [0] 14449" xfId="54459" hidden="1"/>
    <cellStyle name="Currency [0] 1445" xfId="1622" hidden="1"/>
    <cellStyle name="Currency [0] 1445" xfId="31017" hidden="1"/>
    <cellStyle name="Currency [0] 14450" xfId="25071" hidden="1"/>
    <cellStyle name="Currency [0] 14450" xfId="54464" hidden="1"/>
    <cellStyle name="Currency [0] 14451" xfId="25065" hidden="1"/>
    <cellStyle name="Currency [0] 14451" xfId="54458" hidden="1"/>
    <cellStyle name="Currency [0] 14452" xfId="25113" hidden="1"/>
    <cellStyle name="Currency [0] 14452" xfId="54506" hidden="1"/>
    <cellStyle name="Currency [0] 14453" xfId="25121" hidden="1"/>
    <cellStyle name="Currency [0] 14453" xfId="54514" hidden="1"/>
    <cellStyle name="Currency [0] 14454" xfId="25049" hidden="1"/>
    <cellStyle name="Currency [0] 14454" xfId="54442" hidden="1"/>
    <cellStyle name="Currency [0] 14455" xfId="25107" hidden="1"/>
    <cellStyle name="Currency [0] 14455" xfId="54500" hidden="1"/>
    <cellStyle name="Currency [0] 14456" xfId="25130" hidden="1"/>
    <cellStyle name="Currency [0] 14456" xfId="54523" hidden="1"/>
    <cellStyle name="Currency [0] 14457" xfId="25132" hidden="1"/>
    <cellStyle name="Currency [0] 14457" xfId="54525" hidden="1"/>
    <cellStyle name="Currency [0] 14458" xfId="25032" hidden="1"/>
    <cellStyle name="Currency [0] 14458" xfId="54425" hidden="1"/>
    <cellStyle name="Currency [0] 14459" xfId="25042" hidden="1"/>
    <cellStyle name="Currency [0] 14459" xfId="54435" hidden="1"/>
    <cellStyle name="Currency [0] 1446" xfId="1625" hidden="1"/>
    <cellStyle name="Currency [0] 1446" xfId="31020" hidden="1"/>
    <cellStyle name="Currency [0] 14460" xfId="25104" hidden="1"/>
    <cellStyle name="Currency [0] 14460" xfId="54497" hidden="1"/>
    <cellStyle name="Currency [0] 14461" xfId="25069" hidden="1"/>
    <cellStyle name="Currency [0] 14461" xfId="54462" hidden="1"/>
    <cellStyle name="Currency [0] 14462" xfId="25014" hidden="1"/>
    <cellStyle name="Currency [0] 14462" xfId="54407" hidden="1"/>
    <cellStyle name="Currency [0] 14463" xfId="25140" hidden="1"/>
    <cellStyle name="Currency [0] 14463" xfId="54533" hidden="1"/>
    <cellStyle name="Currency [0] 14464" xfId="25105" hidden="1"/>
    <cellStyle name="Currency [0] 14464" xfId="54498" hidden="1"/>
    <cellStyle name="Currency [0] 14465" xfId="25116" hidden="1"/>
    <cellStyle name="Currency [0] 14465" xfId="54509" hidden="1"/>
    <cellStyle name="Currency [0] 14466" xfId="25148" hidden="1"/>
    <cellStyle name="Currency [0] 14466" xfId="54541" hidden="1"/>
    <cellStyle name="Currency [0] 14467" xfId="25150" hidden="1"/>
    <cellStyle name="Currency [0] 14467" xfId="54543" hidden="1"/>
    <cellStyle name="Currency [0] 14468" xfId="25102" hidden="1"/>
    <cellStyle name="Currency [0] 14468" xfId="54495" hidden="1"/>
    <cellStyle name="Currency [0] 14469" xfId="25101" hidden="1"/>
    <cellStyle name="Currency [0] 14469" xfId="54494" hidden="1"/>
    <cellStyle name="Currency [0] 1447" xfId="1611" hidden="1"/>
    <cellStyle name="Currency [0] 1447" xfId="31006" hidden="1"/>
    <cellStyle name="Currency [0] 14470" xfId="25091" hidden="1"/>
    <cellStyle name="Currency [0] 14470" xfId="54484" hidden="1"/>
    <cellStyle name="Currency [0] 14471" xfId="25087" hidden="1"/>
    <cellStyle name="Currency [0] 14471" xfId="54480" hidden="1"/>
    <cellStyle name="Currency [0] 14472" xfId="25089" hidden="1"/>
    <cellStyle name="Currency [0] 14472" xfId="54482" hidden="1"/>
    <cellStyle name="Currency [0] 14473" xfId="25157" hidden="1"/>
    <cellStyle name="Currency [0] 14473" xfId="54550" hidden="1"/>
    <cellStyle name="Currency [0] 14474" xfId="24992" hidden="1"/>
    <cellStyle name="Currency [0] 14474" xfId="54385" hidden="1"/>
    <cellStyle name="Currency [0] 14475" xfId="25135" hidden="1"/>
    <cellStyle name="Currency [0] 14475" xfId="54528" hidden="1"/>
    <cellStyle name="Currency [0] 14476" xfId="25163" hidden="1"/>
    <cellStyle name="Currency [0] 14476" xfId="54556" hidden="1"/>
    <cellStyle name="Currency [0] 14477" xfId="25165" hidden="1"/>
    <cellStyle name="Currency [0] 14477" xfId="54558" hidden="1"/>
    <cellStyle name="Currency [0] 14478" xfId="25040" hidden="1"/>
    <cellStyle name="Currency [0] 14478" xfId="54433" hidden="1"/>
    <cellStyle name="Currency [0] 14479" xfId="25114" hidden="1"/>
    <cellStyle name="Currency [0] 14479" xfId="54507" hidden="1"/>
    <cellStyle name="Currency [0] 1448" xfId="1621" hidden="1"/>
    <cellStyle name="Currency [0] 1448" xfId="31016" hidden="1"/>
    <cellStyle name="Currency [0] 14480" xfId="25070" hidden="1"/>
    <cellStyle name="Currency [0] 14480" xfId="54463" hidden="1"/>
    <cellStyle name="Currency [0] 14481" xfId="25106" hidden="1"/>
    <cellStyle name="Currency [0] 14481" xfId="54499" hidden="1"/>
    <cellStyle name="Currency [0] 14482" xfId="25110" hidden="1"/>
    <cellStyle name="Currency [0] 14482" xfId="54503" hidden="1"/>
    <cellStyle name="Currency [0] 14483" xfId="25171" hidden="1"/>
    <cellStyle name="Currency [0] 14483" xfId="54564" hidden="1"/>
    <cellStyle name="Currency [0] 14484" xfId="24987" hidden="1"/>
    <cellStyle name="Currency [0] 14484" xfId="54380" hidden="1"/>
    <cellStyle name="Currency [0] 14485" xfId="25153" hidden="1"/>
    <cellStyle name="Currency [0] 14485" xfId="54546" hidden="1"/>
    <cellStyle name="Currency [0] 14486" xfId="25176" hidden="1"/>
    <cellStyle name="Currency [0] 14486" xfId="54569" hidden="1"/>
    <cellStyle name="Currency [0] 14487" xfId="25178" hidden="1"/>
    <cellStyle name="Currency [0] 14487" xfId="54571" hidden="1"/>
    <cellStyle name="Currency [0] 14488" xfId="25034" hidden="1"/>
    <cellStyle name="Currency [0] 14488" xfId="54427" hidden="1"/>
    <cellStyle name="Currency [0] 14489" xfId="25133" hidden="1"/>
    <cellStyle name="Currency [0] 14489" xfId="54526" hidden="1"/>
    <cellStyle name="Currency [0] 1449" xfId="1632" hidden="1"/>
    <cellStyle name="Currency [0] 1449" xfId="31027" hidden="1"/>
    <cellStyle name="Currency [0] 14490" xfId="25100" hidden="1"/>
    <cellStyle name="Currency [0] 14490" xfId="54493" hidden="1"/>
    <cellStyle name="Currency [0] 14491" xfId="25118" hidden="1"/>
    <cellStyle name="Currency [0] 14491" xfId="54511" hidden="1"/>
    <cellStyle name="Currency [0] 14492" xfId="25115" hidden="1"/>
    <cellStyle name="Currency [0] 14492" xfId="54508" hidden="1"/>
    <cellStyle name="Currency [0] 14493" xfId="25182" hidden="1"/>
    <cellStyle name="Currency [0] 14493" xfId="54575" hidden="1"/>
    <cellStyle name="Currency [0] 14494" xfId="25067" hidden="1"/>
    <cellStyle name="Currency [0] 14494" xfId="54460" hidden="1"/>
    <cellStyle name="Currency [0] 14495" xfId="25167" hidden="1"/>
    <cellStyle name="Currency [0] 14495" xfId="54560" hidden="1"/>
    <cellStyle name="Currency [0] 14496" xfId="25189" hidden="1"/>
    <cellStyle name="Currency [0] 14496" xfId="54582" hidden="1"/>
    <cellStyle name="Currency [0] 14497" xfId="25191" hidden="1"/>
    <cellStyle name="Currency [0] 14497" xfId="54584" hidden="1"/>
    <cellStyle name="Currency [0] 14498" xfId="25119" hidden="1"/>
    <cellStyle name="Currency [0] 14498" xfId="54512" hidden="1"/>
    <cellStyle name="Currency [0] 14499" xfId="25151" hidden="1"/>
    <cellStyle name="Currency [0] 14499" xfId="54544" hidden="1"/>
    <cellStyle name="Currency [0] 145" xfId="263" hidden="1"/>
    <cellStyle name="Currency [0] 145" xfId="29658" hidden="1"/>
    <cellStyle name="Currency [0] 1450" xfId="1633" hidden="1"/>
    <cellStyle name="Currency [0] 1450" xfId="31028" hidden="1"/>
    <cellStyle name="Currency [0] 14500" xfId="25003" hidden="1"/>
    <cellStyle name="Currency [0] 14500" xfId="54396" hidden="1"/>
    <cellStyle name="Currency [0] 14501" xfId="25137" hidden="1"/>
    <cellStyle name="Currency [0] 14501" xfId="54530" hidden="1"/>
    <cellStyle name="Currency [0] 14502" xfId="25134" hidden="1"/>
    <cellStyle name="Currency [0] 14502" xfId="54527" hidden="1"/>
    <cellStyle name="Currency [0] 14503" xfId="25195" hidden="1"/>
    <cellStyle name="Currency [0] 14503" xfId="54588" hidden="1"/>
    <cellStyle name="Currency [0] 14504" xfId="25030" hidden="1"/>
    <cellStyle name="Currency [0] 14504" xfId="54423" hidden="1"/>
    <cellStyle name="Currency [0] 14505" xfId="25179" hidden="1"/>
    <cellStyle name="Currency [0] 14505" xfId="54572" hidden="1"/>
    <cellStyle name="Currency [0] 14506" xfId="25199" hidden="1"/>
    <cellStyle name="Currency [0] 14506" xfId="54592" hidden="1"/>
    <cellStyle name="Currency [0] 14507" xfId="25201" hidden="1"/>
    <cellStyle name="Currency [0] 14507" xfId="54594" hidden="1"/>
    <cellStyle name="Currency [0] 14508" xfId="25138" hidden="1"/>
    <cellStyle name="Currency [0] 14508" xfId="54531" hidden="1"/>
    <cellStyle name="Currency [0] 14509" xfId="25166" hidden="1"/>
    <cellStyle name="Currency [0] 14509" xfId="54559" hidden="1"/>
    <cellStyle name="Currency [0] 1451" xfId="1598" hidden="1"/>
    <cellStyle name="Currency [0] 1451" xfId="30993" hidden="1"/>
    <cellStyle name="Currency [0] 14510" xfId="25126" hidden="1"/>
    <cellStyle name="Currency [0] 14510" xfId="54519" hidden="1"/>
    <cellStyle name="Currency [0] 14511" xfId="25155" hidden="1"/>
    <cellStyle name="Currency [0] 14511" xfId="54548" hidden="1"/>
    <cellStyle name="Currency [0] 14512" xfId="25152" hidden="1"/>
    <cellStyle name="Currency [0] 14512" xfId="54545" hidden="1"/>
    <cellStyle name="Currency [0] 14513" xfId="25205" hidden="1"/>
    <cellStyle name="Currency [0] 14513" xfId="54598" hidden="1"/>
    <cellStyle name="Currency [0] 14514" xfId="25033" hidden="1"/>
    <cellStyle name="Currency [0] 14514" xfId="54426" hidden="1"/>
    <cellStyle name="Currency [0] 14515" xfId="25192" hidden="1"/>
    <cellStyle name="Currency [0] 14515" xfId="54585" hidden="1"/>
    <cellStyle name="Currency [0] 14516" xfId="25209" hidden="1"/>
    <cellStyle name="Currency [0] 14516" xfId="54602" hidden="1"/>
    <cellStyle name="Currency [0] 14517" xfId="25211" hidden="1"/>
    <cellStyle name="Currency [0] 14517" xfId="54604" hidden="1"/>
    <cellStyle name="Currency [0] 14518" xfId="25092" hidden="1"/>
    <cellStyle name="Currency [0] 14518" xfId="54485" hidden="1"/>
    <cellStyle name="Currency [0] 14519" xfId="25128" hidden="1"/>
    <cellStyle name="Currency [0] 14519" xfId="54521" hidden="1"/>
    <cellStyle name="Currency [0] 1452" xfId="1459" hidden="1"/>
    <cellStyle name="Currency [0] 1452" xfId="30854" hidden="1"/>
    <cellStyle name="Currency [0] 14520" xfId="25197" hidden="1"/>
    <cellStyle name="Currency [0] 14520" xfId="54590" hidden="1"/>
    <cellStyle name="Currency [0] 14521" xfId="25185" hidden="1"/>
    <cellStyle name="Currency [0] 14521" xfId="54578" hidden="1"/>
    <cellStyle name="Currency [0] 14522" xfId="25202" hidden="1"/>
    <cellStyle name="Currency [0] 14522" xfId="54595" hidden="1"/>
    <cellStyle name="Currency [0] 14523" xfId="25213" hidden="1"/>
    <cellStyle name="Currency [0] 14523" xfId="54606" hidden="1"/>
    <cellStyle name="Currency [0] 14524" xfId="25061" hidden="1"/>
    <cellStyle name="Currency [0] 14524" xfId="54454" hidden="1"/>
    <cellStyle name="Currency [0] 14525" xfId="25125" hidden="1"/>
    <cellStyle name="Currency [0] 14525" xfId="54518" hidden="1"/>
    <cellStyle name="Currency [0] 14526" xfId="25217" hidden="1"/>
    <cellStyle name="Currency [0] 14526" xfId="54610" hidden="1"/>
    <cellStyle name="Currency [0] 14527" xfId="25219" hidden="1"/>
    <cellStyle name="Currency [0] 14527" xfId="54612" hidden="1"/>
    <cellStyle name="Currency [0] 14528" xfId="25174" hidden="1"/>
    <cellStyle name="Currency [0] 14528" xfId="54567" hidden="1"/>
    <cellStyle name="Currency [0] 14529" xfId="25186" hidden="1"/>
    <cellStyle name="Currency [0] 14529" xfId="54579" hidden="1"/>
    <cellStyle name="Currency [0] 1453" xfId="1618" hidden="1"/>
    <cellStyle name="Currency [0] 1453" xfId="31013" hidden="1"/>
    <cellStyle name="Currency [0] 14530" xfId="25214" hidden="1"/>
    <cellStyle name="Currency [0] 14530" xfId="54607" hidden="1"/>
    <cellStyle name="Currency [0] 14531" xfId="25187" hidden="1"/>
    <cellStyle name="Currency [0] 14531" xfId="54580" hidden="1"/>
    <cellStyle name="Currency [0] 14532" xfId="25220" hidden="1"/>
    <cellStyle name="Currency [0] 14532" xfId="54613" hidden="1"/>
    <cellStyle name="Currency [0] 14533" xfId="25222" hidden="1"/>
    <cellStyle name="Currency [0] 14533" xfId="54615" hidden="1"/>
    <cellStyle name="Currency [0] 14534" xfId="25215" hidden="1"/>
    <cellStyle name="Currency [0] 14534" xfId="54608" hidden="1"/>
    <cellStyle name="Currency [0] 14535" xfId="25161" hidden="1"/>
    <cellStyle name="Currency [0] 14535" xfId="54554" hidden="1"/>
    <cellStyle name="Currency [0] 14536" xfId="25225" hidden="1"/>
    <cellStyle name="Currency [0] 14536" xfId="54618" hidden="1"/>
    <cellStyle name="Currency [0] 14537" xfId="25227" hidden="1"/>
    <cellStyle name="Currency [0] 14537" xfId="54620" hidden="1"/>
    <cellStyle name="Currency [0] 14538" xfId="24944" hidden="1"/>
    <cellStyle name="Currency [0] 14538" xfId="54337" hidden="1"/>
    <cellStyle name="Currency [0] 14539" xfId="24966" hidden="1"/>
    <cellStyle name="Currency [0] 14539" xfId="54359" hidden="1"/>
    <cellStyle name="Currency [0] 1454" xfId="1457" hidden="1"/>
    <cellStyle name="Currency [0] 1454" xfId="30852" hidden="1"/>
    <cellStyle name="Currency [0] 14540" xfId="25231" hidden="1"/>
    <cellStyle name="Currency [0] 14540" xfId="54624" hidden="1"/>
    <cellStyle name="Currency [0] 14541" xfId="25238" hidden="1"/>
    <cellStyle name="Currency [0] 14541" xfId="54631" hidden="1"/>
    <cellStyle name="Currency [0] 14542" xfId="25240" hidden="1"/>
    <cellStyle name="Currency [0] 14542" xfId="54633" hidden="1"/>
    <cellStyle name="Currency [0] 14543" xfId="24931" hidden="1"/>
    <cellStyle name="Currency [0] 14543" xfId="54324" hidden="1"/>
    <cellStyle name="Currency [0] 14544" xfId="25234" hidden="1"/>
    <cellStyle name="Currency [0] 14544" xfId="54627" hidden="1"/>
    <cellStyle name="Currency [0] 14545" xfId="25243" hidden="1"/>
    <cellStyle name="Currency [0] 14545" xfId="54636" hidden="1"/>
    <cellStyle name="Currency [0] 14546" xfId="25245" hidden="1"/>
    <cellStyle name="Currency [0] 14546" xfId="54638" hidden="1"/>
    <cellStyle name="Currency [0] 14547" xfId="25233" hidden="1"/>
    <cellStyle name="Currency [0] 14547" xfId="54626" hidden="1"/>
    <cellStyle name="Currency [0] 14548" xfId="24943" hidden="1"/>
    <cellStyle name="Currency [0] 14548" xfId="54336" hidden="1"/>
    <cellStyle name="Currency [0] 14549" xfId="25256" hidden="1"/>
    <cellStyle name="Currency [0] 14549" xfId="54649" hidden="1"/>
    <cellStyle name="Currency [0] 1455" xfId="1613" hidden="1"/>
    <cellStyle name="Currency [0] 1455" xfId="31008" hidden="1"/>
    <cellStyle name="Currency [0] 14550" xfId="25265" hidden="1"/>
    <cellStyle name="Currency [0] 14550" xfId="54658" hidden="1"/>
    <cellStyle name="Currency [0] 14551" xfId="25276" hidden="1"/>
    <cellStyle name="Currency [0] 14551" xfId="54669" hidden="1"/>
    <cellStyle name="Currency [0] 14552" xfId="25282" hidden="1"/>
    <cellStyle name="Currency [0] 14552" xfId="54675" hidden="1"/>
    <cellStyle name="Currency [0] 14553" xfId="25254" hidden="1"/>
    <cellStyle name="Currency [0] 14553" xfId="54647" hidden="1"/>
    <cellStyle name="Currency [0] 14554" xfId="25272" hidden="1"/>
    <cellStyle name="Currency [0] 14554" xfId="54665" hidden="1"/>
    <cellStyle name="Currency [0] 14555" xfId="25294" hidden="1"/>
    <cellStyle name="Currency [0] 14555" xfId="54687" hidden="1"/>
    <cellStyle name="Currency [0] 14556" xfId="25296" hidden="1"/>
    <cellStyle name="Currency [0] 14556" xfId="54689" hidden="1"/>
    <cellStyle name="Currency [0] 14557" xfId="25228" hidden="1"/>
    <cellStyle name="Currency [0] 14557" xfId="54621" hidden="1"/>
    <cellStyle name="Currency [0] 14558" xfId="24939" hidden="1"/>
    <cellStyle name="Currency [0] 14558" xfId="54332" hidden="1"/>
    <cellStyle name="Currency [0] 14559" xfId="25268" hidden="1"/>
    <cellStyle name="Currency [0] 14559" xfId="54661" hidden="1"/>
    <cellStyle name="Currency [0] 1456" xfId="1634" hidden="1"/>
    <cellStyle name="Currency [0] 1456" xfId="31029" hidden="1"/>
    <cellStyle name="Currency [0] 14560" xfId="24935" hidden="1"/>
    <cellStyle name="Currency [0] 14560" xfId="54328" hidden="1"/>
    <cellStyle name="Currency [0] 14561" xfId="25257" hidden="1"/>
    <cellStyle name="Currency [0] 14561" xfId="54650" hidden="1"/>
    <cellStyle name="Currency [0] 14562" xfId="25301" hidden="1"/>
    <cellStyle name="Currency [0] 14562" xfId="54694" hidden="1"/>
    <cellStyle name="Currency [0] 14563" xfId="25269" hidden="1"/>
    <cellStyle name="Currency [0] 14563" xfId="54662" hidden="1"/>
    <cellStyle name="Currency [0] 14564" xfId="25277" hidden="1"/>
    <cellStyle name="Currency [0] 14564" xfId="54670" hidden="1"/>
    <cellStyle name="Currency [0] 14565" xfId="25313" hidden="1"/>
    <cellStyle name="Currency [0] 14565" xfId="54706" hidden="1"/>
    <cellStyle name="Currency [0] 14566" xfId="25315" hidden="1"/>
    <cellStyle name="Currency [0] 14566" xfId="54708" hidden="1"/>
    <cellStyle name="Currency [0] 14567" xfId="25271" hidden="1"/>
    <cellStyle name="Currency [0] 14567" xfId="54664" hidden="1"/>
    <cellStyle name="Currency [0] 14568" xfId="25284" hidden="1"/>
    <cellStyle name="Currency [0] 14568" xfId="54677" hidden="1"/>
    <cellStyle name="Currency [0] 14569" xfId="25289" hidden="1"/>
    <cellStyle name="Currency [0] 14569" xfId="54682" hidden="1"/>
    <cellStyle name="Currency [0] 1457" xfId="1619" hidden="1"/>
    <cellStyle name="Currency [0] 1457" xfId="31014" hidden="1"/>
    <cellStyle name="Currency [0] 14570" xfId="25283" hidden="1"/>
    <cellStyle name="Currency [0] 14570" xfId="54676" hidden="1"/>
    <cellStyle name="Currency [0] 14571" xfId="25331" hidden="1"/>
    <cellStyle name="Currency [0] 14571" xfId="54724" hidden="1"/>
    <cellStyle name="Currency [0] 14572" xfId="25339" hidden="1"/>
    <cellStyle name="Currency [0] 14572" xfId="54732" hidden="1"/>
    <cellStyle name="Currency [0] 14573" xfId="25267" hidden="1"/>
    <cellStyle name="Currency [0] 14573" xfId="54660" hidden="1"/>
    <cellStyle name="Currency [0] 14574" xfId="25325" hidden="1"/>
    <cellStyle name="Currency [0] 14574" xfId="54718" hidden="1"/>
    <cellStyle name="Currency [0] 14575" xfId="25348" hidden="1"/>
    <cellStyle name="Currency [0] 14575" xfId="54741" hidden="1"/>
    <cellStyle name="Currency [0] 14576" xfId="25350" hidden="1"/>
    <cellStyle name="Currency [0] 14576" xfId="54743" hidden="1"/>
    <cellStyle name="Currency [0] 14577" xfId="25250" hidden="1"/>
    <cellStyle name="Currency [0] 14577" xfId="54643" hidden="1"/>
    <cellStyle name="Currency [0] 14578" xfId="25260" hidden="1"/>
    <cellStyle name="Currency [0] 14578" xfId="54653" hidden="1"/>
    <cellStyle name="Currency [0] 14579" xfId="25322" hidden="1"/>
    <cellStyle name="Currency [0] 14579" xfId="54715" hidden="1"/>
    <cellStyle name="Currency [0] 1458" xfId="1623" hidden="1"/>
    <cellStyle name="Currency [0] 1458" xfId="31018" hidden="1"/>
    <cellStyle name="Currency [0] 14580" xfId="25287" hidden="1"/>
    <cellStyle name="Currency [0] 14580" xfId="54680" hidden="1"/>
    <cellStyle name="Currency [0] 14581" xfId="25236" hidden="1"/>
    <cellStyle name="Currency [0] 14581" xfId="54629" hidden="1"/>
    <cellStyle name="Currency [0] 14582" xfId="25358" hidden="1"/>
    <cellStyle name="Currency [0] 14582" xfId="54751" hidden="1"/>
    <cellStyle name="Currency [0] 14583" xfId="25323" hidden="1"/>
    <cellStyle name="Currency [0] 14583" xfId="54716" hidden="1"/>
    <cellStyle name="Currency [0] 14584" xfId="25334" hidden="1"/>
    <cellStyle name="Currency [0] 14584" xfId="54727" hidden="1"/>
    <cellStyle name="Currency [0] 14585" xfId="25366" hidden="1"/>
    <cellStyle name="Currency [0] 14585" xfId="54759" hidden="1"/>
    <cellStyle name="Currency [0] 14586" xfId="25368" hidden="1"/>
    <cellStyle name="Currency [0] 14586" xfId="54761" hidden="1"/>
    <cellStyle name="Currency [0] 14587" xfId="25320" hidden="1"/>
    <cellStyle name="Currency [0] 14587" xfId="54713" hidden="1"/>
    <cellStyle name="Currency [0] 14588" xfId="25319" hidden="1"/>
    <cellStyle name="Currency [0] 14588" xfId="54712" hidden="1"/>
    <cellStyle name="Currency [0] 14589" xfId="25309" hidden="1"/>
    <cellStyle name="Currency [0] 14589" xfId="54702" hidden="1"/>
    <cellStyle name="Currency [0] 1459" xfId="1639" hidden="1"/>
    <cellStyle name="Currency [0] 1459" xfId="31034" hidden="1"/>
    <cellStyle name="Currency [0] 14590" xfId="25305" hidden="1"/>
    <cellStyle name="Currency [0] 14590" xfId="54698" hidden="1"/>
    <cellStyle name="Currency [0] 14591" xfId="25307" hidden="1"/>
    <cellStyle name="Currency [0] 14591" xfId="54700" hidden="1"/>
    <cellStyle name="Currency [0] 14592" xfId="25375" hidden="1"/>
    <cellStyle name="Currency [0] 14592" xfId="54768" hidden="1"/>
    <cellStyle name="Currency [0] 14593" xfId="24937" hidden="1"/>
    <cellStyle name="Currency [0] 14593" xfId="54330" hidden="1"/>
    <cellStyle name="Currency [0] 14594" xfId="25353" hidden="1"/>
    <cellStyle name="Currency [0] 14594" xfId="54746" hidden="1"/>
    <cellStyle name="Currency [0] 14595" xfId="25381" hidden="1"/>
    <cellStyle name="Currency [0] 14595" xfId="54774" hidden="1"/>
    <cellStyle name="Currency [0] 14596" xfId="25383" hidden="1"/>
    <cellStyle name="Currency [0] 14596" xfId="54776" hidden="1"/>
    <cellStyle name="Currency [0] 14597" xfId="25258" hidden="1"/>
    <cellStyle name="Currency [0] 14597" xfId="54651" hidden="1"/>
    <cellStyle name="Currency [0] 14598" xfId="25332" hidden="1"/>
    <cellStyle name="Currency [0] 14598" xfId="54725" hidden="1"/>
    <cellStyle name="Currency [0] 14599" xfId="25288" hidden="1"/>
    <cellStyle name="Currency [0] 14599" xfId="54681" hidden="1"/>
    <cellStyle name="Currency [0] 146" xfId="248" hidden="1"/>
    <cellStyle name="Currency [0] 146" xfId="29643" hidden="1"/>
    <cellStyle name="Currency [0] 1460" xfId="1640" hidden="1"/>
    <cellStyle name="Currency [0] 1460" xfId="31035" hidden="1"/>
    <cellStyle name="Currency [0] 14600" xfId="25324" hidden="1"/>
    <cellStyle name="Currency [0] 14600" xfId="54717" hidden="1"/>
    <cellStyle name="Currency [0] 14601" xfId="25328" hidden="1"/>
    <cellStyle name="Currency [0] 14601" xfId="54721" hidden="1"/>
    <cellStyle name="Currency [0] 14602" xfId="25389" hidden="1"/>
    <cellStyle name="Currency [0] 14602" xfId="54782" hidden="1"/>
    <cellStyle name="Currency [0] 14603" xfId="24972" hidden="1"/>
    <cellStyle name="Currency [0] 14603" xfId="54365" hidden="1"/>
    <cellStyle name="Currency [0] 14604" xfId="25371" hidden="1"/>
    <cellStyle name="Currency [0] 14604" xfId="54764" hidden="1"/>
    <cellStyle name="Currency [0] 14605" xfId="25394" hidden="1"/>
    <cellStyle name="Currency [0] 14605" xfId="54787" hidden="1"/>
    <cellStyle name="Currency [0] 14606" xfId="25396" hidden="1"/>
    <cellStyle name="Currency [0] 14606" xfId="54789" hidden="1"/>
    <cellStyle name="Currency [0] 14607" xfId="25252" hidden="1"/>
    <cellStyle name="Currency [0] 14607" xfId="54645" hidden="1"/>
    <cellStyle name="Currency [0] 14608" xfId="25351" hidden="1"/>
    <cellStyle name="Currency [0] 14608" xfId="54744" hidden="1"/>
    <cellStyle name="Currency [0] 14609" xfId="25318" hidden="1"/>
    <cellStyle name="Currency [0] 14609" xfId="54711" hidden="1"/>
    <cellStyle name="Currency [0] 1461" xfId="1620" hidden="1"/>
    <cellStyle name="Currency [0] 1461" xfId="31015" hidden="1"/>
    <cellStyle name="Currency [0] 14610" xfId="25336" hidden="1"/>
    <cellStyle name="Currency [0] 14610" xfId="54729" hidden="1"/>
    <cellStyle name="Currency [0] 14611" xfId="25333" hidden="1"/>
    <cellStyle name="Currency [0] 14611" xfId="54726" hidden="1"/>
    <cellStyle name="Currency [0] 14612" xfId="25400" hidden="1"/>
    <cellStyle name="Currency [0] 14612" xfId="54793" hidden="1"/>
    <cellStyle name="Currency [0] 14613" xfId="25285" hidden="1"/>
    <cellStyle name="Currency [0] 14613" xfId="54678" hidden="1"/>
    <cellStyle name="Currency [0] 14614" xfId="25385" hidden="1"/>
    <cellStyle name="Currency [0] 14614" xfId="54778" hidden="1"/>
    <cellStyle name="Currency [0] 14615" xfId="25407" hidden="1"/>
    <cellStyle name="Currency [0] 14615" xfId="54800" hidden="1"/>
    <cellStyle name="Currency [0] 14616" xfId="25409" hidden="1"/>
    <cellStyle name="Currency [0] 14616" xfId="54802" hidden="1"/>
    <cellStyle name="Currency [0] 14617" xfId="25337" hidden="1"/>
    <cellStyle name="Currency [0] 14617" xfId="54730" hidden="1"/>
    <cellStyle name="Currency [0] 14618" xfId="25369" hidden="1"/>
    <cellStyle name="Currency [0] 14618" xfId="54762" hidden="1"/>
    <cellStyle name="Currency [0] 14619" xfId="25017" hidden="1"/>
    <cellStyle name="Currency [0] 14619" xfId="54410" hidden="1"/>
    <cellStyle name="Currency [0] 1462" xfId="1627" hidden="1"/>
    <cellStyle name="Currency [0] 1462" xfId="31022" hidden="1"/>
    <cellStyle name="Currency [0] 14620" xfId="25355" hidden="1"/>
    <cellStyle name="Currency [0] 14620" xfId="54748" hidden="1"/>
    <cellStyle name="Currency [0] 14621" xfId="25352" hidden="1"/>
    <cellStyle name="Currency [0] 14621" xfId="54745" hidden="1"/>
    <cellStyle name="Currency [0] 14622" xfId="25413" hidden="1"/>
    <cellStyle name="Currency [0] 14622" xfId="54806" hidden="1"/>
    <cellStyle name="Currency [0] 14623" xfId="25248" hidden="1"/>
    <cellStyle name="Currency [0] 14623" xfId="54641" hidden="1"/>
    <cellStyle name="Currency [0] 14624" xfId="25397" hidden="1"/>
    <cellStyle name="Currency [0] 14624" xfId="54790" hidden="1"/>
    <cellStyle name="Currency [0] 14625" xfId="25417" hidden="1"/>
    <cellStyle name="Currency [0] 14625" xfId="54810" hidden="1"/>
    <cellStyle name="Currency [0] 14626" xfId="25419" hidden="1"/>
    <cellStyle name="Currency [0] 14626" xfId="54812" hidden="1"/>
    <cellStyle name="Currency [0] 14627" xfId="25356" hidden="1"/>
    <cellStyle name="Currency [0] 14627" xfId="54749" hidden="1"/>
    <cellStyle name="Currency [0] 14628" xfId="25384" hidden="1"/>
    <cellStyle name="Currency [0] 14628" xfId="54777" hidden="1"/>
    <cellStyle name="Currency [0] 14629" xfId="25344" hidden="1"/>
    <cellStyle name="Currency [0] 14629" xfId="54737" hidden="1"/>
    <cellStyle name="Currency [0] 1463" xfId="1631" hidden="1"/>
    <cellStyle name="Currency [0] 1463" xfId="31026" hidden="1"/>
    <cellStyle name="Currency [0] 14630" xfId="25373" hidden="1"/>
    <cellStyle name="Currency [0] 14630" xfId="54766" hidden="1"/>
    <cellStyle name="Currency [0] 14631" xfId="25370" hidden="1"/>
    <cellStyle name="Currency [0] 14631" xfId="54763" hidden="1"/>
    <cellStyle name="Currency [0] 14632" xfId="25423" hidden="1"/>
    <cellStyle name="Currency [0] 14632" xfId="54816" hidden="1"/>
    <cellStyle name="Currency [0] 14633" xfId="25251" hidden="1"/>
    <cellStyle name="Currency [0] 14633" xfId="54644" hidden="1"/>
    <cellStyle name="Currency [0] 14634" xfId="25410" hidden="1"/>
    <cellStyle name="Currency [0] 14634" xfId="54803" hidden="1"/>
    <cellStyle name="Currency [0] 14635" xfId="25427" hidden="1"/>
    <cellStyle name="Currency [0] 14635" xfId="54820" hidden="1"/>
    <cellStyle name="Currency [0] 14636" xfId="25429" hidden="1"/>
    <cellStyle name="Currency [0] 14636" xfId="54822" hidden="1"/>
    <cellStyle name="Currency [0] 14637" xfId="25310" hidden="1"/>
    <cellStyle name="Currency [0] 14637" xfId="54703" hidden="1"/>
    <cellStyle name="Currency [0] 14638" xfId="25346" hidden="1"/>
    <cellStyle name="Currency [0] 14638" xfId="54739" hidden="1"/>
    <cellStyle name="Currency [0] 14639" xfId="25415" hidden="1"/>
    <cellStyle name="Currency [0] 14639" xfId="54808" hidden="1"/>
    <cellStyle name="Currency [0] 1464" xfId="1626" hidden="1"/>
    <cellStyle name="Currency [0] 1464" xfId="31021" hidden="1"/>
    <cellStyle name="Currency [0] 14640" xfId="25403" hidden="1"/>
    <cellStyle name="Currency [0] 14640" xfId="54796" hidden="1"/>
    <cellStyle name="Currency [0] 14641" xfId="25420" hidden="1"/>
    <cellStyle name="Currency [0] 14641" xfId="54813" hidden="1"/>
    <cellStyle name="Currency [0] 14642" xfId="25431" hidden="1"/>
    <cellStyle name="Currency [0] 14642" xfId="54824" hidden="1"/>
    <cellStyle name="Currency [0] 14643" xfId="25279" hidden="1"/>
    <cellStyle name="Currency [0] 14643" xfId="54672" hidden="1"/>
    <cellStyle name="Currency [0] 14644" xfId="25343" hidden="1"/>
    <cellStyle name="Currency [0] 14644" xfId="54736" hidden="1"/>
    <cellStyle name="Currency [0] 14645" xfId="25435" hidden="1"/>
    <cellStyle name="Currency [0] 14645" xfId="54828" hidden="1"/>
    <cellStyle name="Currency [0] 14646" xfId="25437" hidden="1"/>
    <cellStyle name="Currency [0] 14646" xfId="54830" hidden="1"/>
    <cellStyle name="Currency [0] 14647" xfId="25392" hidden="1"/>
    <cellStyle name="Currency [0] 14647" xfId="54785" hidden="1"/>
    <cellStyle name="Currency [0] 14648" xfId="25404" hidden="1"/>
    <cellStyle name="Currency [0] 14648" xfId="54797" hidden="1"/>
    <cellStyle name="Currency [0] 14649" xfId="25432" hidden="1"/>
    <cellStyle name="Currency [0] 14649" xfId="54825" hidden="1"/>
    <cellStyle name="Currency [0] 1465" xfId="1649" hidden="1"/>
    <cellStyle name="Currency [0] 1465" xfId="31044" hidden="1"/>
    <cellStyle name="Currency [0] 14650" xfId="25405" hidden="1"/>
    <cellStyle name="Currency [0] 14650" xfId="54798" hidden="1"/>
    <cellStyle name="Currency [0] 14651" xfId="25438" hidden="1"/>
    <cellStyle name="Currency [0] 14651" xfId="54831" hidden="1"/>
    <cellStyle name="Currency [0] 14652" xfId="25440" hidden="1"/>
    <cellStyle name="Currency [0] 14652" xfId="54833" hidden="1"/>
    <cellStyle name="Currency [0] 14653" xfId="25433" hidden="1"/>
    <cellStyle name="Currency [0] 14653" xfId="54826" hidden="1"/>
    <cellStyle name="Currency [0] 14654" xfId="25379" hidden="1"/>
    <cellStyle name="Currency [0] 14654" xfId="54772" hidden="1"/>
    <cellStyle name="Currency [0] 14655" xfId="25442" hidden="1"/>
    <cellStyle name="Currency [0] 14655" xfId="54835" hidden="1"/>
    <cellStyle name="Currency [0] 14656" xfId="25444" hidden="1"/>
    <cellStyle name="Currency [0] 14656" xfId="54837" hidden="1"/>
    <cellStyle name="Currency [0] 14657" xfId="24956" hidden="1"/>
    <cellStyle name="Currency [0] 14657" xfId="54349" hidden="1"/>
    <cellStyle name="Currency [0] 14658" xfId="24934" hidden="1"/>
    <cellStyle name="Currency [0] 14658" xfId="54327" hidden="1"/>
    <cellStyle name="Currency [0] 14659" xfId="25450" hidden="1"/>
    <cellStyle name="Currency [0] 14659" xfId="54843" hidden="1"/>
    <cellStyle name="Currency [0] 1466" xfId="1655" hidden="1"/>
    <cellStyle name="Currency [0] 1466" xfId="31050" hidden="1"/>
    <cellStyle name="Currency [0] 14660" xfId="25456" hidden="1"/>
    <cellStyle name="Currency [0] 14660" xfId="54849" hidden="1"/>
    <cellStyle name="Currency [0] 14661" xfId="25458" hidden="1"/>
    <cellStyle name="Currency [0] 14661" xfId="54851" hidden="1"/>
    <cellStyle name="Currency [0] 14662" xfId="24951" hidden="1"/>
    <cellStyle name="Currency [0] 14662" xfId="54344" hidden="1"/>
    <cellStyle name="Currency [0] 14663" xfId="25452" hidden="1"/>
    <cellStyle name="Currency [0] 14663" xfId="54845" hidden="1"/>
    <cellStyle name="Currency [0] 14664" xfId="25460" hidden="1"/>
    <cellStyle name="Currency [0] 14664" xfId="54853" hidden="1"/>
    <cellStyle name="Currency [0] 14665" xfId="25462" hidden="1"/>
    <cellStyle name="Currency [0] 14665" xfId="54855" hidden="1"/>
    <cellStyle name="Currency [0] 14666" xfId="25451" hidden="1"/>
    <cellStyle name="Currency [0] 14666" xfId="54844" hidden="1"/>
    <cellStyle name="Currency [0] 14667" xfId="24957" hidden="1"/>
    <cellStyle name="Currency [0] 14667" xfId="54350" hidden="1"/>
    <cellStyle name="Currency [0] 14668" xfId="25473" hidden="1"/>
    <cellStyle name="Currency [0] 14668" xfId="54866" hidden="1"/>
    <cellStyle name="Currency [0] 14669" xfId="25482" hidden="1"/>
    <cellStyle name="Currency [0] 14669" xfId="54875" hidden="1"/>
    <cellStyle name="Currency [0] 1467" xfId="1617" hidden="1"/>
    <cellStyle name="Currency [0] 1467" xfId="31012" hidden="1"/>
    <cellStyle name="Currency [0] 14670" xfId="25493" hidden="1"/>
    <cellStyle name="Currency [0] 14670" xfId="54886" hidden="1"/>
    <cellStyle name="Currency [0] 14671" xfId="25499" hidden="1"/>
    <cellStyle name="Currency [0] 14671" xfId="54892" hidden="1"/>
    <cellStyle name="Currency [0] 14672" xfId="25471" hidden="1"/>
    <cellStyle name="Currency [0] 14672" xfId="54864" hidden="1"/>
    <cellStyle name="Currency [0] 14673" xfId="25489" hidden="1"/>
    <cellStyle name="Currency [0] 14673" xfId="54882" hidden="1"/>
    <cellStyle name="Currency [0] 14674" xfId="25511" hidden="1"/>
    <cellStyle name="Currency [0] 14674" xfId="54904" hidden="1"/>
    <cellStyle name="Currency [0] 14675" xfId="25513" hidden="1"/>
    <cellStyle name="Currency [0] 14675" xfId="54906" hidden="1"/>
    <cellStyle name="Currency [0] 14676" xfId="25447" hidden="1"/>
    <cellStyle name="Currency [0] 14676" xfId="54840" hidden="1"/>
    <cellStyle name="Currency [0] 14677" xfId="24961" hidden="1"/>
    <cellStyle name="Currency [0] 14677" xfId="54354" hidden="1"/>
    <cellStyle name="Currency [0] 14678" xfId="25485" hidden="1"/>
    <cellStyle name="Currency [0] 14678" xfId="54878" hidden="1"/>
    <cellStyle name="Currency [0] 14679" xfId="24977" hidden="1"/>
    <cellStyle name="Currency [0] 14679" xfId="54370" hidden="1"/>
    <cellStyle name="Currency [0] 1468" xfId="1647" hidden="1"/>
    <cellStyle name="Currency [0] 1468" xfId="31042" hidden="1"/>
    <cellStyle name="Currency [0] 14680" xfId="25474" hidden="1"/>
    <cellStyle name="Currency [0] 14680" xfId="54867" hidden="1"/>
    <cellStyle name="Currency [0] 14681" xfId="25518" hidden="1"/>
    <cellStyle name="Currency [0] 14681" xfId="54911" hidden="1"/>
    <cellStyle name="Currency [0] 14682" xfId="25486" hidden="1"/>
    <cellStyle name="Currency [0] 14682" xfId="54879" hidden="1"/>
    <cellStyle name="Currency [0] 14683" xfId="25494" hidden="1"/>
    <cellStyle name="Currency [0] 14683" xfId="54887" hidden="1"/>
    <cellStyle name="Currency [0] 14684" xfId="25530" hidden="1"/>
    <cellStyle name="Currency [0] 14684" xfId="54923" hidden="1"/>
    <cellStyle name="Currency [0] 14685" xfId="25532" hidden="1"/>
    <cellStyle name="Currency [0] 14685" xfId="54925" hidden="1"/>
    <cellStyle name="Currency [0] 14686" xfId="25488" hidden="1"/>
    <cellStyle name="Currency [0] 14686" xfId="54881" hidden="1"/>
    <cellStyle name="Currency [0] 14687" xfId="25501" hidden="1"/>
    <cellStyle name="Currency [0] 14687" xfId="54894" hidden="1"/>
    <cellStyle name="Currency [0] 14688" xfId="25506" hidden="1"/>
    <cellStyle name="Currency [0] 14688" xfId="54899" hidden="1"/>
    <cellStyle name="Currency [0] 14689" xfId="25500" hidden="1"/>
    <cellStyle name="Currency [0] 14689" xfId="54893" hidden="1"/>
    <cellStyle name="Currency [0] 1469" xfId="1659" hidden="1"/>
    <cellStyle name="Currency [0] 1469" xfId="31054" hidden="1"/>
    <cellStyle name="Currency [0] 14690" xfId="25548" hidden="1"/>
    <cellStyle name="Currency [0] 14690" xfId="54941" hidden="1"/>
    <cellStyle name="Currency [0] 14691" xfId="25556" hidden="1"/>
    <cellStyle name="Currency [0] 14691" xfId="54949" hidden="1"/>
    <cellStyle name="Currency [0] 14692" xfId="25484" hidden="1"/>
    <cellStyle name="Currency [0] 14692" xfId="54877" hidden="1"/>
    <cellStyle name="Currency [0] 14693" xfId="25542" hidden="1"/>
    <cellStyle name="Currency [0] 14693" xfId="54935" hidden="1"/>
    <cellStyle name="Currency [0] 14694" xfId="25565" hidden="1"/>
    <cellStyle name="Currency [0] 14694" xfId="54958" hidden="1"/>
    <cellStyle name="Currency [0] 14695" xfId="25567" hidden="1"/>
    <cellStyle name="Currency [0] 14695" xfId="54960" hidden="1"/>
    <cellStyle name="Currency [0] 14696" xfId="25467" hidden="1"/>
    <cellStyle name="Currency [0] 14696" xfId="54860" hidden="1"/>
    <cellStyle name="Currency [0] 14697" xfId="25477" hidden="1"/>
    <cellStyle name="Currency [0] 14697" xfId="54870" hidden="1"/>
    <cellStyle name="Currency [0] 14698" xfId="25539" hidden="1"/>
    <cellStyle name="Currency [0] 14698" xfId="54932" hidden="1"/>
    <cellStyle name="Currency [0] 14699" xfId="25504" hidden="1"/>
    <cellStyle name="Currency [0] 14699" xfId="54897" hidden="1"/>
    <cellStyle name="Currency [0] 147" xfId="252" hidden="1"/>
    <cellStyle name="Currency [0] 147" xfId="29647" hidden="1"/>
    <cellStyle name="Currency [0] 1470" xfId="1660" hidden="1"/>
    <cellStyle name="Currency [0] 1470" xfId="31055" hidden="1"/>
    <cellStyle name="Currency [0] 14700" xfId="25454" hidden="1"/>
    <cellStyle name="Currency [0] 14700" xfId="54847" hidden="1"/>
    <cellStyle name="Currency [0] 14701" xfId="25575" hidden="1"/>
    <cellStyle name="Currency [0] 14701" xfId="54968" hidden="1"/>
    <cellStyle name="Currency [0] 14702" xfId="25540" hidden="1"/>
    <cellStyle name="Currency [0] 14702" xfId="54933" hidden="1"/>
    <cellStyle name="Currency [0] 14703" xfId="25551" hidden="1"/>
    <cellStyle name="Currency [0] 14703" xfId="54944" hidden="1"/>
    <cellStyle name="Currency [0] 14704" xfId="25583" hidden="1"/>
    <cellStyle name="Currency [0] 14704" xfId="54976" hidden="1"/>
    <cellStyle name="Currency [0] 14705" xfId="25585" hidden="1"/>
    <cellStyle name="Currency [0] 14705" xfId="54978" hidden="1"/>
    <cellStyle name="Currency [0] 14706" xfId="25537" hidden="1"/>
    <cellStyle name="Currency [0] 14706" xfId="54930" hidden="1"/>
    <cellStyle name="Currency [0] 14707" xfId="25536" hidden="1"/>
    <cellStyle name="Currency [0] 14707" xfId="54929" hidden="1"/>
    <cellStyle name="Currency [0] 14708" xfId="25526" hidden="1"/>
    <cellStyle name="Currency [0] 14708" xfId="54919" hidden="1"/>
    <cellStyle name="Currency [0] 14709" xfId="25522" hidden="1"/>
    <cellStyle name="Currency [0] 14709" xfId="54915" hidden="1"/>
    <cellStyle name="Currency [0] 1471" xfId="1608" hidden="1"/>
    <cellStyle name="Currency [0] 1471" xfId="31003" hidden="1"/>
    <cellStyle name="Currency [0] 14710" xfId="25524" hidden="1"/>
    <cellStyle name="Currency [0] 14710" xfId="54917" hidden="1"/>
    <cellStyle name="Currency [0] 14711" xfId="25592" hidden="1"/>
    <cellStyle name="Currency [0] 14711" xfId="54985" hidden="1"/>
    <cellStyle name="Currency [0] 14712" xfId="24963" hidden="1"/>
    <cellStyle name="Currency [0] 14712" xfId="54356" hidden="1"/>
    <cellStyle name="Currency [0] 14713" xfId="25570" hidden="1"/>
    <cellStyle name="Currency [0] 14713" xfId="54963" hidden="1"/>
    <cellStyle name="Currency [0] 14714" xfId="25598" hidden="1"/>
    <cellStyle name="Currency [0] 14714" xfId="54991" hidden="1"/>
    <cellStyle name="Currency [0] 14715" xfId="25600" hidden="1"/>
    <cellStyle name="Currency [0] 14715" xfId="54993" hidden="1"/>
    <cellStyle name="Currency [0] 14716" xfId="25475" hidden="1"/>
    <cellStyle name="Currency [0] 14716" xfId="54868" hidden="1"/>
    <cellStyle name="Currency [0] 14717" xfId="25549" hidden="1"/>
    <cellStyle name="Currency [0] 14717" xfId="54942" hidden="1"/>
    <cellStyle name="Currency [0] 14718" xfId="25505" hidden="1"/>
    <cellStyle name="Currency [0] 14718" xfId="54898" hidden="1"/>
    <cellStyle name="Currency [0] 14719" xfId="25541" hidden="1"/>
    <cellStyle name="Currency [0] 14719" xfId="54934" hidden="1"/>
    <cellStyle name="Currency [0] 1472" xfId="1615" hidden="1"/>
    <cellStyle name="Currency [0] 1472" xfId="31010" hidden="1"/>
    <cellStyle name="Currency [0] 14720" xfId="25545" hidden="1"/>
    <cellStyle name="Currency [0] 14720" xfId="54938" hidden="1"/>
    <cellStyle name="Currency [0] 14721" xfId="25606" hidden="1"/>
    <cellStyle name="Currency [0] 14721" xfId="54999" hidden="1"/>
    <cellStyle name="Currency [0] 14722" xfId="24950" hidden="1"/>
    <cellStyle name="Currency [0] 14722" xfId="54343" hidden="1"/>
    <cellStyle name="Currency [0] 14723" xfId="25588" hidden="1"/>
    <cellStyle name="Currency [0] 14723" xfId="54981" hidden="1"/>
    <cellStyle name="Currency [0] 14724" xfId="25611" hidden="1"/>
    <cellStyle name="Currency [0] 14724" xfId="55004" hidden="1"/>
    <cellStyle name="Currency [0] 14725" xfId="25613" hidden="1"/>
    <cellStyle name="Currency [0] 14725" xfId="55006" hidden="1"/>
    <cellStyle name="Currency [0] 14726" xfId="25469" hidden="1"/>
    <cellStyle name="Currency [0] 14726" xfId="54862" hidden="1"/>
    <cellStyle name="Currency [0] 14727" xfId="25568" hidden="1"/>
    <cellStyle name="Currency [0] 14727" xfId="54961" hidden="1"/>
    <cellStyle name="Currency [0] 14728" xfId="25535" hidden="1"/>
    <cellStyle name="Currency [0] 14728" xfId="54928" hidden="1"/>
    <cellStyle name="Currency [0] 14729" xfId="25553" hidden="1"/>
    <cellStyle name="Currency [0] 14729" xfId="54946" hidden="1"/>
    <cellStyle name="Currency [0] 1473" xfId="1644" hidden="1"/>
    <cellStyle name="Currency [0] 1473" xfId="31039" hidden="1"/>
    <cellStyle name="Currency [0] 14730" xfId="25550" hidden="1"/>
    <cellStyle name="Currency [0] 14730" xfId="54943" hidden="1"/>
    <cellStyle name="Currency [0] 14731" xfId="25617" hidden="1"/>
    <cellStyle name="Currency [0] 14731" xfId="55010" hidden="1"/>
    <cellStyle name="Currency [0] 14732" xfId="25502" hidden="1"/>
    <cellStyle name="Currency [0] 14732" xfId="54895" hidden="1"/>
    <cellStyle name="Currency [0] 14733" xfId="25602" hidden="1"/>
    <cellStyle name="Currency [0] 14733" xfId="54995" hidden="1"/>
    <cellStyle name="Currency [0] 14734" xfId="25624" hidden="1"/>
    <cellStyle name="Currency [0] 14734" xfId="55017" hidden="1"/>
    <cellStyle name="Currency [0] 14735" xfId="25626" hidden="1"/>
    <cellStyle name="Currency [0] 14735" xfId="55019" hidden="1"/>
    <cellStyle name="Currency [0] 14736" xfId="25554" hidden="1"/>
    <cellStyle name="Currency [0] 14736" xfId="54947" hidden="1"/>
    <cellStyle name="Currency [0] 14737" xfId="25586" hidden="1"/>
    <cellStyle name="Currency [0] 14737" xfId="54979" hidden="1"/>
    <cellStyle name="Currency [0] 14738" xfId="24929" hidden="1"/>
    <cellStyle name="Currency [0] 14738" xfId="54322" hidden="1"/>
    <cellStyle name="Currency [0] 14739" xfId="25572" hidden="1"/>
    <cellStyle name="Currency [0] 14739" xfId="54965" hidden="1"/>
    <cellStyle name="Currency [0] 1474" xfId="1629" hidden="1"/>
    <cellStyle name="Currency [0] 1474" xfId="31024" hidden="1"/>
    <cellStyle name="Currency [0] 14740" xfId="25569" hidden="1"/>
    <cellStyle name="Currency [0] 14740" xfId="54962" hidden="1"/>
    <cellStyle name="Currency [0] 14741" xfId="25630" hidden="1"/>
    <cellStyle name="Currency [0] 14741" xfId="55023" hidden="1"/>
    <cellStyle name="Currency [0] 14742" xfId="25465" hidden="1"/>
    <cellStyle name="Currency [0] 14742" xfId="54858" hidden="1"/>
    <cellStyle name="Currency [0] 14743" xfId="25614" hidden="1"/>
    <cellStyle name="Currency [0] 14743" xfId="55007" hidden="1"/>
    <cellStyle name="Currency [0] 14744" xfId="25634" hidden="1"/>
    <cellStyle name="Currency [0] 14744" xfId="55027" hidden="1"/>
    <cellStyle name="Currency [0] 14745" xfId="25636" hidden="1"/>
    <cellStyle name="Currency [0] 14745" xfId="55029" hidden="1"/>
    <cellStyle name="Currency [0] 14746" xfId="25573" hidden="1"/>
    <cellStyle name="Currency [0] 14746" xfId="54966" hidden="1"/>
    <cellStyle name="Currency [0] 14747" xfId="25601" hidden="1"/>
    <cellStyle name="Currency [0] 14747" xfId="54994" hidden="1"/>
    <cellStyle name="Currency [0] 14748" xfId="25561" hidden="1"/>
    <cellStyle name="Currency [0] 14748" xfId="54954" hidden="1"/>
    <cellStyle name="Currency [0] 14749" xfId="25590" hidden="1"/>
    <cellStyle name="Currency [0] 14749" xfId="54983" hidden="1"/>
    <cellStyle name="Currency [0] 1475" xfId="1602" hidden="1"/>
    <cellStyle name="Currency [0] 1475" xfId="30997" hidden="1"/>
    <cellStyle name="Currency [0] 14750" xfId="25587" hidden="1"/>
    <cellStyle name="Currency [0] 14750" xfId="54980" hidden="1"/>
    <cellStyle name="Currency [0] 14751" xfId="25640" hidden="1"/>
    <cellStyle name="Currency [0] 14751" xfId="55033" hidden="1"/>
    <cellStyle name="Currency [0] 14752" xfId="25468" hidden="1"/>
    <cellStyle name="Currency [0] 14752" xfId="54861" hidden="1"/>
    <cellStyle name="Currency [0] 14753" xfId="25627" hidden="1"/>
    <cellStyle name="Currency [0] 14753" xfId="55020" hidden="1"/>
    <cellStyle name="Currency [0] 14754" xfId="25644" hidden="1"/>
    <cellStyle name="Currency [0] 14754" xfId="55037" hidden="1"/>
    <cellStyle name="Currency [0] 14755" xfId="25646" hidden="1"/>
    <cellStyle name="Currency [0] 14755" xfId="55039" hidden="1"/>
    <cellStyle name="Currency [0] 14756" xfId="25527" hidden="1"/>
    <cellStyle name="Currency [0] 14756" xfId="54920" hidden="1"/>
    <cellStyle name="Currency [0] 14757" xfId="25563" hidden="1"/>
    <cellStyle name="Currency [0] 14757" xfId="54956" hidden="1"/>
    <cellStyle name="Currency [0] 14758" xfId="25632" hidden="1"/>
    <cellStyle name="Currency [0] 14758" xfId="55025" hidden="1"/>
    <cellStyle name="Currency [0] 14759" xfId="25620" hidden="1"/>
    <cellStyle name="Currency [0] 14759" xfId="55013" hidden="1"/>
    <cellStyle name="Currency [0] 1476" xfId="1666" hidden="1"/>
    <cellStyle name="Currency [0] 1476" xfId="31061" hidden="1"/>
    <cellStyle name="Currency [0] 14760" xfId="25637" hidden="1"/>
    <cellStyle name="Currency [0] 14760" xfId="55030" hidden="1"/>
    <cellStyle name="Currency [0] 14761" xfId="25648" hidden="1"/>
    <cellStyle name="Currency [0] 14761" xfId="55041" hidden="1"/>
    <cellStyle name="Currency [0] 14762" xfId="25496" hidden="1"/>
    <cellStyle name="Currency [0] 14762" xfId="54889" hidden="1"/>
    <cellStyle name="Currency [0] 14763" xfId="25560" hidden="1"/>
    <cellStyle name="Currency [0] 14763" xfId="54953" hidden="1"/>
    <cellStyle name="Currency [0] 14764" xfId="25652" hidden="1"/>
    <cellStyle name="Currency [0] 14764" xfId="55045" hidden="1"/>
    <cellStyle name="Currency [0] 14765" xfId="25654" hidden="1"/>
    <cellStyle name="Currency [0] 14765" xfId="55047" hidden="1"/>
    <cellStyle name="Currency [0] 14766" xfId="25609" hidden="1"/>
    <cellStyle name="Currency [0] 14766" xfId="55002" hidden="1"/>
    <cellStyle name="Currency [0] 14767" xfId="25621" hidden="1"/>
    <cellStyle name="Currency [0] 14767" xfId="55014" hidden="1"/>
    <cellStyle name="Currency [0] 14768" xfId="25649" hidden="1"/>
    <cellStyle name="Currency [0] 14768" xfId="55042" hidden="1"/>
    <cellStyle name="Currency [0] 14769" xfId="25622" hidden="1"/>
    <cellStyle name="Currency [0] 14769" xfId="55015" hidden="1"/>
    <cellStyle name="Currency [0] 1477" xfId="1645" hidden="1"/>
    <cellStyle name="Currency [0] 1477" xfId="31040" hidden="1"/>
    <cellStyle name="Currency [0] 14770" xfId="25655" hidden="1"/>
    <cellStyle name="Currency [0] 14770" xfId="55048" hidden="1"/>
    <cellStyle name="Currency [0] 14771" xfId="25657" hidden="1"/>
    <cellStyle name="Currency [0] 14771" xfId="55050" hidden="1"/>
    <cellStyle name="Currency [0] 14772" xfId="25650" hidden="1"/>
    <cellStyle name="Currency [0] 14772" xfId="55043" hidden="1"/>
    <cellStyle name="Currency [0] 14773" xfId="25596" hidden="1"/>
    <cellStyle name="Currency [0] 14773" xfId="54989" hidden="1"/>
    <cellStyle name="Currency [0] 14774" xfId="25659" hidden="1"/>
    <cellStyle name="Currency [0] 14774" xfId="55052" hidden="1"/>
    <cellStyle name="Currency [0] 14775" xfId="25661" hidden="1"/>
    <cellStyle name="Currency [0] 14775" xfId="55054" hidden="1"/>
    <cellStyle name="Currency [0] 14776" xfId="25023" hidden="1"/>
    <cellStyle name="Currency [0] 14776" xfId="54416" hidden="1"/>
    <cellStyle name="Currency [0] 14777" xfId="24964" hidden="1"/>
    <cellStyle name="Currency [0] 14777" xfId="54357" hidden="1"/>
    <cellStyle name="Currency [0] 14778" xfId="25667" hidden="1"/>
    <cellStyle name="Currency [0] 14778" xfId="55060" hidden="1"/>
    <cellStyle name="Currency [0] 14779" xfId="25673" hidden="1"/>
    <cellStyle name="Currency [0] 14779" xfId="55066" hidden="1"/>
    <cellStyle name="Currency [0] 1478" xfId="1652" hidden="1"/>
    <cellStyle name="Currency [0] 1478" xfId="31047" hidden="1"/>
    <cellStyle name="Currency [0] 14780" xfId="25675" hidden="1"/>
    <cellStyle name="Currency [0] 14780" xfId="55068" hidden="1"/>
    <cellStyle name="Currency [0] 14781" xfId="24954" hidden="1"/>
    <cellStyle name="Currency [0] 14781" xfId="54347" hidden="1"/>
    <cellStyle name="Currency [0] 14782" xfId="25669" hidden="1"/>
    <cellStyle name="Currency [0] 14782" xfId="55062" hidden="1"/>
    <cellStyle name="Currency [0] 14783" xfId="25677" hidden="1"/>
    <cellStyle name="Currency [0] 14783" xfId="55070" hidden="1"/>
    <cellStyle name="Currency [0] 14784" xfId="25679" hidden="1"/>
    <cellStyle name="Currency [0] 14784" xfId="55072" hidden="1"/>
    <cellStyle name="Currency [0] 14785" xfId="25668" hidden="1"/>
    <cellStyle name="Currency [0] 14785" xfId="55061" hidden="1"/>
    <cellStyle name="Currency [0] 14786" xfId="24999" hidden="1"/>
    <cellStyle name="Currency [0] 14786" xfId="54392" hidden="1"/>
    <cellStyle name="Currency [0] 14787" xfId="25690" hidden="1"/>
    <cellStyle name="Currency [0] 14787" xfId="55083" hidden="1"/>
    <cellStyle name="Currency [0] 14788" xfId="25699" hidden="1"/>
    <cellStyle name="Currency [0] 14788" xfId="55092" hidden="1"/>
    <cellStyle name="Currency [0] 14789" xfId="25710" hidden="1"/>
    <cellStyle name="Currency [0] 14789" xfId="55103" hidden="1"/>
    <cellStyle name="Currency [0] 1479" xfId="1667" hidden="1"/>
    <cellStyle name="Currency [0] 1479" xfId="31062" hidden="1"/>
    <cellStyle name="Currency [0] 14790" xfId="25716" hidden="1"/>
    <cellStyle name="Currency [0] 14790" xfId="55109" hidden="1"/>
    <cellStyle name="Currency [0] 14791" xfId="25688" hidden="1"/>
    <cellStyle name="Currency [0] 14791" xfId="55081" hidden="1"/>
    <cellStyle name="Currency [0] 14792" xfId="25706" hidden="1"/>
    <cellStyle name="Currency [0] 14792" xfId="55099" hidden="1"/>
    <cellStyle name="Currency [0] 14793" xfId="25728" hidden="1"/>
    <cellStyle name="Currency [0] 14793" xfId="55121" hidden="1"/>
    <cellStyle name="Currency [0] 14794" xfId="25730" hidden="1"/>
    <cellStyle name="Currency [0] 14794" xfId="55123" hidden="1"/>
    <cellStyle name="Currency [0] 14795" xfId="25664" hidden="1"/>
    <cellStyle name="Currency [0] 14795" xfId="55057" hidden="1"/>
    <cellStyle name="Currency [0] 14796" xfId="24953" hidden="1"/>
    <cellStyle name="Currency [0] 14796" xfId="54346" hidden="1"/>
    <cellStyle name="Currency [0] 14797" xfId="25702" hidden="1"/>
    <cellStyle name="Currency [0] 14797" xfId="55095" hidden="1"/>
    <cellStyle name="Currency [0] 14798" xfId="24932" hidden="1"/>
    <cellStyle name="Currency [0] 14798" xfId="54325" hidden="1"/>
    <cellStyle name="Currency [0] 14799" xfId="25691" hidden="1"/>
    <cellStyle name="Currency [0] 14799" xfId="55084" hidden="1"/>
    <cellStyle name="Currency [0] 148" xfId="268" hidden="1"/>
    <cellStyle name="Currency [0] 148" xfId="29663" hidden="1"/>
    <cellStyle name="Currency [0] 1480" xfId="1668" hidden="1"/>
    <cellStyle name="Currency [0] 1480" xfId="31063" hidden="1"/>
    <cellStyle name="Currency [0] 14800" xfId="25735" hidden="1"/>
    <cellStyle name="Currency [0] 14800" xfId="55128" hidden="1"/>
    <cellStyle name="Currency [0] 14801" xfId="25703" hidden="1"/>
    <cellStyle name="Currency [0] 14801" xfId="55096" hidden="1"/>
    <cellStyle name="Currency [0] 14802" xfId="25711" hidden="1"/>
    <cellStyle name="Currency [0] 14802" xfId="55104" hidden="1"/>
    <cellStyle name="Currency [0] 14803" xfId="25747" hidden="1"/>
    <cellStyle name="Currency [0] 14803" xfId="55140" hidden="1"/>
    <cellStyle name="Currency [0] 14804" xfId="25749" hidden="1"/>
    <cellStyle name="Currency [0] 14804" xfId="55142" hidden="1"/>
    <cellStyle name="Currency [0] 14805" xfId="25705" hidden="1"/>
    <cellStyle name="Currency [0] 14805" xfId="55098" hidden="1"/>
    <cellStyle name="Currency [0] 14806" xfId="25718" hidden="1"/>
    <cellStyle name="Currency [0] 14806" xfId="55111" hidden="1"/>
    <cellStyle name="Currency [0] 14807" xfId="25723" hidden="1"/>
    <cellStyle name="Currency [0] 14807" xfId="55116" hidden="1"/>
    <cellStyle name="Currency [0] 14808" xfId="25717" hidden="1"/>
    <cellStyle name="Currency [0] 14808" xfId="55110" hidden="1"/>
    <cellStyle name="Currency [0] 14809" xfId="25765" hidden="1"/>
    <cellStyle name="Currency [0] 14809" xfId="55158" hidden="1"/>
    <cellStyle name="Currency [0] 1481" xfId="1643" hidden="1"/>
    <cellStyle name="Currency [0] 1481" xfId="31038" hidden="1"/>
    <cellStyle name="Currency [0] 14810" xfId="25773" hidden="1"/>
    <cellStyle name="Currency [0] 14810" xfId="55166" hidden="1"/>
    <cellStyle name="Currency [0] 14811" xfId="25701" hidden="1"/>
    <cellStyle name="Currency [0] 14811" xfId="55094" hidden="1"/>
    <cellStyle name="Currency [0] 14812" xfId="25759" hidden="1"/>
    <cellStyle name="Currency [0] 14812" xfId="55152" hidden="1"/>
    <cellStyle name="Currency [0] 14813" xfId="25782" hidden="1"/>
    <cellStyle name="Currency [0] 14813" xfId="55175" hidden="1"/>
    <cellStyle name="Currency [0] 14814" xfId="25784" hidden="1"/>
    <cellStyle name="Currency [0] 14814" xfId="55177" hidden="1"/>
    <cellStyle name="Currency [0] 14815" xfId="25684" hidden="1"/>
    <cellStyle name="Currency [0] 14815" xfId="55077" hidden="1"/>
    <cellStyle name="Currency [0] 14816" xfId="25694" hidden="1"/>
    <cellStyle name="Currency [0] 14816" xfId="55087" hidden="1"/>
    <cellStyle name="Currency [0] 14817" xfId="25756" hidden="1"/>
    <cellStyle name="Currency [0] 14817" xfId="55149" hidden="1"/>
    <cellStyle name="Currency [0] 14818" xfId="25721" hidden="1"/>
    <cellStyle name="Currency [0] 14818" xfId="55114" hidden="1"/>
    <cellStyle name="Currency [0] 14819" xfId="25671" hidden="1"/>
    <cellStyle name="Currency [0] 14819" xfId="55064" hidden="1"/>
    <cellStyle name="Currency [0] 1482" xfId="1642" hidden="1"/>
    <cellStyle name="Currency [0] 1482" xfId="31037" hidden="1"/>
    <cellStyle name="Currency [0] 14820" xfId="25792" hidden="1"/>
    <cellStyle name="Currency [0] 14820" xfId="55185" hidden="1"/>
    <cellStyle name="Currency [0] 14821" xfId="25757" hidden="1"/>
    <cellStyle name="Currency [0] 14821" xfId="55150" hidden="1"/>
    <cellStyle name="Currency [0] 14822" xfId="25768" hidden="1"/>
    <cellStyle name="Currency [0] 14822" xfId="55161" hidden="1"/>
    <cellStyle name="Currency [0] 14823" xfId="25800" hidden="1"/>
    <cellStyle name="Currency [0] 14823" xfId="55193" hidden="1"/>
    <cellStyle name="Currency [0] 14824" xfId="25802" hidden="1"/>
    <cellStyle name="Currency [0] 14824" xfId="55195" hidden="1"/>
    <cellStyle name="Currency [0] 14825" xfId="25754" hidden="1"/>
    <cellStyle name="Currency [0] 14825" xfId="55147" hidden="1"/>
    <cellStyle name="Currency [0] 14826" xfId="25753" hidden="1"/>
    <cellStyle name="Currency [0] 14826" xfId="55146" hidden="1"/>
    <cellStyle name="Currency [0] 14827" xfId="25743" hidden="1"/>
    <cellStyle name="Currency [0] 14827" xfId="55136" hidden="1"/>
    <cellStyle name="Currency [0] 14828" xfId="25739" hidden="1"/>
    <cellStyle name="Currency [0] 14828" xfId="55132" hidden="1"/>
    <cellStyle name="Currency [0] 14829" xfId="25741" hidden="1"/>
    <cellStyle name="Currency [0] 14829" xfId="55134" hidden="1"/>
    <cellStyle name="Currency [0] 1483" xfId="1637" hidden="1"/>
    <cellStyle name="Currency [0] 1483" xfId="31032" hidden="1"/>
    <cellStyle name="Currency [0] 14830" xfId="25809" hidden="1"/>
    <cellStyle name="Currency [0] 14830" xfId="55202" hidden="1"/>
    <cellStyle name="Currency [0] 14831" xfId="24968" hidden="1"/>
    <cellStyle name="Currency [0] 14831" xfId="54361" hidden="1"/>
    <cellStyle name="Currency [0] 14832" xfId="25787" hidden="1"/>
    <cellStyle name="Currency [0] 14832" xfId="55180" hidden="1"/>
    <cellStyle name="Currency [0] 14833" xfId="25815" hidden="1"/>
    <cellStyle name="Currency [0] 14833" xfId="55208" hidden="1"/>
    <cellStyle name="Currency [0] 14834" xfId="25817" hidden="1"/>
    <cellStyle name="Currency [0] 14834" xfId="55210" hidden="1"/>
    <cellStyle name="Currency [0] 14835" xfId="25692" hidden="1"/>
    <cellStyle name="Currency [0] 14835" xfId="55085" hidden="1"/>
    <cellStyle name="Currency [0] 14836" xfId="25766" hidden="1"/>
    <cellStyle name="Currency [0] 14836" xfId="55159" hidden="1"/>
    <cellStyle name="Currency [0] 14837" xfId="25722" hidden="1"/>
    <cellStyle name="Currency [0] 14837" xfId="55115" hidden="1"/>
    <cellStyle name="Currency [0] 14838" xfId="25758" hidden="1"/>
    <cellStyle name="Currency [0] 14838" xfId="55151" hidden="1"/>
    <cellStyle name="Currency [0] 14839" xfId="25762" hidden="1"/>
    <cellStyle name="Currency [0] 14839" xfId="55155" hidden="1"/>
    <cellStyle name="Currency [0] 1484" xfId="1635" hidden="1"/>
    <cellStyle name="Currency [0] 1484" xfId="31030" hidden="1"/>
    <cellStyle name="Currency [0] 14840" xfId="25823" hidden="1"/>
    <cellStyle name="Currency [0] 14840" xfId="55216" hidden="1"/>
    <cellStyle name="Currency [0] 14841" xfId="24981" hidden="1"/>
    <cellStyle name="Currency [0] 14841" xfId="54374" hidden="1"/>
    <cellStyle name="Currency [0] 14842" xfId="25805" hidden="1"/>
    <cellStyle name="Currency [0] 14842" xfId="55198" hidden="1"/>
    <cellStyle name="Currency [0] 14843" xfId="25828" hidden="1"/>
    <cellStyle name="Currency [0] 14843" xfId="55221" hidden="1"/>
    <cellStyle name="Currency [0] 14844" xfId="25830" hidden="1"/>
    <cellStyle name="Currency [0] 14844" xfId="55223" hidden="1"/>
    <cellStyle name="Currency [0] 14845" xfId="25686" hidden="1"/>
    <cellStyle name="Currency [0] 14845" xfId="55079" hidden="1"/>
    <cellStyle name="Currency [0] 14846" xfId="25785" hidden="1"/>
    <cellStyle name="Currency [0] 14846" xfId="55178" hidden="1"/>
    <cellStyle name="Currency [0] 14847" xfId="25752" hidden="1"/>
    <cellStyle name="Currency [0] 14847" xfId="55145" hidden="1"/>
    <cellStyle name="Currency [0] 14848" xfId="25770" hidden="1"/>
    <cellStyle name="Currency [0] 14848" xfId="55163" hidden="1"/>
    <cellStyle name="Currency [0] 14849" xfId="25767" hidden="1"/>
    <cellStyle name="Currency [0] 14849" xfId="55160" hidden="1"/>
    <cellStyle name="Currency [0] 1485" xfId="1636" hidden="1"/>
    <cellStyle name="Currency [0] 1485" xfId="31031" hidden="1"/>
    <cellStyle name="Currency [0] 14850" xfId="25834" hidden="1"/>
    <cellStyle name="Currency [0] 14850" xfId="55227" hidden="1"/>
    <cellStyle name="Currency [0] 14851" xfId="25719" hidden="1"/>
    <cellStyle name="Currency [0] 14851" xfId="55112" hidden="1"/>
    <cellStyle name="Currency [0] 14852" xfId="25819" hidden="1"/>
    <cellStyle name="Currency [0] 14852" xfId="55212" hidden="1"/>
    <cellStyle name="Currency [0] 14853" xfId="25841" hidden="1"/>
    <cellStyle name="Currency [0] 14853" xfId="55234" hidden="1"/>
    <cellStyle name="Currency [0] 14854" xfId="25843" hidden="1"/>
    <cellStyle name="Currency [0] 14854" xfId="55236" hidden="1"/>
    <cellStyle name="Currency [0] 14855" xfId="25771" hidden="1"/>
    <cellStyle name="Currency [0] 14855" xfId="55164" hidden="1"/>
    <cellStyle name="Currency [0] 14856" xfId="25803" hidden="1"/>
    <cellStyle name="Currency [0] 14856" xfId="55196" hidden="1"/>
    <cellStyle name="Currency [0] 14857" xfId="24933" hidden="1"/>
    <cellStyle name="Currency [0] 14857" xfId="54326" hidden="1"/>
    <cellStyle name="Currency [0] 14858" xfId="25789" hidden="1"/>
    <cellStyle name="Currency [0] 14858" xfId="55182" hidden="1"/>
    <cellStyle name="Currency [0] 14859" xfId="25786" hidden="1"/>
    <cellStyle name="Currency [0] 14859" xfId="55179" hidden="1"/>
    <cellStyle name="Currency [0] 1486" xfId="1673" hidden="1"/>
    <cellStyle name="Currency [0] 1486" xfId="31068" hidden="1"/>
    <cellStyle name="Currency [0] 14860" xfId="25847" hidden="1"/>
    <cellStyle name="Currency [0] 14860" xfId="55240" hidden="1"/>
    <cellStyle name="Currency [0] 14861" xfId="25682" hidden="1"/>
    <cellStyle name="Currency [0] 14861" xfId="55075" hidden="1"/>
    <cellStyle name="Currency [0] 14862" xfId="25831" hidden="1"/>
    <cellStyle name="Currency [0] 14862" xfId="55224" hidden="1"/>
    <cellStyle name="Currency [0] 14863" xfId="25851" hidden="1"/>
    <cellStyle name="Currency [0] 14863" xfId="55244" hidden="1"/>
    <cellStyle name="Currency [0] 14864" xfId="25853" hidden="1"/>
    <cellStyle name="Currency [0] 14864" xfId="55246" hidden="1"/>
    <cellStyle name="Currency [0] 14865" xfId="25790" hidden="1"/>
    <cellStyle name="Currency [0] 14865" xfId="55183" hidden="1"/>
    <cellStyle name="Currency [0] 14866" xfId="25818" hidden="1"/>
    <cellStyle name="Currency [0] 14866" xfId="55211" hidden="1"/>
    <cellStyle name="Currency [0] 14867" xfId="25778" hidden="1"/>
    <cellStyle name="Currency [0] 14867" xfId="55171" hidden="1"/>
    <cellStyle name="Currency [0] 14868" xfId="25807" hidden="1"/>
    <cellStyle name="Currency [0] 14868" xfId="55200" hidden="1"/>
    <cellStyle name="Currency [0] 14869" xfId="25804" hidden="1"/>
    <cellStyle name="Currency [0] 14869" xfId="55197" hidden="1"/>
    <cellStyle name="Currency [0] 1487" xfId="1458" hidden="1"/>
    <cellStyle name="Currency [0] 1487" xfId="30853" hidden="1"/>
    <cellStyle name="Currency [0] 14870" xfId="25857" hidden="1"/>
    <cellStyle name="Currency [0] 14870" xfId="55250" hidden="1"/>
    <cellStyle name="Currency [0] 14871" xfId="25685" hidden="1"/>
    <cellStyle name="Currency [0] 14871" xfId="55078" hidden="1"/>
    <cellStyle name="Currency [0] 14872" xfId="25844" hidden="1"/>
    <cellStyle name="Currency [0] 14872" xfId="55237" hidden="1"/>
    <cellStyle name="Currency [0] 14873" xfId="25861" hidden="1"/>
    <cellStyle name="Currency [0] 14873" xfId="55254" hidden="1"/>
    <cellStyle name="Currency [0] 14874" xfId="25863" hidden="1"/>
    <cellStyle name="Currency [0] 14874" xfId="55256" hidden="1"/>
    <cellStyle name="Currency [0] 14875" xfId="25744" hidden="1"/>
    <cellStyle name="Currency [0] 14875" xfId="55137" hidden="1"/>
    <cellStyle name="Currency [0] 14876" xfId="25780" hidden="1"/>
    <cellStyle name="Currency [0] 14876" xfId="55173" hidden="1"/>
    <cellStyle name="Currency [0] 14877" xfId="25849" hidden="1"/>
    <cellStyle name="Currency [0] 14877" xfId="55242" hidden="1"/>
    <cellStyle name="Currency [0] 14878" xfId="25837" hidden="1"/>
    <cellStyle name="Currency [0] 14878" xfId="55230" hidden="1"/>
    <cellStyle name="Currency [0] 14879" xfId="25854" hidden="1"/>
    <cellStyle name="Currency [0] 14879" xfId="55247" hidden="1"/>
    <cellStyle name="Currency [0] 1488" xfId="1663" hidden="1"/>
    <cellStyle name="Currency [0] 1488" xfId="31058" hidden="1"/>
    <cellStyle name="Currency [0] 14880" xfId="25865" hidden="1"/>
    <cellStyle name="Currency [0] 14880" xfId="55258" hidden="1"/>
    <cellStyle name="Currency [0] 14881" xfId="25713" hidden="1"/>
    <cellStyle name="Currency [0] 14881" xfId="55106" hidden="1"/>
    <cellStyle name="Currency [0] 14882" xfId="25777" hidden="1"/>
    <cellStyle name="Currency [0] 14882" xfId="55170" hidden="1"/>
    <cellStyle name="Currency [0] 14883" xfId="25869" hidden="1"/>
    <cellStyle name="Currency [0] 14883" xfId="55262" hidden="1"/>
    <cellStyle name="Currency [0] 14884" xfId="25871" hidden="1"/>
    <cellStyle name="Currency [0] 14884" xfId="55264" hidden="1"/>
    <cellStyle name="Currency [0] 14885" xfId="25826" hidden="1"/>
    <cellStyle name="Currency [0] 14885" xfId="55219" hidden="1"/>
    <cellStyle name="Currency [0] 14886" xfId="25838" hidden="1"/>
    <cellStyle name="Currency [0] 14886" xfId="55231" hidden="1"/>
    <cellStyle name="Currency [0] 14887" xfId="25866" hidden="1"/>
    <cellStyle name="Currency [0] 14887" xfId="55259" hidden="1"/>
    <cellStyle name="Currency [0] 14888" xfId="25839" hidden="1"/>
    <cellStyle name="Currency [0] 14888" xfId="55232" hidden="1"/>
    <cellStyle name="Currency [0] 14889" xfId="25872" hidden="1"/>
    <cellStyle name="Currency [0] 14889" xfId="55265" hidden="1"/>
    <cellStyle name="Currency [0] 1489" xfId="1675" hidden="1"/>
    <cellStyle name="Currency [0] 1489" xfId="31070" hidden="1"/>
    <cellStyle name="Currency [0] 14890" xfId="25874" hidden="1"/>
    <cellStyle name="Currency [0] 14890" xfId="55267" hidden="1"/>
    <cellStyle name="Currency [0] 14891" xfId="25867" hidden="1"/>
    <cellStyle name="Currency [0] 14891" xfId="55260" hidden="1"/>
    <cellStyle name="Currency [0] 14892" xfId="25813" hidden="1"/>
    <cellStyle name="Currency [0] 14892" xfId="55206" hidden="1"/>
    <cellStyle name="Currency [0] 14893" xfId="25876" hidden="1"/>
    <cellStyle name="Currency [0] 14893" xfId="55269" hidden="1"/>
    <cellStyle name="Currency [0] 14894" xfId="25878" hidden="1"/>
    <cellStyle name="Currency [0] 14894" xfId="55271" hidden="1"/>
    <cellStyle name="Currency [0] 14895" xfId="25925" hidden="1"/>
    <cellStyle name="Currency [0] 14895" xfId="55318" hidden="1"/>
    <cellStyle name="Currency [0] 14896" xfId="25945" hidden="1"/>
    <cellStyle name="Currency [0] 14896" xfId="55338" hidden="1"/>
    <cellStyle name="Currency [0] 14897" xfId="25952" hidden="1"/>
    <cellStyle name="Currency [0] 14897" xfId="55345" hidden="1"/>
    <cellStyle name="Currency [0] 14898" xfId="25960" hidden="1"/>
    <cellStyle name="Currency [0] 14898" xfId="55353" hidden="1"/>
    <cellStyle name="Currency [0] 14899" xfId="25963" hidden="1"/>
    <cellStyle name="Currency [0] 14899" xfId="55356" hidden="1"/>
    <cellStyle name="Currency [0] 149" xfId="269" hidden="1"/>
    <cellStyle name="Currency [0] 149" xfId="29664" hidden="1"/>
    <cellStyle name="Currency [0] 1490" xfId="1676" hidden="1"/>
    <cellStyle name="Currency [0] 1490" xfId="31071" hidden="1"/>
    <cellStyle name="Currency [0] 14900" xfId="25943" hidden="1"/>
    <cellStyle name="Currency [0] 14900" xfId="55336" hidden="1"/>
    <cellStyle name="Currency [0] 14901" xfId="25956" hidden="1"/>
    <cellStyle name="Currency [0] 14901" xfId="55349" hidden="1"/>
    <cellStyle name="Currency [0] 14902" xfId="25965" hidden="1"/>
    <cellStyle name="Currency [0] 14902" xfId="55358" hidden="1"/>
    <cellStyle name="Currency [0] 14903" xfId="25967" hidden="1"/>
    <cellStyle name="Currency [0] 14903" xfId="55360" hidden="1"/>
    <cellStyle name="Currency [0] 14904" xfId="25953" hidden="1"/>
    <cellStyle name="Currency [0] 14904" xfId="55346" hidden="1"/>
    <cellStyle name="Currency [0] 14905" xfId="25926" hidden="1"/>
    <cellStyle name="Currency [0] 14905" xfId="55319" hidden="1"/>
    <cellStyle name="Currency [0] 14906" xfId="25978" hidden="1"/>
    <cellStyle name="Currency [0] 14906" xfId="55371" hidden="1"/>
    <cellStyle name="Currency [0] 14907" xfId="25987" hidden="1"/>
    <cellStyle name="Currency [0] 14907" xfId="55380" hidden="1"/>
    <cellStyle name="Currency [0] 14908" xfId="25998" hidden="1"/>
    <cellStyle name="Currency [0] 14908" xfId="55391" hidden="1"/>
    <cellStyle name="Currency [0] 14909" xfId="26004" hidden="1"/>
    <cellStyle name="Currency [0] 14909" xfId="55397" hidden="1"/>
    <cellStyle name="Currency [0] 1491" xfId="1614" hidden="1"/>
    <cellStyle name="Currency [0] 1491" xfId="31009" hidden="1"/>
    <cellStyle name="Currency [0] 14910" xfId="25976" hidden="1"/>
    <cellStyle name="Currency [0] 14910" xfId="55369" hidden="1"/>
    <cellStyle name="Currency [0] 14911" xfId="25994" hidden="1"/>
    <cellStyle name="Currency [0] 14911" xfId="55387" hidden="1"/>
    <cellStyle name="Currency [0] 14912" xfId="26016" hidden="1"/>
    <cellStyle name="Currency [0] 14912" xfId="55409" hidden="1"/>
    <cellStyle name="Currency [0] 14913" xfId="26018" hidden="1"/>
    <cellStyle name="Currency [0] 14913" xfId="55411" hidden="1"/>
    <cellStyle name="Currency [0] 14914" xfId="25949" hidden="1"/>
    <cellStyle name="Currency [0] 14914" xfId="55342" hidden="1"/>
    <cellStyle name="Currency [0] 14915" xfId="25932" hidden="1"/>
    <cellStyle name="Currency [0] 14915" xfId="55325" hidden="1"/>
    <cellStyle name="Currency [0] 14916" xfId="25990" hidden="1"/>
    <cellStyle name="Currency [0] 14916" xfId="55383" hidden="1"/>
    <cellStyle name="Currency [0] 14917" xfId="25938" hidden="1"/>
    <cellStyle name="Currency [0] 14917" xfId="55331" hidden="1"/>
    <cellStyle name="Currency [0] 14918" xfId="25979" hidden="1"/>
    <cellStyle name="Currency [0] 14918" xfId="55372" hidden="1"/>
    <cellStyle name="Currency [0] 14919" xfId="26023" hidden="1"/>
    <cellStyle name="Currency [0] 14919" xfId="55416" hidden="1"/>
    <cellStyle name="Currency [0] 1492" xfId="1650" hidden="1"/>
    <cellStyle name="Currency [0] 1492" xfId="31045" hidden="1"/>
    <cellStyle name="Currency [0] 14920" xfId="25991" hidden="1"/>
    <cellStyle name="Currency [0] 14920" xfId="55384" hidden="1"/>
    <cellStyle name="Currency [0] 14921" xfId="25999" hidden="1"/>
    <cellStyle name="Currency [0] 14921" xfId="55392" hidden="1"/>
    <cellStyle name="Currency [0] 14922" xfId="26035" hidden="1"/>
    <cellStyle name="Currency [0] 14922" xfId="55428" hidden="1"/>
    <cellStyle name="Currency [0] 14923" xfId="26037" hidden="1"/>
    <cellStyle name="Currency [0] 14923" xfId="55430" hidden="1"/>
    <cellStyle name="Currency [0] 14924" xfId="25993" hidden="1"/>
    <cellStyle name="Currency [0] 14924" xfId="55386" hidden="1"/>
    <cellStyle name="Currency [0] 14925" xfId="26006" hidden="1"/>
    <cellStyle name="Currency [0] 14925" xfId="55399" hidden="1"/>
    <cellStyle name="Currency [0] 14926" xfId="26011" hidden="1"/>
    <cellStyle name="Currency [0] 14926" xfId="55404" hidden="1"/>
    <cellStyle name="Currency [0] 14927" xfId="26005" hidden="1"/>
    <cellStyle name="Currency [0] 14927" xfId="55398" hidden="1"/>
    <cellStyle name="Currency [0] 14928" xfId="26053" hidden="1"/>
    <cellStyle name="Currency [0] 14928" xfId="55446" hidden="1"/>
    <cellStyle name="Currency [0] 14929" xfId="26061" hidden="1"/>
    <cellStyle name="Currency [0] 14929" xfId="55454" hidden="1"/>
    <cellStyle name="Currency [0] 1493" xfId="1630" hidden="1"/>
    <cellStyle name="Currency [0] 1493" xfId="31025" hidden="1"/>
    <cellStyle name="Currency [0] 14930" xfId="25989" hidden="1"/>
    <cellStyle name="Currency [0] 14930" xfId="55382" hidden="1"/>
    <cellStyle name="Currency [0] 14931" xfId="26047" hidden="1"/>
    <cellStyle name="Currency [0] 14931" xfId="55440" hidden="1"/>
    <cellStyle name="Currency [0] 14932" xfId="26070" hidden="1"/>
    <cellStyle name="Currency [0] 14932" xfId="55463" hidden="1"/>
    <cellStyle name="Currency [0] 14933" xfId="26072" hidden="1"/>
    <cellStyle name="Currency [0] 14933" xfId="55465" hidden="1"/>
    <cellStyle name="Currency [0] 14934" xfId="25972" hidden="1"/>
    <cellStyle name="Currency [0] 14934" xfId="55365" hidden="1"/>
    <cellStyle name="Currency [0] 14935" xfId="25982" hidden="1"/>
    <cellStyle name="Currency [0] 14935" xfId="55375" hidden="1"/>
    <cellStyle name="Currency [0] 14936" xfId="26044" hidden="1"/>
    <cellStyle name="Currency [0] 14936" xfId="55437" hidden="1"/>
    <cellStyle name="Currency [0] 14937" xfId="26009" hidden="1"/>
    <cellStyle name="Currency [0] 14937" xfId="55402" hidden="1"/>
    <cellStyle name="Currency [0] 14938" xfId="25958" hidden="1"/>
    <cellStyle name="Currency [0] 14938" xfId="55351" hidden="1"/>
    <cellStyle name="Currency [0] 14939" xfId="26080" hidden="1"/>
    <cellStyle name="Currency [0] 14939" xfId="55473" hidden="1"/>
    <cellStyle name="Currency [0] 1494" xfId="1646" hidden="1"/>
    <cellStyle name="Currency [0] 1494" xfId="31041" hidden="1"/>
    <cellStyle name="Currency [0] 14940" xfId="26045" hidden="1"/>
    <cellStyle name="Currency [0] 14940" xfId="55438" hidden="1"/>
    <cellStyle name="Currency [0] 14941" xfId="26056" hidden="1"/>
    <cellStyle name="Currency [0] 14941" xfId="55449" hidden="1"/>
    <cellStyle name="Currency [0] 14942" xfId="26088" hidden="1"/>
    <cellStyle name="Currency [0] 14942" xfId="55481" hidden="1"/>
    <cellStyle name="Currency [0] 14943" xfId="26090" hidden="1"/>
    <cellStyle name="Currency [0] 14943" xfId="55483" hidden="1"/>
    <cellStyle name="Currency [0] 14944" xfId="26042" hidden="1"/>
    <cellStyle name="Currency [0] 14944" xfId="55435" hidden="1"/>
    <cellStyle name="Currency [0] 14945" xfId="26041" hidden="1"/>
    <cellStyle name="Currency [0] 14945" xfId="55434" hidden="1"/>
    <cellStyle name="Currency [0] 14946" xfId="26031" hidden="1"/>
    <cellStyle name="Currency [0] 14946" xfId="55424" hidden="1"/>
    <cellStyle name="Currency [0] 14947" xfId="26027" hidden="1"/>
    <cellStyle name="Currency [0] 14947" xfId="55420" hidden="1"/>
    <cellStyle name="Currency [0] 14948" xfId="26029" hidden="1"/>
    <cellStyle name="Currency [0] 14948" xfId="55422" hidden="1"/>
    <cellStyle name="Currency [0] 14949" xfId="26097" hidden="1"/>
    <cellStyle name="Currency [0] 14949" xfId="55490" hidden="1"/>
    <cellStyle name="Currency [0] 1495" xfId="1648" hidden="1"/>
    <cellStyle name="Currency [0] 1495" xfId="31043" hidden="1"/>
    <cellStyle name="Currency [0] 14950" xfId="25934" hidden="1"/>
    <cellStyle name="Currency [0] 14950" xfId="55327" hidden="1"/>
    <cellStyle name="Currency [0] 14951" xfId="26075" hidden="1"/>
    <cellStyle name="Currency [0] 14951" xfId="55468" hidden="1"/>
    <cellStyle name="Currency [0] 14952" xfId="26103" hidden="1"/>
    <cellStyle name="Currency [0] 14952" xfId="55496" hidden="1"/>
    <cellStyle name="Currency [0] 14953" xfId="26105" hidden="1"/>
    <cellStyle name="Currency [0] 14953" xfId="55498" hidden="1"/>
    <cellStyle name="Currency [0] 14954" xfId="25980" hidden="1"/>
    <cellStyle name="Currency [0] 14954" xfId="55373" hidden="1"/>
    <cellStyle name="Currency [0] 14955" xfId="26054" hidden="1"/>
    <cellStyle name="Currency [0] 14955" xfId="55447" hidden="1"/>
    <cellStyle name="Currency [0] 14956" xfId="26010" hidden="1"/>
    <cellStyle name="Currency [0] 14956" xfId="55403" hidden="1"/>
    <cellStyle name="Currency [0] 14957" xfId="26046" hidden="1"/>
    <cellStyle name="Currency [0] 14957" xfId="55439" hidden="1"/>
    <cellStyle name="Currency [0] 14958" xfId="26050" hidden="1"/>
    <cellStyle name="Currency [0] 14958" xfId="55443" hidden="1"/>
    <cellStyle name="Currency [0] 14959" xfId="26111" hidden="1"/>
    <cellStyle name="Currency [0] 14959" xfId="55504" hidden="1"/>
    <cellStyle name="Currency [0] 1496" xfId="1679" hidden="1"/>
    <cellStyle name="Currency [0] 1496" xfId="31074" hidden="1"/>
    <cellStyle name="Currency [0] 14960" xfId="25929" hidden="1"/>
    <cellStyle name="Currency [0] 14960" xfId="55322" hidden="1"/>
    <cellStyle name="Currency [0] 14961" xfId="26093" hidden="1"/>
    <cellStyle name="Currency [0] 14961" xfId="55486" hidden="1"/>
    <cellStyle name="Currency [0] 14962" xfId="26116" hidden="1"/>
    <cellStyle name="Currency [0] 14962" xfId="55509" hidden="1"/>
    <cellStyle name="Currency [0] 14963" xfId="26118" hidden="1"/>
    <cellStyle name="Currency [0] 14963" xfId="55511" hidden="1"/>
    <cellStyle name="Currency [0] 14964" xfId="25974" hidden="1"/>
    <cellStyle name="Currency [0] 14964" xfId="55367" hidden="1"/>
    <cellStyle name="Currency [0] 14965" xfId="26073" hidden="1"/>
    <cellStyle name="Currency [0] 14965" xfId="55466" hidden="1"/>
    <cellStyle name="Currency [0] 14966" xfId="26040" hidden="1"/>
    <cellStyle name="Currency [0] 14966" xfId="55433" hidden="1"/>
    <cellStyle name="Currency [0] 14967" xfId="26058" hidden="1"/>
    <cellStyle name="Currency [0] 14967" xfId="55451" hidden="1"/>
    <cellStyle name="Currency [0] 14968" xfId="26055" hidden="1"/>
    <cellStyle name="Currency [0] 14968" xfId="55448" hidden="1"/>
    <cellStyle name="Currency [0] 14969" xfId="26122" hidden="1"/>
    <cellStyle name="Currency [0] 14969" xfId="55515" hidden="1"/>
    <cellStyle name="Currency [0] 1497" xfId="1473" hidden="1"/>
    <cellStyle name="Currency [0] 1497" xfId="30868" hidden="1"/>
    <cellStyle name="Currency [0] 14970" xfId="26007" hidden="1"/>
    <cellStyle name="Currency [0] 14970" xfId="55400" hidden="1"/>
    <cellStyle name="Currency [0] 14971" xfId="26107" hidden="1"/>
    <cellStyle name="Currency [0] 14971" xfId="55500" hidden="1"/>
    <cellStyle name="Currency [0] 14972" xfId="26129" hidden="1"/>
    <cellStyle name="Currency [0] 14972" xfId="55522" hidden="1"/>
    <cellStyle name="Currency [0] 14973" xfId="26131" hidden="1"/>
    <cellStyle name="Currency [0] 14973" xfId="55524" hidden="1"/>
    <cellStyle name="Currency [0] 14974" xfId="26059" hidden="1"/>
    <cellStyle name="Currency [0] 14974" xfId="55452" hidden="1"/>
    <cellStyle name="Currency [0] 14975" xfId="26091" hidden="1"/>
    <cellStyle name="Currency [0] 14975" xfId="55484" hidden="1"/>
    <cellStyle name="Currency [0] 14976" xfId="25946" hidden="1"/>
    <cellStyle name="Currency [0] 14976" xfId="55339" hidden="1"/>
    <cellStyle name="Currency [0] 14977" xfId="26077" hidden="1"/>
    <cellStyle name="Currency [0] 14977" xfId="55470" hidden="1"/>
    <cellStyle name="Currency [0] 14978" xfId="26074" hidden="1"/>
    <cellStyle name="Currency [0] 14978" xfId="55467" hidden="1"/>
    <cellStyle name="Currency [0] 14979" xfId="26135" hidden="1"/>
    <cellStyle name="Currency [0] 14979" xfId="55528" hidden="1"/>
    <cellStyle name="Currency [0] 1498" xfId="1671" hidden="1"/>
    <cellStyle name="Currency [0] 1498" xfId="31066" hidden="1"/>
    <cellStyle name="Currency [0] 14980" xfId="25970" hidden="1"/>
    <cellStyle name="Currency [0] 14980" xfId="55363" hidden="1"/>
    <cellStyle name="Currency [0] 14981" xfId="26119" hidden="1"/>
    <cellStyle name="Currency [0] 14981" xfId="55512" hidden="1"/>
    <cellStyle name="Currency [0] 14982" xfId="26139" hidden="1"/>
    <cellStyle name="Currency [0] 14982" xfId="55532" hidden="1"/>
    <cellStyle name="Currency [0] 14983" xfId="26141" hidden="1"/>
    <cellStyle name="Currency [0] 14983" xfId="55534" hidden="1"/>
    <cellStyle name="Currency [0] 14984" xfId="26078" hidden="1"/>
    <cellStyle name="Currency [0] 14984" xfId="55471" hidden="1"/>
    <cellStyle name="Currency [0] 14985" xfId="26106" hidden="1"/>
    <cellStyle name="Currency [0] 14985" xfId="55499" hidden="1"/>
    <cellStyle name="Currency [0] 14986" xfId="26066" hidden="1"/>
    <cellStyle name="Currency [0] 14986" xfId="55459" hidden="1"/>
    <cellStyle name="Currency [0] 14987" xfId="26095" hidden="1"/>
    <cellStyle name="Currency [0] 14987" xfId="55488" hidden="1"/>
    <cellStyle name="Currency [0] 14988" xfId="26092" hidden="1"/>
    <cellStyle name="Currency [0] 14988" xfId="55485" hidden="1"/>
    <cellStyle name="Currency [0] 14989" xfId="26145" hidden="1"/>
    <cellStyle name="Currency [0] 14989" xfId="55538" hidden="1"/>
    <cellStyle name="Currency [0] 1499" xfId="1681" hidden="1"/>
    <cellStyle name="Currency [0] 1499" xfId="31076" hidden="1"/>
    <cellStyle name="Currency [0] 14990" xfId="25973" hidden="1"/>
    <cellStyle name="Currency [0] 14990" xfId="55366" hidden="1"/>
    <cellStyle name="Currency [0] 14991" xfId="26132" hidden="1"/>
    <cellStyle name="Currency [0] 14991" xfId="55525" hidden="1"/>
    <cellStyle name="Currency [0] 14992" xfId="26149" hidden="1"/>
    <cellStyle name="Currency [0] 14992" xfId="55542" hidden="1"/>
    <cellStyle name="Currency [0] 14993" xfId="26151" hidden="1"/>
    <cellStyle name="Currency [0] 14993" xfId="55544" hidden="1"/>
    <cellStyle name="Currency [0] 14994" xfId="26032" hidden="1"/>
    <cellStyle name="Currency [0] 14994" xfId="55425" hidden="1"/>
    <cellStyle name="Currency [0] 14995" xfId="26068" hidden="1"/>
    <cellStyle name="Currency [0] 14995" xfId="55461" hidden="1"/>
    <cellStyle name="Currency [0] 14996" xfId="26137" hidden="1"/>
    <cellStyle name="Currency [0] 14996" xfId="55530" hidden="1"/>
    <cellStyle name="Currency [0] 14997" xfId="26125" hidden="1"/>
    <cellStyle name="Currency [0] 14997" xfId="55518" hidden="1"/>
    <cellStyle name="Currency [0] 14998" xfId="26142" hidden="1"/>
    <cellStyle name="Currency [0] 14998" xfId="55535" hidden="1"/>
    <cellStyle name="Currency [0] 14999" xfId="26153" hidden="1"/>
    <cellStyle name="Currency [0] 14999" xfId="55546" hidden="1"/>
    <cellStyle name="Currency [0] 15" xfId="105" hidden="1"/>
    <cellStyle name="Currency [0] 15" xfId="29500" hidden="1"/>
    <cellStyle name="Currency [0] 150" xfId="249" hidden="1"/>
    <cellStyle name="Currency [0] 150" xfId="29644" hidden="1"/>
    <cellStyle name="Currency [0] 1500" xfId="1682" hidden="1"/>
    <cellStyle name="Currency [0] 1500" xfId="31077" hidden="1"/>
    <cellStyle name="Currency [0] 15000" xfId="26001" hidden="1"/>
    <cellStyle name="Currency [0] 15000" xfId="55394" hidden="1"/>
    <cellStyle name="Currency [0] 15001" xfId="26065" hidden="1"/>
    <cellStyle name="Currency [0] 15001" xfId="55458" hidden="1"/>
    <cellStyle name="Currency [0] 15002" xfId="26157" hidden="1"/>
    <cellStyle name="Currency [0] 15002" xfId="55550" hidden="1"/>
    <cellStyle name="Currency [0] 15003" xfId="26159" hidden="1"/>
    <cellStyle name="Currency [0] 15003" xfId="55552" hidden="1"/>
    <cellStyle name="Currency [0] 15004" xfId="26114" hidden="1"/>
    <cellStyle name="Currency [0] 15004" xfId="55507" hidden="1"/>
    <cellStyle name="Currency [0] 15005" xfId="26126" hidden="1"/>
    <cellStyle name="Currency [0] 15005" xfId="55519" hidden="1"/>
    <cellStyle name="Currency [0] 15006" xfId="26154" hidden="1"/>
    <cellStyle name="Currency [0] 15006" xfId="55547" hidden="1"/>
    <cellStyle name="Currency [0] 15007" xfId="26127" hidden="1"/>
    <cellStyle name="Currency [0] 15007" xfId="55520" hidden="1"/>
    <cellStyle name="Currency [0] 15008" xfId="26160" hidden="1"/>
    <cellStyle name="Currency [0] 15008" xfId="55553" hidden="1"/>
    <cellStyle name="Currency [0] 15009" xfId="26162" hidden="1"/>
    <cellStyle name="Currency [0] 15009" xfId="55555" hidden="1"/>
    <cellStyle name="Currency [0] 1501" xfId="1610" hidden="1"/>
    <cellStyle name="Currency [0] 1501" xfId="31005" hidden="1"/>
    <cellStyle name="Currency [0] 15010" xfId="26155" hidden="1"/>
    <cellStyle name="Currency [0] 15010" xfId="55548" hidden="1"/>
    <cellStyle name="Currency [0] 15011" xfId="26101" hidden="1"/>
    <cellStyle name="Currency [0] 15011" xfId="55494" hidden="1"/>
    <cellStyle name="Currency [0] 15012" xfId="26164" hidden="1"/>
    <cellStyle name="Currency [0] 15012" xfId="55557" hidden="1"/>
    <cellStyle name="Currency [0] 15013" xfId="26166" hidden="1"/>
    <cellStyle name="Currency [0] 15013" xfId="55559" hidden="1"/>
    <cellStyle name="Currency [0] 15014" xfId="26226" hidden="1"/>
    <cellStyle name="Currency [0] 15014" xfId="55619" hidden="1"/>
    <cellStyle name="Currency [0] 15015" xfId="26245" hidden="1"/>
    <cellStyle name="Currency [0] 15015" xfId="55638" hidden="1"/>
    <cellStyle name="Currency [0] 15016" xfId="26252" hidden="1"/>
    <cellStyle name="Currency [0] 15016" xfId="55645" hidden="1"/>
    <cellStyle name="Currency [0] 15017" xfId="26259" hidden="1"/>
    <cellStyle name="Currency [0] 15017" xfId="55652" hidden="1"/>
    <cellStyle name="Currency [0] 15018" xfId="26264" hidden="1"/>
    <cellStyle name="Currency [0] 15018" xfId="55657" hidden="1"/>
    <cellStyle name="Currency [0] 15019" xfId="26243" hidden="1"/>
    <cellStyle name="Currency [0] 15019" xfId="55636" hidden="1"/>
    <cellStyle name="Currency [0] 1502" xfId="1661" hidden="1"/>
    <cellStyle name="Currency [0] 1502" xfId="31056" hidden="1"/>
    <cellStyle name="Currency [0] 15020" xfId="26254" hidden="1"/>
    <cellStyle name="Currency [0] 15020" xfId="55647" hidden="1"/>
    <cellStyle name="Currency [0] 15021" xfId="26268" hidden="1"/>
    <cellStyle name="Currency [0] 15021" xfId="55661" hidden="1"/>
    <cellStyle name="Currency [0] 15022" xfId="26270" hidden="1"/>
    <cellStyle name="Currency [0] 15022" xfId="55663" hidden="1"/>
    <cellStyle name="Currency [0] 15023" xfId="26253" hidden="1"/>
    <cellStyle name="Currency [0] 15023" xfId="55646" hidden="1"/>
    <cellStyle name="Currency [0] 15024" xfId="26227" hidden="1"/>
    <cellStyle name="Currency [0] 15024" xfId="55620" hidden="1"/>
    <cellStyle name="Currency [0] 15025" xfId="26281" hidden="1"/>
    <cellStyle name="Currency [0] 15025" xfId="55674" hidden="1"/>
    <cellStyle name="Currency [0] 15026" xfId="26290" hidden="1"/>
    <cellStyle name="Currency [0] 15026" xfId="55683" hidden="1"/>
    <cellStyle name="Currency [0] 15027" xfId="26301" hidden="1"/>
    <cellStyle name="Currency [0] 15027" xfId="55694" hidden="1"/>
    <cellStyle name="Currency [0] 15028" xfId="26307" hidden="1"/>
    <cellStyle name="Currency [0] 15028" xfId="55700" hidden="1"/>
    <cellStyle name="Currency [0] 15029" xfId="26279" hidden="1"/>
    <cellStyle name="Currency [0] 15029" xfId="55672" hidden="1"/>
    <cellStyle name="Currency [0] 1503" xfId="1641" hidden="1"/>
    <cellStyle name="Currency [0] 1503" xfId="31036" hidden="1"/>
    <cellStyle name="Currency [0] 15030" xfId="26297" hidden="1"/>
    <cellStyle name="Currency [0] 15030" xfId="55690" hidden="1"/>
    <cellStyle name="Currency [0] 15031" xfId="26319" hidden="1"/>
    <cellStyle name="Currency [0] 15031" xfId="55712" hidden="1"/>
    <cellStyle name="Currency [0] 15032" xfId="26321" hidden="1"/>
    <cellStyle name="Currency [0] 15032" xfId="55714" hidden="1"/>
    <cellStyle name="Currency [0] 15033" xfId="26249" hidden="1"/>
    <cellStyle name="Currency [0] 15033" xfId="55642" hidden="1"/>
    <cellStyle name="Currency [0] 15034" xfId="26233" hidden="1"/>
    <cellStyle name="Currency [0] 15034" xfId="55626" hidden="1"/>
    <cellStyle name="Currency [0] 15035" xfId="26293" hidden="1"/>
    <cellStyle name="Currency [0] 15035" xfId="55686" hidden="1"/>
    <cellStyle name="Currency [0] 15036" xfId="26238" hidden="1"/>
    <cellStyle name="Currency [0] 15036" xfId="55631" hidden="1"/>
    <cellStyle name="Currency [0] 15037" xfId="26282" hidden="1"/>
    <cellStyle name="Currency [0] 15037" xfId="55675" hidden="1"/>
    <cellStyle name="Currency [0] 15038" xfId="26326" hidden="1"/>
    <cellStyle name="Currency [0] 15038" xfId="55719" hidden="1"/>
    <cellStyle name="Currency [0] 15039" xfId="26294" hidden="1"/>
    <cellStyle name="Currency [0] 15039" xfId="55687" hidden="1"/>
    <cellStyle name="Currency [0] 1504" xfId="1653" hidden="1"/>
    <cellStyle name="Currency [0] 1504" xfId="31048" hidden="1"/>
    <cellStyle name="Currency [0] 15040" xfId="26302" hidden="1"/>
    <cellStyle name="Currency [0] 15040" xfId="55695" hidden="1"/>
    <cellStyle name="Currency [0] 15041" xfId="26338" hidden="1"/>
    <cellStyle name="Currency [0] 15041" xfId="55731" hidden="1"/>
    <cellStyle name="Currency [0] 15042" xfId="26340" hidden="1"/>
    <cellStyle name="Currency [0] 15042" xfId="55733" hidden="1"/>
    <cellStyle name="Currency [0] 15043" xfId="26296" hidden="1"/>
    <cellStyle name="Currency [0] 15043" xfId="55689" hidden="1"/>
    <cellStyle name="Currency [0] 15044" xfId="26309" hidden="1"/>
    <cellStyle name="Currency [0] 15044" xfId="55702" hidden="1"/>
    <cellStyle name="Currency [0] 15045" xfId="26314" hidden="1"/>
    <cellStyle name="Currency [0] 15045" xfId="55707" hidden="1"/>
    <cellStyle name="Currency [0] 15046" xfId="26308" hidden="1"/>
    <cellStyle name="Currency [0] 15046" xfId="55701" hidden="1"/>
    <cellStyle name="Currency [0] 15047" xfId="26356" hidden="1"/>
    <cellStyle name="Currency [0] 15047" xfId="55749" hidden="1"/>
    <cellStyle name="Currency [0] 15048" xfId="26364" hidden="1"/>
    <cellStyle name="Currency [0] 15048" xfId="55757" hidden="1"/>
    <cellStyle name="Currency [0] 15049" xfId="26292" hidden="1"/>
    <cellStyle name="Currency [0] 15049" xfId="55685" hidden="1"/>
    <cellStyle name="Currency [0] 1505" xfId="1651" hidden="1"/>
    <cellStyle name="Currency [0] 1505" xfId="31046" hidden="1"/>
    <cellStyle name="Currency [0] 15050" xfId="26350" hidden="1"/>
    <cellStyle name="Currency [0] 15050" xfId="55743" hidden="1"/>
    <cellStyle name="Currency [0] 15051" xfId="26373" hidden="1"/>
    <cellStyle name="Currency [0] 15051" xfId="55766" hidden="1"/>
    <cellStyle name="Currency [0] 15052" xfId="26375" hidden="1"/>
    <cellStyle name="Currency [0] 15052" xfId="55768" hidden="1"/>
    <cellStyle name="Currency [0] 15053" xfId="26275" hidden="1"/>
    <cellStyle name="Currency [0] 15053" xfId="55668" hidden="1"/>
    <cellStyle name="Currency [0] 15054" xfId="26285" hidden="1"/>
    <cellStyle name="Currency [0] 15054" xfId="55678" hidden="1"/>
    <cellStyle name="Currency [0] 15055" xfId="26347" hidden="1"/>
    <cellStyle name="Currency [0] 15055" xfId="55740" hidden="1"/>
    <cellStyle name="Currency [0] 15056" xfId="26312" hidden="1"/>
    <cellStyle name="Currency [0] 15056" xfId="55705" hidden="1"/>
    <cellStyle name="Currency [0] 15057" xfId="26257" hidden="1"/>
    <cellStyle name="Currency [0] 15057" xfId="55650" hidden="1"/>
    <cellStyle name="Currency [0] 15058" xfId="26383" hidden="1"/>
    <cellStyle name="Currency [0] 15058" xfId="55776" hidden="1"/>
    <cellStyle name="Currency [0] 15059" xfId="26348" hidden="1"/>
    <cellStyle name="Currency [0] 15059" xfId="55741" hidden="1"/>
    <cellStyle name="Currency [0] 1506" xfId="1684" hidden="1"/>
    <cellStyle name="Currency [0] 1506" xfId="31079" hidden="1"/>
    <cellStyle name="Currency [0] 15060" xfId="26359" hidden="1"/>
    <cellStyle name="Currency [0] 15060" xfId="55752" hidden="1"/>
    <cellStyle name="Currency [0] 15061" xfId="26391" hidden="1"/>
    <cellStyle name="Currency [0] 15061" xfId="55784" hidden="1"/>
    <cellStyle name="Currency [0] 15062" xfId="26393" hidden="1"/>
    <cellStyle name="Currency [0] 15062" xfId="55786" hidden="1"/>
    <cellStyle name="Currency [0] 15063" xfId="26345" hidden="1"/>
    <cellStyle name="Currency [0] 15063" xfId="55738" hidden="1"/>
    <cellStyle name="Currency [0] 15064" xfId="26344" hidden="1"/>
    <cellStyle name="Currency [0] 15064" xfId="55737" hidden="1"/>
    <cellStyle name="Currency [0] 15065" xfId="26334" hidden="1"/>
    <cellStyle name="Currency [0] 15065" xfId="55727" hidden="1"/>
    <cellStyle name="Currency [0] 15066" xfId="26330" hidden="1"/>
    <cellStyle name="Currency [0] 15066" xfId="55723" hidden="1"/>
    <cellStyle name="Currency [0] 15067" xfId="26332" hidden="1"/>
    <cellStyle name="Currency [0] 15067" xfId="55725" hidden="1"/>
    <cellStyle name="Currency [0] 15068" xfId="26400" hidden="1"/>
    <cellStyle name="Currency [0] 15068" xfId="55793" hidden="1"/>
    <cellStyle name="Currency [0] 15069" xfId="26235" hidden="1"/>
    <cellStyle name="Currency [0] 15069" xfId="55628" hidden="1"/>
    <cellStyle name="Currency [0] 1507" xfId="1628" hidden="1"/>
    <cellStyle name="Currency [0] 1507" xfId="31023" hidden="1"/>
    <cellStyle name="Currency [0] 15070" xfId="26378" hidden="1"/>
    <cellStyle name="Currency [0] 15070" xfId="55771" hidden="1"/>
    <cellStyle name="Currency [0] 15071" xfId="26406" hidden="1"/>
    <cellStyle name="Currency [0] 15071" xfId="55799" hidden="1"/>
    <cellStyle name="Currency [0] 15072" xfId="26408" hidden="1"/>
    <cellStyle name="Currency [0] 15072" xfId="55801" hidden="1"/>
    <cellStyle name="Currency [0] 15073" xfId="26283" hidden="1"/>
    <cellStyle name="Currency [0] 15073" xfId="55676" hidden="1"/>
    <cellStyle name="Currency [0] 15074" xfId="26357" hidden="1"/>
    <cellStyle name="Currency [0] 15074" xfId="55750" hidden="1"/>
    <cellStyle name="Currency [0] 15075" xfId="26313" hidden="1"/>
    <cellStyle name="Currency [0] 15075" xfId="55706" hidden="1"/>
    <cellStyle name="Currency [0] 15076" xfId="26349" hidden="1"/>
    <cellStyle name="Currency [0] 15076" xfId="55742" hidden="1"/>
    <cellStyle name="Currency [0] 15077" xfId="26353" hidden="1"/>
    <cellStyle name="Currency [0] 15077" xfId="55746" hidden="1"/>
    <cellStyle name="Currency [0] 15078" xfId="26414" hidden="1"/>
    <cellStyle name="Currency [0] 15078" xfId="55807" hidden="1"/>
    <cellStyle name="Currency [0] 15079" xfId="26230" hidden="1"/>
    <cellStyle name="Currency [0] 15079" xfId="55623" hidden="1"/>
    <cellStyle name="Currency [0] 1508" xfId="1678" hidden="1"/>
    <cellStyle name="Currency [0] 1508" xfId="31073" hidden="1"/>
    <cellStyle name="Currency [0] 15080" xfId="26396" hidden="1"/>
    <cellStyle name="Currency [0] 15080" xfId="55789" hidden="1"/>
    <cellStyle name="Currency [0] 15081" xfId="26419" hidden="1"/>
    <cellStyle name="Currency [0] 15081" xfId="55812" hidden="1"/>
    <cellStyle name="Currency [0] 15082" xfId="26421" hidden="1"/>
    <cellStyle name="Currency [0] 15082" xfId="55814" hidden="1"/>
    <cellStyle name="Currency [0] 15083" xfId="26277" hidden="1"/>
    <cellStyle name="Currency [0] 15083" xfId="55670" hidden="1"/>
    <cellStyle name="Currency [0] 15084" xfId="26376" hidden="1"/>
    <cellStyle name="Currency [0] 15084" xfId="55769" hidden="1"/>
    <cellStyle name="Currency [0] 15085" xfId="26343" hidden="1"/>
    <cellStyle name="Currency [0] 15085" xfId="55736" hidden="1"/>
    <cellStyle name="Currency [0] 15086" xfId="26361" hidden="1"/>
    <cellStyle name="Currency [0] 15086" xfId="55754" hidden="1"/>
    <cellStyle name="Currency [0] 15087" xfId="26358" hidden="1"/>
    <cellStyle name="Currency [0] 15087" xfId="55751" hidden="1"/>
    <cellStyle name="Currency [0] 15088" xfId="26425" hidden="1"/>
    <cellStyle name="Currency [0] 15088" xfId="55818" hidden="1"/>
    <cellStyle name="Currency [0] 15089" xfId="26310" hidden="1"/>
    <cellStyle name="Currency [0] 15089" xfId="55703" hidden="1"/>
    <cellStyle name="Currency [0] 1509" xfId="1688" hidden="1"/>
    <cellStyle name="Currency [0] 1509" xfId="31083" hidden="1"/>
    <cellStyle name="Currency [0] 15090" xfId="26410" hidden="1"/>
    <cellStyle name="Currency [0] 15090" xfId="55803" hidden="1"/>
    <cellStyle name="Currency [0] 15091" xfId="26432" hidden="1"/>
    <cellStyle name="Currency [0] 15091" xfId="55825" hidden="1"/>
    <cellStyle name="Currency [0] 15092" xfId="26434" hidden="1"/>
    <cellStyle name="Currency [0] 15092" xfId="55827" hidden="1"/>
    <cellStyle name="Currency [0] 15093" xfId="26362" hidden="1"/>
    <cellStyle name="Currency [0] 15093" xfId="55755" hidden="1"/>
    <cellStyle name="Currency [0] 15094" xfId="26394" hidden="1"/>
    <cellStyle name="Currency [0] 15094" xfId="55787" hidden="1"/>
    <cellStyle name="Currency [0] 15095" xfId="26246" hidden="1"/>
    <cellStyle name="Currency [0] 15095" xfId="55639" hidden="1"/>
    <cellStyle name="Currency [0] 15096" xfId="26380" hidden="1"/>
    <cellStyle name="Currency [0] 15096" xfId="55773" hidden="1"/>
    <cellStyle name="Currency [0] 15097" xfId="26377" hidden="1"/>
    <cellStyle name="Currency [0] 15097" xfId="55770" hidden="1"/>
    <cellStyle name="Currency [0] 15098" xfId="26438" hidden="1"/>
    <cellStyle name="Currency [0] 15098" xfId="55831" hidden="1"/>
    <cellStyle name="Currency [0] 15099" xfId="26273" hidden="1"/>
    <cellStyle name="Currency [0] 15099" xfId="55666" hidden="1"/>
    <cellStyle name="Currency [0] 151" xfId="256" hidden="1"/>
    <cellStyle name="Currency [0] 151" xfId="29651" hidden="1"/>
    <cellStyle name="Currency [0] 1510" xfId="1689" hidden="1"/>
    <cellStyle name="Currency [0] 1510" xfId="31084" hidden="1"/>
    <cellStyle name="Currency [0] 15100" xfId="26422" hidden="1"/>
    <cellStyle name="Currency [0] 15100" xfId="55815" hidden="1"/>
    <cellStyle name="Currency [0] 15101" xfId="26442" hidden="1"/>
    <cellStyle name="Currency [0] 15101" xfId="55835" hidden="1"/>
    <cellStyle name="Currency [0] 15102" xfId="26444" hidden="1"/>
    <cellStyle name="Currency [0] 15102" xfId="55837" hidden="1"/>
    <cellStyle name="Currency [0] 15103" xfId="26381" hidden="1"/>
    <cellStyle name="Currency [0] 15103" xfId="55774" hidden="1"/>
    <cellStyle name="Currency [0] 15104" xfId="26409" hidden="1"/>
    <cellStyle name="Currency [0] 15104" xfId="55802" hidden="1"/>
    <cellStyle name="Currency [0] 15105" xfId="26369" hidden="1"/>
    <cellStyle name="Currency [0] 15105" xfId="55762" hidden="1"/>
    <cellStyle name="Currency [0] 15106" xfId="26398" hidden="1"/>
    <cellStyle name="Currency [0] 15106" xfId="55791" hidden="1"/>
    <cellStyle name="Currency [0] 15107" xfId="26395" hidden="1"/>
    <cellStyle name="Currency [0] 15107" xfId="55788" hidden="1"/>
    <cellStyle name="Currency [0] 15108" xfId="26448" hidden="1"/>
    <cellStyle name="Currency [0] 15108" xfId="55841" hidden="1"/>
    <cellStyle name="Currency [0] 15109" xfId="26276" hidden="1"/>
    <cellStyle name="Currency [0] 15109" xfId="55669" hidden="1"/>
    <cellStyle name="Currency [0] 1511" xfId="1654" hidden="1"/>
    <cellStyle name="Currency [0] 1511" xfId="31049" hidden="1"/>
    <cellStyle name="Currency [0] 15110" xfId="26435" hidden="1"/>
    <cellStyle name="Currency [0] 15110" xfId="55828" hidden="1"/>
    <cellStyle name="Currency [0] 15111" xfId="26452" hidden="1"/>
    <cellStyle name="Currency [0] 15111" xfId="55845" hidden="1"/>
    <cellStyle name="Currency [0] 15112" xfId="26454" hidden="1"/>
    <cellStyle name="Currency [0] 15112" xfId="55847" hidden="1"/>
    <cellStyle name="Currency [0] 15113" xfId="26335" hidden="1"/>
    <cellStyle name="Currency [0] 15113" xfId="55728" hidden="1"/>
    <cellStyle name="Currency [0] 15114" xfId="26371" hidden="1"/>
    <cellStyle name="Currency [0] 15114" xfId="55764" hidden="1"/>
    <cellStyle name="Currency [0] 15115" xfId="26440" hidden="1"/>
    <cellStyle name="Currency [0] 15115" xfId="55833" hidden="1"/>
    <cellStyle name="Currency [0] 15116" xfId="26428" hidden="1"/>
    <cellStyle name="Currency [0] 15116" xfId="55821" hidden="1"/>
    <cellStyle name="Currency [0] 15117" xfId="26445" hidden="1"/>
    <cellStyle name="Currency [0] 15117" xfId="55838" hidden="1"/>
    <cellStyle name="Currency [0] 15118" xfId="26456" hidden="1"/>
    <cellStyle name="Currency [0] 15118" xfId="55849" hidden="1"/>
    <cellStyle name="Currency [0] 15119" xfId="26304" hidden="1"/>
    <cellStyle name="Currency [0] 15119" xfId="55697" hidden="1"/>
    <cellStyle name="Currency [0] 1512" xfId="1669" hidden="1"/>
    <cellStyle name="Currency [0] 1512" xfId="31064" hidden="1"/>
    <cellStyle name="Currency [0] 15120" xfId="26368" hidden="1"/>
    <cellStyle name="Currency [0] 15120" xfId="55761" hidden="1"/>
    <cellStyle name="Currency [0] 15121" xfId="26460" hidden="1"/>
    <cellStyle name="Currency [0] 15121" xfId="55853" hidden="1"/>
    <cellStyle name="Currency [0] 15122" xfId="26462" hidden="1"/>
    <cellStyle name="Currency [0] 15122" xfId="55855" hidden="1"/>
    <cellStyle name="Currency [0] 15123" xfId="26417" hidden="1"/>
    <cellStyle name="Currency [0] 15123" xfId="55810" hidden="1"/>
    <cellStyle name="Currency [0] 15124" xfId="26429" hidden="1"/>
    <cellStyle name="Currency [0] 15124" xfId="55822" hidden="1"/>
    <cellStyle name="Currency [0] 15125" xfId="26457" hidden="1"/>
    <cellStyle name="Currency [0] 15125" xfId="55850" hidden="1"/>
    <cellStyle name="Currency [0] 15126" xfId="26430" hidden="1"/>
    <cellStyle name="Currency [0] 15126" xfId="55823" hidden="1"/>
    <cellStyle name="Currency [0] 15127" xfId="26463" hidden="1"/>
    <cellStyle name="Currency [0] 15127" xfId="55856" hidden="1"/>
    <cellStyle name="Currency [0] 15128" xfId="26465" hidden="1"/>
    <cellStyle name="Currency [0] 15128" xfId="55858" hidden="1"/>
    <cellStyle name="Currency [0] 15129" xfId="26458" hidden="1"/>
    <cellStyle name="Currency [0] 15129" xfId="55851" hidden="1"/>
    <cellStyle name="Currency [0] 1513" xfId="1492" hidden="1"/>
    <cellStyle name="Currency [0] 1513" xfId="30887" hidden="1"/>
    <cellStyle name="Currency [0] 15130" xfId="26404" hidden="1"/>
    <cellStyle name="Currency [0] 15130" xfId="55797" hidden="1"/>
    <cellStyle name="Currency [0] 15131" xfId="26468" hidden="1"/>
    <cellStyle name="Currency [0] 15131" xfId="55861" hidden="1"/>
    <cellStyle name="Currency [0] 15132" xfId="26470" hidden="1"/>
    <cellStyle name="Currency [0] 15132" xfId="55863" hidden="1"/>
    <cellStyle name="Currency [0] 15133" xfId="26187" hidden="1"/>
    <cellStyle name="Currency [0] 15133" xfId="55580" hidden="1"/>
    <cellStyle name="Currency [0] 15134" xfId="26209" hidden="1"/>
    <cellStyle name="Currency [0] 15134" xfId="55602" hidden="1"/>
    <cellStyle name="Currency [0] 15135" xfId="26474" hidden="1"/>
    <cellStyle name="Currency [0] 15135" xfId="55867" hidden="1"/>
    <cellStyle name="Currency [0] 15136" xfId="26481" hidden="1"/>
    <cellStyle name="Currency [0] 15136" xfId="55874" hidden="1"/>
    <cellStyle name="Currency [0] 15137" xfId="26483" hidden="1"/>
    <cellStyle name="Currency [0] 15137" xfId="55876" hidden="1"/>
    <cellStyle name="Currency [0] 15138" xfId="26174" hidden="1"/>
    <cellStyle name="Currency [0] 15138" xfId="55567" hidden="1"/>
    <cellStyle name="Currency [0] 15139" xfId="26477" hidden="1"/>
    <cellStyle name="Currency [0] 15139" xfId="55870" hidden="1"/>
    <cellStyle name="Currency [0] 1514" xfId="1664" hidden="1"/>
    <cellStyle name="Currency [0] 1514" xfId="31059" hidden="1"/>
    <cellStyle name="Currency [0] 15140" xfId="26486" hidden="1"/>
    <cellStyle name="Currency [0] 15140" xfId="55879" hidden="1"/>
    <cellStyle name="Currency [0] 15141" xfId="26488" hidden="1"/>
    <cellStyle name="Currency [0] 15141" xfId="55881" hidden="1"/>
    <cellStyle name="Currency [0] 15142" xfId="26476" hidden="1"/>
    <cellStyle name="Currency [0] 15142" xfId="55869" hidden="1"/>
    <cellStyle name="Currency [0] 15143" xfId="26186" hidden="1"/>
    <cellStyle name="Currency [0] 15143" xfId="55579" hidden="1"/>
    <cellStyle name="Currency [0] 15144" xfId="26499" hidden="1"/>
    <cellStyle name="Currency [0] 15144" xfId="55892" hidden="1"/>
    <cellStyle name="Currency [0] 15145" xfId="26508" hidden="1"/>
    <cellStyle name="Currency [0] 15145" xfId="55901" hidden="1"/>
    <cellStyle name="Currency [0] 15146" xfId="26519" hidden="1"/>
    <cellStyle name="Currency [0] 15146" xfId="55912" hidden="1"/>
    <cellStyle name="Currency [0] 15147" xfId="26525" hidden="1"/>
    <cellStyle name="Currency [0] 15147" xfId="55918" hidden="1"/>
    <cellStyle name="Currency [0] 15148" xfId="26497" hidden="1"/>
    <cellStyle name="Currency [0] 15148" xfId="55890" hidden="1"/>
    <cellStyle name="Currency [0] 15149" xfId="26515" hidden="1"/>
    <cellStyle name="Currency [0] 15149" xfId="55908" hidden="1"/>
    <cellStyle name="Currency [0] 1515" xfId="1662" hidden="1"/>
    <cellStyle name="Currency [0] 1515" xfId="31057" hidden="1"/>
    <cellStyle name="Currency [0] 15150" xfId="26537" hidden="1"/>
    <cellStyle name="Currency [0] 15150" xfId="55930" hidden="1"/>
    <cellStyle name="Currency [0] 15151" xfId="26539" hidden="1"/>
    <cellStyle name="Currency [0] 15151" xfId="55932" hidden="1"/>
    <cellStyle name="Currency [0] 15152" xfId="26471" hidden="1"/>
    <cellStyle name="Currency [0] 15152" xfId="55864" hidden="1"/>
    <cellStyle name="Currency [0] 15153" xfId="26182" hidden="1"/>
    <cellStyle name="Currency [0] 15153" xfId="55575" hidden="1"/>
    <cellStyle name="Currency [0] 15154" xfId="26511" hidden="1"/>
    <cellStyle name="Currency [0] 15154" xfId="55904" hidden="1"/>
    <cellStyle name="Currency [0] 15155" xfId="26178" hidden="1"/>
    <cellStyle name="Currency [0] 15155" xfId="55571" hidden="1"/>
    <cellStyle name="Currency [0] 15156" xfId="26500" hidden="1"/>
    <cellStyle name="Currency [0] 15156" xfId="55893" hidden="1"/>
    <cellStyle name="Currency [0] 15157" xfId="26544" hidden="1"/>
    <cellStyle name="Currency [0] 15157" xfId="55937" hidden="1"/>
    <cellStyle name="Currency [0] 15158" xfId="26512" hidden="1"/>
    <cellStyle name="Currency [0] 15158" xfId="55905" hidden="1"/>
    <cellStyle name="Currency [0] 15159" xfId="26520" hidden="1"/>
    <cellStyle name="Currency [0] 15159" xfId="55913" hidden="1"/>
    <cellStyle name="Currency [0] 1516" xfId="1691" hidden="1"/>
    <cellStyle name="Currency [0] 1516" xfId="31086" hidden="1"/>
    <cellStyle name="Currency [0] 15160" xfId="26556" hidden="1"/>
    <cellStyle name="Currency [0] 15160" xfId="55949" hidden="1"/>
    <cellStyle name="Currency [0] 15161" xfId="26558" hidden="1"/>
    <cellStyle name="Currency [0] 15161" xfId="55951" hidden="1"/>
    <cellStyle name="Currency [0] 15162" xfId="26514" hidden="1"/>
    <cellStyle name="Currency [0] 15162" xfId="55907" hidden="1"/>
    <cellStyle name="Currency [0] 15163" xfId="26527" hidden="1"/>
    <cellStyle name="Currency [0] 15163" xfId="55920" hidden="1"/>
    <cellStyle name="Currency [0] 15164" xfId="26532" hidden="1"/>
    <cellStyle name="Currency [0] 15164" xfId="55925" hidden="1"/>
    <cellStyle name="Currency [0] 15165" xfId="26526" hidden="1"/>
    <cellStyle name="Currency [0] 15165" xfId="55919" hidden="1"/>
    <cellStyle name="Currency [0] 15166" xfId="26574" hidden="1"/>
    <cellStyle name="Currency [0] 15166" xfId="55967" hidden="1"/>
    <cellStyle name="Currency [0] 15167" xfId="26582" hidden="1"/>
    <cellStyle name="Currency [0] 15167" xfId="55975" hidden="1"/>
    <cellStyle name="Currency [0] 15168" xfId="26510" hidden="1"/>
    <cellStyle name="Currency [0] 15168" xfId="55903" hidden="1"/>
    <cellStyle name="Currency [0] 15169" xfId="26568" hidden="1"/>
    <cellStyle name="Currency [0] 15169" xfId="55961" hidden="1"/>
    <cellStyle name="Currency [0] 1517" xfId="1607" hidden="1"/>
    <cellStyle name="Currency [0] 1517" xfId="31002" hidden="1"/>
    <cellStyle name="Currency [0] 15170" xfId="26591" hidden="1"/>
    <cellStyle name="Currency [0] 15170" xfId="55984" hidden="1"/>
    <cellStyle name="Currency [0] 15171" xfId="26593" hidden="1"/>
    <cellStyle name="Currency [0] 15171" xfId="55986" hidden="1"/>
    <cellStyle name="Currency [0] 15172" xfId="26493" hidden="1"/>
    <cellStyle name="Currency [0] 15172" xfId="55886" hidden="1"/>
    <cellStyle name="Currency [0] 15173" xfId="26503" hidden="1"/>
    <cellStyle name="Currency [0] 15173" xfId="55896" hidden="1"/>
    <cellStyle name="Currency [0] 15174" xfId="26565" hidden="1"/>
    <cellStyle name="Currency [0] 15174" xfId="55958" hidden="1"/>
    <cellStyle name="Currency [0] 15175" xfId="26530" hidden="1"/>
    <cellStyle name="Currency [0] 15175" xfId="55923" hidden="1"/>
    <cellStyle name="Currency [0] 15176" xfId="26479" hidden="1"/>
    <cellStyle name="Currency [0] 15176" xfId="55872" hidden="1"/>
    <cellStyle name="Currency [0] 15177" xfId="26601" hidden="1"/>
    <cellStyle name="Currency [0] 15177" xfId="55994" hidden="1"/>
    <cellStyle name="Currency [0] 15178" xfId="26566" hidden="1"/>
    <cellStyle name="Currency [0] 15178" xfId="55959" hidden="1"/>
    <cellStyle name="Currency [0] 15179" xfId="26577" hidden="1"/>
    <cellStyle name="Currency [0] 15179" xfId="55970" hidden="1"/>
    <cellStyle name="Currency [0] 1518" xfId="1683" hidden="1"/>
    <cellStyle name="Currency [0] 1518" xfId="31078" hidden="1"/>
    <cellStyle name="Currency [0] 15180" xfId="26609" hidden="1"/>
    <cellStyle name="Currency [0] 15180" xfId="56002" hidden="1"/>
    <cellStyle name="Currency [0] 15181" xfId="26611" hidden="1"/>
    <cellStyle name="Currency [0] 15181" xfId="56004" hidden="1"/>
    <cellStyle name="Currency [0] 15182" xfId="26563" hidden="1"/>
    <cellStyle name="Currency [0] 15182" xfId="55956" hidden="1"/>
    <cellStyle name="Currency [0] 15183" xfId="26562" hidden="1"/>
    <cellStyle name="Currency [0] 15183" xfId="55955" hidden="1"/>
    <cellStyle name="Currency [0] 15184" xfId="26552" hidden="1"/>
    <cellStyle name="Currency [0] 15184" xfId="55945" hidden="1"/>
    <cellStyle name="Currency [0] 15185" xfId="26548" hidden="1"/>
    <cellStyle name="Currency [0] 15185" xfId="55941" hidden="1"/>
    <cellStyle name="Currency [0] 15186" xfId="26550" hidden="1"/>
    <cellStyle name="Currency [0] 15186" xfId="55943" hidden="1"/>
    <cellStyle name="Currency [0] 15187" xfId="26618" hidden="1"/>
    <cellStyle name="Currency [0] 15187" xfId="56011" hidden="1"/>
    <cellStyle name="Currency [0] 15188" xfId="26180" hidden="1"/>
    <cellStyle name="Currency [0] 15188" xfId="55573" hidden="1"/>
    <cellStyle name="Currency [0] 15189" xfId="26596" hidden="1"/>
    <cellStyle name="Currency [0] 15189" xfId="55989" hidden="1"/>
    <cellStyle name="Currency [0] 1519" xfId="1693" hidden="1"/>
    <cellStyle name="Currency [0] 1519" xfId="31088" hidden="1"/>
    <cellStyle name="Currency [0] 15190" xfId="26624" hidden="1"/>
    <cellStyle name="Currency [0] 15190" xfId="56017" hidden="1"/>
    <cellStyle name="Currency [0] 15191" xfId="26626" hidden="1"/>
    <cellStyle name="Currency [0] 15191" xfId="56019" hidden="1"/>
    <cellStyle name="Currency [0] 15192" xfId="26501" hidden="1"/>
    <cellStyle name="Currency [0] 15192" xfId="55894" hidden="1"/>
    <cellStyle name="Currency [0] 15193" xfId="26575" hidden="1"/>
    <cellStyle name="Currency [0] 15193" xfId="55968" hidden="1"/>
    <cellStyle name="Currency [0] 15194" xfId="26531" hidden="1"/>
    <cellStyle name="Currency [0] 15194" xfId="55924" hidden="1"/>
    <cellStyle name="Currency [0] 15195" xfId="26567" hidden="1"/>
    <cellStyle name="Currency [0] 15195" xfId="55960" hidden="1"/>
    <cellStyle name="Currency [0] 15196" xfId="26571" hidden="1"/>
    <cellStyle name="Currency [0] 15196" xfId="55964" hidden="1"/>
    <cellStyle name="Currency [0] 15197" xfId="26632" hidden="1"/>
    <cellStyle name="Currency [0] 15197" xfId="56025" hidden="1"/>
    <cellStyle name="Currency [0] 15198" xfId="26215" hidden="1"/>
    <cellStyle name="Currency [0] 15198" xfId="55608" hidden="1"/>
    <cellStyle name="Currency [0] 15199" xfId="26614" hidden="1"/>
    <cellStyle name="Currency [0] 15199" xfId="56007" hidden="1"/>
    <cellStyle name="Currency [0] 152" xfId="260" hidden="1"/>
    <cellStyle name="Currency [0] 152" xfId="29655" hidden="1"/>
    <cellStyle name="Currency [0] 1520" xfId="1694" hidden="1"/>
    <cellStyle name="Currency [0] 1520" xfId="31089" hidden="1"/>
    <cellStyle name="Currency [0] 15200" xfId="26637" hidden="1"/>
    <cellStyle name="Currency [0] 15200" xfId="56030" hidden="1"/>
    <cellStyle name="Currency [0] 15201" xfId="26639" hidden="1"/>
    <cellStyle name="Currency [0] 15201" xfId="56032" hidden="1"/>
    <cellStyle name="Currency [0] 15202" xfId="26495" hidden="1"/>
    <cellStyle name="Currency [0] 15202" xfId="55888" hidden="1"/>
    <cellStyle name="Currency [0] 15203" xfId="26594" hidden="1"/>
    <cellStyle name="Currency [0] 15203" xfId="55987" hidden="1"/>
    <cellStyle name="Currency [0] 15204" xfId="26561" hidden="1"/>
    <cellStyle name="Currency [0] 15204" xfId="55954" hidden="1"/>
    <cellStyle name="Currency [0] 15205" xfId="26579" hidden="1"/>
    <cellStyle name="Currency [0] 15205" xfId="55972" hidden="1"/>
    <cellStyle name="Currency [0] 15206" xfId="26576" hidden="1"/>
    <cellStyle name="Currency [0] 15206" xfId="55969" hidden="1"/>
    <cellStyle name="Currency [0] 15207" xfId="26643" hidden="1"/>
    <cellStyle name="Currency [0] 15207" xfId="56036" hidden="1"/>
    <cellStyle name="Currency [0] 15208" xfId="26528" hidden="1"/>
    <cellStyle name="Currency [0] 15208" xfId="55921" hidden="1"/>
    <cellStyle name="Currency [0] 15209" xfId="26628" hidden="1"/>
    <cellStyle name="Currency [0] 15209" xfId="56021" hidden="1"/>
    <cellStyle name="Currency [0] 1521" xfId="1665" hidden="1"/>
    <cellStyle name="Currency [0] 1521" xfId="31060" hidden="1"/>
    <cellStyle name="Currency [0] 15210" xfId="26650" hidden="1"/>
    <cellStyle name="Currency [0] 15210" xfId="56043" hidden="1"/>
    <cellStyle name="Currency [0] 15211" xfId="26652" hidden="1"/>
    <cellStyle name="Currency [0] 15211" xfId="56045" hidden="1"/>
    <cellStyle name="Currency [0] 15212" xfId="26580" hidden="1"/>
    <cellStyle name="Currency [0] 15212" xfId="55973" hidden="1"/>
    <cellStyle name="Currency [0] 15213" xfId="26612" hidden="1"/>
    <cellStyle name="Currency [0] 15213" xfId="56005" hidden="1"/>
    <cellStyle name="Currency [0] 15214" xfId="26260" hidden="1"/>
    <cellStyle name="Currency [0] 15214" xfId="55653" hidden="1"/>
    <cellStyle name="Currency [0] 15215" xfId="26598" hidden="1"/>
    <cellStyle name="Currency [0] 15215" xfId="55991" hidden="1"/>
    <cellStyle name="Currency [0] 15216" xfId="26595" hidden="1"/>
    <cellStyle name="Currency [0] 15216" xfId="55988" hidden="1"/>
    <cellStyle name="Currency [0] 15217" xfId="26656" hidden="1"/>
    <cellStyle name="Currency [0] 15217" xfId="56049" hidden="1"/>
    <cellStyle name="Currency [0] 15218" xfId="26491" hidden="1"/>
    <cellStyle name="Currency [0] 15218" xfId="55884" hidden="1"/>
    <cellStyle name="Currency [0] 15219" xfId="26640" hidden="1"/>
    <cellStyle name="Currency [0] 15219" xfId="56033" hidden="1"/>
    <cellStyle name="Currency [0] 1522" xfId="1677" hidden="1"/>
    <cellStyle name="Currency [0] 1522" xfId="31072" hidden="1"/>
    <cellStyle name="Currency [0] 15220" xfId="26660" hidden="1"/>
    <cellStyle name="Currency [0] 15220" xfId="56053" hidden="1"/>
    <cellStyle name="Currency [0] 15221" xfId="26662" hidden="1"/>
    <cellStyle name="Currency [0] 15221" xfId="56055" hidden="1"/>
    <cellStyle name="Currency [0] 15222" xfId="26599" hidden="1"/>
    <cellStyle name="Currency [0] 15222" xfId="55992" hidden="1"/>
    <cellStyle name="Currency [0] 15223" xfId="26627" hidden="1"/>
    <cellStyle name="Currency [0] 15223" xfId="56020" hidden="1"/>
    <cellStyle name="Currency [0] 15224" xfId="26587" hidden="1"/>
    <cellStyle name="Currency [0] 15224" xfId="55980" hidden="1"/>
    <cellStyle name="Currency [0] 15225" xfId="26616" hidden="1"/>
    <cellStyle name="Currency [0] 15225" xfId="56009" hidden="1"/>
    <cellStyle name="Currency [0] 15226" xfId="26613" hidden="1"/>
    <cellStyle name="Currency [0] 15226" xfId="56006" hidden="1"/>
    <cellStyle name="Currency [0] 15227" xfId="26666" hidden="1"/>
    <cellStyle name="Currency [0] 15227" xfId="56059" hidden="1"/>
    <cellStyle name="Currency [0] 15228" xfId="26494" hidden="1"/>
    <cellStyle name="Currency [0] 15228" xfId="55887" hidden="1"/>
    <cellStyle name="Currency [0] 15229" xfId="26653" hidden="1"/>
    <cellStyle name="Currency [0] 15229" xfId="56046" hidden="1"/>
    <cellStyle name="Currency [0] 1523" xfId="1657" hidden="1"/>
    <cellStyle name="Currency [0] 1523" xfId="31052" hidden="1"/>
    <cellStyle name="Currency [0] 15230" xfId="26670" hidden="1"/>
    <cellStyle name="Currency [0] 15230" xfId="56063" hidden="1"/>
    <cellStyle name="Currency [0] 15231" xfId="26672" hidden="1"/>
    <cellStyle name="Currency [0] 15231" xfId="56065" hidden="1"/>
    <cellStyle name="Currency [0] 15232" xfId="26553" hidden="1"/>
    <cellStyle name="Currency [0] 15232" xfId="55946" hidden="1"/>
    <cellStyle name="Currency [0] 15233" xfId="26589" hidden="1"/>
    <cellStyle name="Currency [0] 15233" xfId="55982" hidden="1"/>
    <cellStyle name="Currency [0] 15234" xfId="26658" hidden="1"/>
    <cellStyle name="Currency [0] 15234" xfId="56051" hidden="1"/>
    <cellStyle name="Currency [0] 15235" xfId="26646" hidden="1"/>
    <cellStyle name="Currency [0] 15235" xfId="56039" hidden="1"/>
    <cellStyle name="Currency [0] 15236" xfId="26663" hidden="1"/>
    <cellStyle name="Currency [0] 15236" xfId="56056" hidden="1"/>
    <cellStyle name="Currency [0] 15237" xfId="26674" hidden="1"/>
    <cellStyle name="Currency [0] 15237" xfId="56067" hidden="1"/>
    <cellStyle name="Currency [0] 15238" xfId="26522" hidden="1"/>
    <cellStyle name="Currency [0] 15238" xfId="55915" hidden="1"/>
    <cellStyle name="Currency [0] 15239" xfId="26586" hidden="1"/>
    <cellStyle name="Currency [0] 15239" xfId="55979" hidden="1"/>
    <cellStyle name="Currency [0] 1524" xfId="1672" hidden="1"/>
    <cellStyle name="Currency [0] 1524" xfId="31067" hidden="1"/>
    <cellStyle name="Currency [0] 15240" xfId="26678" hidden="1"/>
    <cellStyle name="Currency [0] 15240" xfId="56071" hidden="1"/>
    <cellStyle name="Currency [0] 15241" xfId="26680" hidden="1"/>
    <cellStyle name="Currency [0] 15241" xfId="56073" hidden="1"/>
    <cellStyle name="Currency [0] 15242" xfId="26635" hidden="1"/>
    <cellStyle name="Currency [0] 15242" xfId="56028" hidden="1"/>
    <cellStyle name="Currency [0] 15243" xfId="26647" hidden="1"/>
    <cellStyle name="Currency [0] 15243" xfId="56040" hidden="1"/>
    <cellStyle name="Currency [0] 15244" xfId="26675" hidden="1"/>
    <cellStyle name="Currency [0] 15244" xfId="56068" hidden="1"/>
    <cellStyle name="Currency [0] 15245" xfId="26648" hidden="1"/>
    <cellStyle name="Currency [0] 15245" xfId="56041" hidden="1"/>
    <cellStyle name="Currency [0] 15246" xfId="26681" hidden="1"/>
    <cellStyle name="Currency [0] 15246" xfId="56074" hidden="1"/>
    <cellStyle name="Currency [0] 15247" xfId="26683" hidden="1"/>
    <cellStyle name="Currency [0] 15247" xfId="56076" hidden="1"/>
    <cellStyle name="Currency [0] 15248" xfId="26676" hidden="1"/>
    <cellStyle name="Currency [0] 15248" xfId="56069" hidden="1"/>
    <cellStyle name="Currency [0] 15249" xfId="26622" hidden="1"/>
    <cellStyle name="Currency [0] 15249" xfId="56015" hidden="1"/>
    <cellStyle name="Currency [0] 1525" xfId="1670" hidden="1"/>
    <cellStyle name="Currency [0] 1525" xfId="31065" hidden="1"/>
    <cellStyle name="Currency [0] 15250" xfId="26685" hidden="1"/>
    <cellStyle name="Currency [0] 15250" xfId="56078" hidden="1"/>
    <cellStyle name="Currency [0] 15251" xfId="26687" hidden="1"/>
    <cellStyle name="Currency [0] 15251" xfId="56080" hidden="1"/>
    <cellStyle name="Currency [0] 15252" xfId="26199" hidden="1"/>
    <cellStyle name="Currency [0] 15252" xfId="55592" hidden="1"/>
    <cellStyle name="Currency [0] 15253" xfId="26177" hidden="1"/>
    <cellStyle name="Currency [0] 15253" xfId="55570" hidden="1"/>
    <cellStyle name="Currency [0] 15254" xfId="26693" hidden="1"/>
    <cellStyle name="Currency [0] 15254" xfId="56086" hidden="1"/>
    <cellStyle name="Currency [0] 15255" xfId="26699" hidden="1"/>
    <cellStyle name="Currency [0] 15255" xfId="56092" hidden="1"/>
    <cellStyle name="Currency [0] 15256" xfId="26701" hidden="1"/>
    <cellStyle name="Currency [0] 15256" xfId="56094" hidden="1"/>
    <cellStyle name="Currency [0] 15257" xfId="26194" hidden="1"/>
    <cellStyle name="Currency [0] 15257" xfId="55587" hidden="1"/>
    <cellStyle name="Currency [0] 15258" xfId="26695" hidden="1"/>
    <cellStyle name="Currency [0] 15258" xfId="56088" hidden="1"/>
    <cellStyle name="Currency [0] 15259" xfId="26703" hidden="1"/>
    <cellStyle name="Currency [0] 15259" xfId="56096" hidden="1"/>
    <cellStyle name="Currency [0] 1526" xfId="1696" hidden="1"/>
    <cellStyle name="Currency [0] 1526" xfId="31091" hidden="1"/>
    <cellStyle name="Currency [0] 15260" xfId="26705" hidden="1"/>
    <cellStyle name="Currency [0] 15260" xfId="56098" hidden="1"/>
    <cellStyle name="Currency [0] 15261" xfId="26694" hidden="1"/>
    <cellStyle name="Currency [0] 15261" xfId="56087" hidden="1"/>
    <cellStyle name="Currency [0] 15262" xfId="26200" hidden="1"/>
    <cellStyle name="Currency [0] 15262" xfId="55593" hidden="1"/>
    <cellStyle name="Currency [0] 15263" xfId="26716" hidden="1"/>
    <cellStyle name="Currency [0] 15263" xfId="56109" hidden="1"/>
    <cellStyle name="Currency [0] 15264" xfId="26725" hidden="1"/>
    <cellStyle name="Currency [0] 15264" xfId="56118" hidden="1"/>
    <cellStyle name="Currency [0] 15265" xfId="26736" hidden="1"/>
    <cellStyle name="Currency [0] 15265" xfId="56129" hidden="1"/>
    <cellStyle name="Currency [0] 15266" xfId="26742" hidden="1"/>
    <cellStyle name="Currency [0] 15266" xfId="56135" hidden="1"/>
    <cellStyle name="Currency [0] 15267" xfId="26714" hidden="1"/>
    <cellStyle name="Currency [0] 15267" xfId="56107" hidden="1"/>
    <cellStyle name="Currency [0] 15268" xfId="26732" hidden="1"/>
    <cellStyle name="Currency [0] 15268" xfId="56125" hidden="1"/>
    <cellStyle name="Currency [0] 15269" xfId="26754" hidden="1"/>
    <cellStyle name="Currency [0] 15269" xfId="56147" hidden="1"/>
    <cellStyle name="Currency [0] 1527" xfId="1609" hidden="1"/>
    <cellStyle name="Currency [0] 1527" xfId="31004" hidden="1"/>
    <cellStyle name="Currency [0] 15270" xfId="26756" hidden="1"/>
    <cellStyle name="Currency [0] 15270" xfId="56149" hidden="1"/>
    <cellStyle name="Currency [0] 15271" xfId="26690" hidden="1"/>
    <cellStyle name="Currency [0] 15271" xfId="56083" hidden="1"/>
    <cellStyle name="Currency [0] 15272" xfId="26204" hidden="1"/>
    <cellStyle name="Currency [0] 15272" xfId="55597" hidden="1"/>
    <cellStyle name="Currency [0] 15273" xfId="26728" hidden="1"/>
    <cellStyle name="Currency [0] 15273" xfId="56121" hidden="1"/>
    <cellStyle name="Currency [0] 15274" xfId="26220" hidden="1"/>
    <cellStyle name="Currency [0] 15274" xfId="55613" hidden="1"/>
    <cellStyle name="Currency [0] 15275" xfId="26717" hidden="1"/>
    <cellStyle name="Currency [0] 15275" xfId="56110" hidden="1"/>
    <cellStyle name="Currency [0] 15276" xfId="26761" hidden="1"/>
    <cellStyle name="Currency [0] 15276" xfId="56154" hidden="1"/>
    <cellStyle name="Currency [0] 15277" xfId="26729" hidden="1"/>
    <cellStyle name="Currency [0] 15277" xfId="56122" hidden="1"/>
    <cellStyle name="Currency [0] 15278" xfId="26737" hidden="1"/>
    <cellStyle name="Currency [0] 15278" xfId="56130" hidden="1"/>
    <cellStyle name="Currency [0] 15279" xfId="26773" hidden="1"/>
    <cellStyle name="Currency [0] 15279" xfId="56166" hidden="1"/>
    <cellStyle name="Currency [0] 1528" xfId="1690" hidden="1"/>
    <cellStyle name="Currency [0] 1528" xfId="31085" hidden="1"/>
    <cellStyle name="Currency [0] 15280" xfId="26775" hidden="1"/>
    <cellStyle name="Currency [0] 15280" xfId="56168" hidden="1"/>
    <cellStyle name="Currency [0] 15281" xfId="26731" hidden="1"/>
    <cellStyle name="Currency [0] 15281" xfId="56124" hidden="1"/>
    <cellStyle name="Currency [0] 15282" xfId="26744" hidden="1"/>
    <cellStyle name="Currency [0] 15282" xfId="56137" hidden="1"/>
    <cellStyle name="Currency [0] 15283" xfId="26749" hidden="1"/>
    <cellStyle name="Currency [0] 15283" xfId="56142" hidden="1"/>
    <cellStyle name="Currency [0] 15284" xfId="26743" hidden="1"/>
    <cellStyle name="Currency [0] 15284" xfId="56136" hidden="1"/>
    <cellStyle name="Currency [0] 15285" xfId="26791" hidden="1"/>
    <cellStyle name="Currency [0] 15285" xfId="56184" hidden="1"/>
    <cellStyle name="Currency [0] 15286" xfId="26799" hidden="1"/>
    <cellStyle name="Currency [0] 15286" xfId="56192" hidden="1"/>
    <cellStyle name="Currency [0] 15287" xfId="26727" hidden="1"/>
    <cellStyle name="Currency [0] 15287" xfId="56120" hidden="1"/>
    <cellStyle name="Currency [0] 15288" xfId="26785" hidden="1"/>
    <cellStyle name="Currency [0] 15288" xfId="56178" hidden="1"/>
    <cellStyle name="Currency [0] 15289" xfId="26808" hidden="1"/>
    <cellStyle name="Currency [0] 15289" xfId="56201" hidden="1"/>
    <cellStyle name="Currency [0] 1529" xfId="1697" hidden="1"/>
    <cellStyle name="Currency [0] 1529" xfId="31092" hidden="1"/>
    <cellStyle name="Currency [0] 15290" xfId="26810" hidden="1"/>
    <cellStyle name="Currency [0] 15290" xfId="56203" hidden="1"/>
    <cellStyle name="Currency [0] 15291" xfId="26710" hidden="1"/>
    <cellStyle name="Currency [0] 15291" xfId="56103" hidden="1"/>
    <cellStyle name="Currency [0] 15292" xfId="26720" hidden="1"/>
    <cellStyle name="Currency [0] 15292" xfId="56113" hidden="1"/>
    <cellStyle name="Currency [0] 15293" xfId="26782" hidden="1"/>
    <cellStyle name="Currency [0] 15293" xfId="56175" hidden="1"/>
    <cellStyle name="Currency [0] 15294" xfId="26747" hidden="1"/>
    <cellStyle name="Currency [0] 15294" xfId="56140" hidden="1"/>
    <cellStyle name="Currency [0] 15295" xfId="26697" hidden="1"/>
    <cellStyle name="Currency [0] 15295" xfId="56090" hidden="1"/>
    <cellStyle name="Currency [0] 15296" xfId="26818" hidden="1"/>
    <cellStyle name="Currency [0] 15296" xfId="56211" hidden="1"/>
    <cellStyle name="Currency [0] 15297" xfId="26783" hidden="1"/>
    <cellStyle name="Currency [0] 15297" xfId="56176" hidden="1"/>
    <cellStyle name="Currency [0] 15298" xfId="26794" hidden="1"/>
    <cellStyle name="Currency [0] 15298" xfId="56187" hidden="1"/>
    <cellStyle name="Currency [0] 15299" xfId="26826" hidden="1"/>
    <cellStyle name="Currency [0] 15299" xfId="56219" hidden="1"/>
    <cellStyle name="Currency [0] 153" xfId="255" hidden="1"/>
    <cellStyle name="Currency [0] 153" xfId="29650" hidden="1"/>
    <cellStyle name="Currency [0] 1530" xfId="1698" hidden="1"/>
    <cellStyle name="Currency [0] 1530" xfId="31093" hidden="1"/>
    <cellStyle name="Currency [0] 15300" xfId="26828" hidden="1"/>
    <cellStyle name="Currency [0] 15300" xfId="56221" hidden="1"/>
    <cellStyle name="Currency [0] 15301" xfId="26780" hidden="1"/>
    <cellStyle name="Currency [0] 15301" xfId="56173" hidden="1"/>
    <cellStyle name="Currency [0] 15302" xfId="26779" hidden="1"/>
    <cellStyle name="Currency [0] 15302" xfId="56172" hidden="1"/>
    <cellStyle name="Currency [0] 15303" xfId="26769" hidden="1"/>
    <cellStyle name="Currency [0] 15303" xfId="56162" hidden="1"/>
    <cellStyle name="Currency [0] 15304" xfId="26765" hidden="1"/>
    <cellStyle name="Currency [0] 15304" xfId="56158" hidden="1"/>
    <cellStyle name="Currency [0] 15305" xfId="26767" hidden="1"/>
    <cellStyle name="Currency [0] 15305" xfId="56160" hidden="1"/>
    <cellStyle name="Currency [0] 15306" xfId="26835" hidden="1"/>
    <cellStyle name="Currency [0] 15306" xfId="56228" hidden="1"/>
    <cellStyle name="Currency [0] 15307" xfId="26206" hidden="1"/>
    <cellStyle name="Currency [0] 15307" xfId="55599" hidden="1"/>
    <cellStyle name="Currency [0] 15308" xfId="26813" hidden="1"/>
    <cellStyle name="Currency [0] 15308" xfId="56206" hidden="1"/>
    <cellStyle name="Currency [0] 15309" xfId="26841" hidden="1"/>
    <cellStyle name="Currency [0] 15309" xfId="56234" hidden="1"/>
    <cellStyle name="Currency [0] 1531" xfId="1638" hidden="1"/>
    <cellStyle name="Currency [0] 1531" xfId="31033" hidden="1"/>
    <cellStyle name="Currency [0] 15310" xfId="26843" hidden="1"/>
    <cellStyle name="Currency [0] 15310" xfId="56236" hidden="1"/>
    <cellStyle name="Currency [0] 15311" xfId="26718" hidden="1"/>
    <cellStyle name="Currency [0] 15311" xfId="56111" hidden="1"/>
    <cellStyle name="Currency [0] 15312" xfId="26792" hidden="1"/>
    <cellStyle name="Currency [0] 15312" xfId="56185" hidden="1"/>
    <cellStyle name="Currency [0] 15313" xfId="26748" hidden="1"/>
    <cellStyle name="Currency [0] 15313" xfId="56141" hidden="1"/>
    <cellStyle name="Currency [0] 15314" xfId="26784" hidden="1"/>
    <cellStyle name="Currency [0] 15314" xfId="56177" hidden="1"/>
    <cellStyle name="Currency [0] 15315" xfId="26788" hidden="1"/>
    <cellStyle name="Currency [0] 15315" xfId="56181" hidden="1"/>
    <cellStyle name="Currency [0] 15316" xfId="26849" hidden="1"/>
    <cellStyle name="Currency [0] 15316" xfId="56242" hidden="1"/>
    <cellStyle name="Currency [0] 15317" xfId="26193" hidden="1"/>
    <cellStyle name="Currency [0] 15317" xfId="55586" hidden="1"/>
    <cellStyle name="Currency [0] 15318" xfId="26831" hidden="1"/>
    <cellStyle name="Currency [0] 15318" xfId="56224" hidden="1"/>
    <cellStyle name="Currency [0] 15319" xfId="26854" hidden="1"/>
    <cellStyle name="Currency [0] 15319" xfId="56247" hidden="1"/>
    <cellStyle name="Currency [0] 1532" xfId="1658" hidden="1"/>
    <cellStyle name="Currency [0] 1532" xfId="31053" hidden="1"/>
    <cellStyle name="Currency [0] 15320" xfId="26856" hidden="1"/>
    <cellStyle name="Currency [0] 15320" xfId="56249" hidden="1"/>
    <cellStyle name="Currency [0] 15321" xfId="26712" hidden="1"/>
    <cellStyle name="Currency [0] 15321" xfId="56105" hidden="1"/>
    <cellStyle name="Currency [0] 15322" xfId="26811" hidden="1"/>
    <cellStyle name="Currency [0] 15322" xfId="56204" hidden="1"/>
    <cellStyle name="Currency [0] 15323" xfId="26778" hidden="1"/>
    <cellStyle name="Currency [0] 15323" xfId="56171" hidden="1"/>
    <cellStyle name="Currency [0] 15324" xfId="26796" hidden="1"/>
    <cellStyle name="Currency [0] 15324" xfId="56189" hidden="1"/>
    <cellStyle name="Currency [0] 15325" xfId="26793" hidden="1"/>
    <cellStyle name="Currency [0] 15325" xfId="56186" hidden="1"/>
    <cellStyle name="Currency [0] 15326" xfId="26860" hidden="1"/>
    <cellStyle name="Currency [0] 15326" xfId="56253" hidden="1"/>
    <cellStyle name="Currency [0] 15327" xfId="26745" hidden="1"/>
    <cellStyle name="Currency [0] 15327" xfId="56138" hidden="1"/>
    <cellStyle name="Currency [0] 15328" xfId="26845" hidden="1"/>
    <cellStyle name="Currency [0] 15328" xfId="56238" hidden="1"/>
    <cellStyle name="Currency [0] 15329" xfId="26867" hidden="1"/>
    <cellStyle name="Currency [0] 15329" xfId="56260" hidden="1"/>
    <cellStyle name="Currency [0] 1533" xfId="1692" hidden="1"/>
    <cellStyle name="Currency [0] 1533" xfId="31087" hidden="1"/>
    <cellStyle name="Currency [0] 15330" xfId="26869" hidden="1"/>
    <cellStyle name="Currency [0] 15330" xfId="56262" hidden="1"/>
    <cellStyle name="Currency [0] 15331" xfId="26797" hidden="1"/>
    <cellStyle name="Currency [0] 15331" xfId="56190" hidden="1"/>
    <cellStyle name="Currency [0] 15332" xfId="26829" hidden="1"/>
    <cellStyle name="Currency [0] 15332" xfId="56222" hidden="1"/>
    <cellStyle name="Currency [0] 15333" xfId="26172" hidden="1"/>
    <cellStyle name="Currency [0] 15333" xfId="55565" hidden="1"/>
    <cellStyle name="Currency [0] 15334" xfId="26815" hidden="1"/>
    <cellStyle name="Currency [0] 15334" xfId="56208" hidden="1"/>
    <cellStyle name="Currency [0] 15335" xfId="26812" hidden="1"/>
    <cellStyle name="Currency [0] 15335" xfId="56205" hidden="1"/>
    <cellStyle name="Currency [0] 15336" xfId="26873" hidden="1"/>
    <cellStyle name="Currency [0] 15336" xfId="56266" hidden="1"/>
    <cellStyle name="Currency [0] 15337" xfId="26708" hidden="1"/>
    <cellStyle name="Currency [0] 15337" xfId="56101" hidden="1"/>
    <cellStyle name="Currency [0] 15338" xfId="26857" hidden="1"/>
    <cellStyle name="Currency [0] 15338" xfId="56250" hidden="1"/>
    <cellStyle name="Currency [0] 15339" xfId="26877" hidden="1"/>
    <cellStyle name="Currency [0] 15339" xfId="56270" hidden="1"/>
    <cellStyle name="Currency [0] 1534" xfId="1685" hidden="1"/>
    <cellStyle name="Currency [0] 1534" xfId="31080" hidden="1"/>
    <cellStyle name="Currency [0] 15340" xfId="26879" hidden="1"/>
    <cellStyle name="Currency [0] 15340" xfId="56272" hidden="1"/>
    <cellStyle name="Currency [0] 15341" xfId="26816" hidden="1"/>
    <cellStyle name="Currency [0] 15341" xfId="56209" hidden="1"/>
    <cellStyle name="Currency [0] 15342" xfId="26844" hidden="1"/>
    <cellStyle name="Currency [0] 15342" xfId="56237" hidden="1"/>
    <cellStyle name="Currency [0] 15343" xfId="26804" hidden="1"/>
    <cellStyle name="Currency [0] 15343" xfId="56197" hidden="1"/>
    <cellStyle name="Currency [0] 15344" xfId="26833" hidden="1"/>
    <cellStyle name="Currency [0] 15344" xfId="56226" hidden="1"/>
    <cellStyle name="Currency [0] 15345" xfId="26830" hidden="1"/>
    <cellStyle name="Currency [0] 15345" xfId="56223" hidden="1"/>
    <cellStyle name="Currency [0] 15346" xfId="26883" hidden="1"/>
    <cellStyle name="Currency [0] 15346" xfId="56276" hidden="1"/>
    <cellStyle name="Currency [0] 15347" xfId="26711" hidden="1"/>
    <cellStyle name="Currency [0] 15347" xfId="56104" hidden="1"/>
    <cellStyle name="Currency [0] 15348" xfId="26870" hidden="1"/>
    <cellStyle name="Currency [0] 15348" xfId="56263" hidden="1"/>
    <cellStyle name="Currency [0] 15349" xfId="26887" hidden="1"/>
    <cellStyle name="Currency [0] 15349" xfId="56280" hidden="1"/>
    <cellStyle name="Currency [0] 1535" xfId="1695" hidden="1"/>
    <cellStyle name="Currency [0] 1535" xfId="31090" hidden="1"/>
    <cellStyle name="Currency [0] 15350" xfId="26889" hidden="1"/>
    <cellStyle name="Currency [0] 15350" xfId="56282" hidden="1"/>
    <cellStyle name="Currency [0] 15351" xfId="26770" hidden="1"/>
    <cellStyle name="Currency [0] 15351" xfId="56163" hidden="1"/>
    <cellStyle name="Currency [0] 15352" xfId="26806" hidden="1"/>
    <cellStyle name="Currency [0] 15352" xfId="56199" hidden="1"/>
    <cellStyle name="Currency [0] 15353" xfId="26875" hidden="1"/>
    <cellStyle name="Currency [0] 15353" xfId="56268" hidden="1"/>
    <cellStyle name="Currency [0] 15354" xfId="26863" hidden="1"/>
    <cellStyle name="Currency [0] 15354" xfId="56256" hidden="1"/>
    <cellStyle name="Currency [0] 15355" xfId="26880" hidden="1"/>
    <cellStyle name="Currency [0] 15355" xfId="56273" hidden="1"/>
    <cellStyle name="Currency [0] 15356" xfId="26891" hidden="1"/>
    <cellStyle name="Currency [0] 15356" xfId="56284" hidden="1"/>
    <cellStyle name="Currency [0] 15357" xfId="26739" hidden="1"/>
    <cellStyle name="Currency [0] 15357" xfId="56132" hidden="1"/>
    <cellStyle name="Currency [0] 15358" xfId="26803" hidden="1"/>
    <cellStyle name="Currency [0] 15358" xfId="56196" hidden="1"/>
    <cellStyle name="Currency [0] 15359" xfId="26895" hidden="1"/>
    <cellStyle name="Currency [0] 15359" xfId="56288" hidden="1"/>
    <cellStyle name="Currency [0] 1536" xfId="1699" hidden="1"/>
    <cellStyle name="Currency [0] 1536" xfId="31094" hidden="1"/>
    <cellStyle name="Currency [0] 15360" xfId="26897" hidden="1"/>
    <cellStyle name="Currency [0] 15360" xfId="56290" hidden="1"/>
    <cellStyle name="Currency [0] 15361" xfId="26852" hidden="1"/>
    <cellStyle name="Currency [0] 15361" xfId="56245" hidden="1"/>
    <cellStyle name="Currency [0] 15362" xfId="26864" hidden="1"/>
    <cellStyle name="Currency [0] 15362" xfId="56257" hidden="1"/>
    <cellStyle name="Currency [0] 15363" xfId="26892" hidden="1"/>
    <cellStyle name="Currency [0] 15363" xfId="56285" hidden="1"/>
    <cellStyle name="Currency [0] 15364" xfId="26865" hidden="1"/>
    <cellStyle name="Currency [0] 15364" xfId="56258" hidden="1"/>
    <cellStyle name="Currency [0] 15365" xfId="26898" hidden="1"/>
    <cellStyle name="Currency [0] 15365" xfId="56291" hidden="1"/>
    <cellStyle name="Currency [0] 15366" xfId="26900" hidden="1"/>
    <cellStyle name="Currency [0] 15366" xfId="56293" hidden="1"/>
    <cellStyle name="Currency [0] 15367" xfId="26893" hidden="1"/>
    <cellStyle name="Currency [0] 15367" xfId="56286" hidden="1"/>
    <cellStyle name="Currency [0] 15368" xfId="26839" hidden="1"/>
    <cellStyle name="Currency [0] 15368" xfId="56232" hidden="1"/>
    <cellStyle name="Currency [0] 15369" xfId="26902" hidden="1"/>
    <cellStyle name="Currency [0] 15369" xfId="56295" hidden="1"/>
    <cellStyle name="Currency [0] 1537" xfId="1624" hidden="1"/>
    <cellStyle name="Currency [0] 1537" xfId="31019" hidden="1"/>
    <cellStyle name="Currency [0] 15370" xfId="26904" hidden="1"/>
    <cellStyle name="Currency [0] 15370" xfId="56297" hidden="1"/>
    <cellStyle name="Currency [0] 15371" xfId="26266" hidden="1"/>
    <cellStyle name="Currency [0] 15371" xfId="55659" hidden="1"/>
    <cellStyle name="Currency [0] 15372" xfId="26207" hidden="1"/>
    <cellStyle name="Currency [0] 15372" xfId="55600" hidden="1"/>
    <cellStyle name="Currency [0] 15373" xfId="26910" hidden="1"/>
    <cellStyle name="Currency [0] 15373" xfId="56303" hidden="1"/>
    <cellStyle name="Currency [0] 15374" xfId="26916" hidden="1"/>
    <cellStyle name="Currency [0] 15374" xfId="56309" hidden="1"/>
    <cellStyle name="Currency [0] 15375" xfId="26918" hidden="1"/>
    <cellStyle name="Currency [0] 15375" xfId="56311" hidden="1"/>
    <cellStyle name="Currency [0] 15376" xfId="26197" hidden="1"/>
    <cellStyle name="Currency [0] 15376" xfId="55590" hidden="1"/>
    <cellStyle name="Currency [0] 15377" xfId="26912" hidden="1"/>
    <cellStyle name="Currency [0] 15377" xfId="56305" hidden="1"/>
    <cellStyle name="Currency [0] 15378" xfId="26920" hidden="1"/>
    <cellStyle name="Currency [0] 15378" xfId="56313" hidden="1"/>
    <cellStyle name="Currency [0] 15379" xfId="26922" hidden="1"/>
    <cellStyle name="Currency [0] 15379" xfId="56315" hidden="1"/>
    <cellStyle name="Currency [0] 1538" xfId="1656" hidden="1"/>
    <cellStyle name="Currency [0] 1538" xfId="31051" hidden="1"/>
    <cellStyle name="Currency [0] 15380" xfId="26911" hidden="1"/>
    <cellStyle name="Currency [0] 15380" xfId="56304" hidden="1"/>
    <cellStyle name="Currency [0] 15381" xfId="26242" hidden="1"/>
    <cellStyle name="Currency [0] 15381" xfId="55635" hidden="1"/>
    <cellStyle name="Currency [0] 15382" xfId="26933" hidden="1"/>
    <cellStyle name="Currency [0] 15382" xfId="56326" hidden="1"/>
    <cellStyle name="Currency [0] 15383" xfId="26942" hidden="1"/>
    <cellStyle name="Currency [0] 15383" xfId="56335" hidden="1"/>
    <cellStyle name="Currency [0] 15384" xfId="26953" hidden="1"/>
    <cellStyle name="Currency [0] 15384" xfId="56346" hidden="1"/>
    <cellStyle name="Currency [0] 15385" xfId="26959" hidden="1"/>
    <cellStyle name="Currency [0] 15385" xfId="56352" hidden="1"/>
    <cellStyle name="Currency [0] 15386" xfId="26931" hidden="1"/>
    <cellStyle name="Currency [0] 15386" xfId="56324" hidden="1"/>
    <cellStyle name="Currency [0] 15387" xfId="26949" hidden="1"/>
    <cellStyle name="Currency [0] 15387" xfId="56342" hidden="1"/>
    <cellStyle name="Currency [0] 15388" xfId="26971" hidden="1"/>
    <cellStyle name="Currency [0] 15388" xfId="56364" hidden="1"/>
    <cellStyle name="Currency [0] 15389" xfId="26973" hidden="1"/>
    <cellStyle name="Currency [0] 15389" xfId="56366" hidden="1"/>
    <cellStyle name="Currency [0] 1539" xfId="1702" hidden="1"/>
    <cellStyle name="Currency [0] 1539" xfId="31097" hidden="1"/>
    <cellStyle name="Currency [0] 15390" xfId="26907" hidden="1"/>
    <cellStyle name="Currency [0] 15390" xfId="56300" hidden="1"/>
    <cellStyle name="Currency [0] 15391" xfId="26196" hidden="1"/>
    <cellStyle name="Currency [0] 15391" xfId="55589" hidden="1"/>
    <cellStyle name="Currency [0] 15392" xfId="26945" hidden="1"/>
    <cellStyle name="Currency [0] 15392" xfId="56338" hidden="1"/>
    <cellStyle name="Currency [0] 15393" xfId="26175" hidden="1"/>
    <cellStyle name="Currency [0] 15393" xfId="55568" hidden="1"/>
    <cellStyle name="Currency [0] 15394" xfId="26934" hidden="1"/>
    <cellStyle name="Currency [0] 15394" xfId="56327" hidden="1"/>
    <cellStyle name="Currency [0] 15395" xfId="26978" hidden="1"/>
    <cellStyle name="Currency [0] 15395" xfId="56371" hidden="1"/>
    <cellStyle name="Currency [0] 15396" xfId="26946" hidden="1"/>
    <cellStyle name="Currency [0] 15396" xfId="56339" hidden="1"/>
    <cellStyle name="Currency [0] 15397" xfId="26954" hidden="1"/>
    <cellStyle name="Currency [0] 15397" xfId="56347" hidden="1"/>
    <cellStyle name="Currency [0] 15398" xfId="26990" hidden="1"/>
    <cellStyle name="Currency [0] 15398" xfId="56383" hidden="1"/>
    <cellStyle name="Currency [0] 15399" xfId="26992" hidden="1"/>
    <cellStyle name="Currency [0] 15399" xfId="56385" hidden="1"/>
    <cellStyle name="Currency [0] 154" xfId="278" hidden="1"/>
    <cellStyle name="Currency [0] 154" xfId="29673" hidden="1"/>
    <cellStyle name="Currency [0] 1540" xfId="1703" hidden="1"/>
    <cellStyle name="Currency [0] 1540" xfId="31098" hidden="1"/>
    <cellStyle name="Currency [0] 15400" xfId="26948" hidden="1"/>
    <cellStyle name="Currency [0] 15400" xfId="56341" hidden="1"/>
    <cellStyle name="Currency [0] 15401" xfId="26961" hidden="1"/>
    <cellStyle name="Currency [0] 15401" xfId="56354" hidden="1"/>
    <cellStyle name="Currency [0] 15402" xfId="26966" hidden="1"/>
    <cellStyle name="Currency [0] 15402" xfId="56359" hidden="1"/>
    <cellStyle name="Currency [0] 15403" xfId="26960" hidden="1"/>
    <cellStyle name="Currency [0] 15403" xfId="56353" hidden="1"/>
    <cellStyle name="Currency [0] 15404" xfId="27008" hidden="1"/>
    <cellStyle name="Currency [0] 15404" xfId="56401" hidden="1"/>
    <cellStyle name="Currency [0] 15405" xfId="27016" hidden="1"/>
    <cellStyle name="Currency [0] 15405" xfId="56409" hidden="1"/>
    <cellStyle name="Currency [0] 15406" xfId="26944" hidden="1"/>
    <cellStyle name="Currency [0] 15406" xfId="56337" hidden="1"/>
    <cellStyle name="Currency [0] 15407" xfId="27002" hidden="1"/>
    <cellStyle name="Currency [0] 15407" xfId="56395" hidden="1"/>
    <cellStyle name="Currency [0] 15408" xfId="27025" hidden="1"/>
    <cellStyle name="Currency [0] 15408" xfId="56418" hidden="1"/>
    <cellStyle name="Currency [0] 15409" xfId="27027" hidden="1"/>
    <cellStyle name="Currency [0] 15409" xfId="56420" hidden="1"/>
    <cellStyle name="Currency [0] 1541" xfId="1680" hidden="1"/>
    <cellStyle name="Currency [0] 1541" xfId="31075" hidden="1"/>
    <cellStyle name="Currency [0] 15410" xfId="26927" hidden="1"/>
    <cellStyle name="Currency [0] 15410" xfId="56320" hidden="1"/>
    <cellStyle name="Currency [0] 15411" xfId="26937" hidden="1"/>
    <cellStyle name="Currency [0] 15411" xfId="56330" hidden="1"/>
    <cellStyle name="Currency [0] 15412" xfId="26999" hidden="1"/>
    <cellStyle name="Currency [0] 15412" xfId="56392" hidden="1"/>
    <cellStyle name="Currency [0] 15413" xfId="26964" hidden="1"/>
    <cellStyle name="Currency [0] 15413" xfId="56357" hidden="1"/>
    <cellStyle name="Currency [0] 15414" xfId="26914" hidden="1"/>
    <cellStyle name="Currency [0] 15414" xfId="56307" hidden="1"/>
    <cellStyle name="Currency [0] 15415" xfId="27035" hidden="1"/>
    <cellStyle name="Currency [0] 15415" xfId="56428" hidden="1"/>
    <cellStyle name="Currency [0] 15416" xfId="27000" hidden="1"/>
    <cellStyle name="Currency [0] 15416" xfId="56393" hidden="1"/>
    <cellStyle name="Currency [0] 15417" xfId="27011" hidden="1"/>
    <cellStyle name="Currency [0] 15417" xfId="56404" hidden="1"/>
    <cellStyle name="Currency [0] 15418" xfId="27043" hidden="1"/>
    <cellStyle name="Currency [0] 15418" xfId="56436" hidden="1"/>
    <cellStyle name="Currency [0] 15419" xfId="27045" hidden="1"/>
    <cellStyle name="Currency [0] 15419" xfId="56438" hidden="1"/>
    <cellStyle name="Currency [0] 1542" xfId="1686" hidden="1"/>
    <cellStyle name="Currency [0] 1542" xfId="31081" hidden="1"/>
    <cellStyle name="Currency [0] 15420" xfId="26997" hidden="1"/>
    <cellStyle name="Currency [0] 15420" xfId="56390" hidden="1"/>
    <cellStyle name="Currency [0] 15421" xfId="26996" hidden="1"/>
    <cellStyle name="Currency [0] 15421" xfId="56389" hidden="1"/>
    <cellStyle name="Currency [0] 15422" xfId="26986" hidden="1"/>
    <cellStyle name="Currency [0] 15422" xfId="56379" hidden="1"/>
    <cellStyle name="Currency [0] 15423" xfId="26982" hidden="1"/>
    <cellStyle name="Currency [0] 15423" xfId="56375" hidden="1"/>
    <cellStyle name="Currency [0] 15424" xfId="26984" hidden="1"/>
    <cellStyle name="Currency [0] 15424" xfId="56377" hidden="1"/>
    <cellStyle name="Currency [0] 15425" xfId="27052" hidden="1"/>
    <cellStyle name="Currency [0] 15425" xfId="56445" hidden="1"/>
    <cellStyle name="Currency [0] 15426" xfId="26211" hidden="1"/>
    <cellStyle name="Currency [0] 15426" xfId="55604" hidden="1"/>
    <cellStyle name="Currency [0] 15427" xfId="27030" hidden="1"/>
    <cellStyle name="Currency [0] 15427" xfId="56423" hidden="1"/>
    <cellStyle name="Currency [0] 15428" xfId="27058" hidden="1"/>
    <cellStyle name="Currency [0] 15428" xfId="56451" hidden="1"/>
    <cellStyle name="Currency [0] 15429" xfId="27060" hidden="1"/>
    <cellStyle name="Currency [0] 15429" xfId="56453" hidden="1"/>
    <cellStyle name="Currency [0] 1543" xfId="1700" hidden="1"/>
    <cellStyle name="Currency [0] 1543" xfId="31095" hidden="1"/>
    <cellStyle name="Currency [0] 15430" xfId="26935" hidden="1"/>
    <cellStyle name="Currency [0] 15430" xfId="56328" hidden="1"/>
    <cellStyle name="Currency [0] 15431" xfId="27009" hidden="1"/>
    <cellStyle name="Currency [0] 15431" xfId="56402" hidden="1"/>
    <cellStyle name="Currency [0] 15432" xfId="26965" hidden="1"/>
    <cellStyle name="Currency [0] 15432" xfId="56358" hidden="1"/>
    <cellStyle name="Currency [0] 15433" xfId="27001" hidden="1"/>
    <cellStyle name="Currency [0] 15433" xfId="56394" hidden="1"/>
    <cellStyle name="Currency [0] 15434" xfId="27005" hidden="1"/>
    <cellStyle name="Currency [0] 15434" xfId="56398" hidden="1"/>
    <cellStyle name="Currency [0] 15435" xfId="27066" hidden="1"/>
    <cellStyle name="Currency [0] 15435" xfId="56459" hidden="1"/>
    <cellStyle name="Currency [0] 15436" xfId="26224" hidden="1"/>
    <cellStyle name="Currency [0] 15436" xfId="55617" hidden="1"/>
    <cellStyle name="Currency [0] 15437" xfId="27048" hidden="1"/>
    <cellStyle name="Currency [0] 15437" xfId="56441" hidden="1"/>
    <cellStyle name="Currency [0] 15438" xfId="27071" hidden="1"/>
    <cellStyle name="Currency [0] 15438" xfId="56464" hidden="1"/>
    <cellStyle name="Currency [0] 15439" xfId="27073" hidden="1"/>
    <cellStyle name="Currency [0] 15439" xfId="56466" hidden="1"/>
    <cellStyle name="Currency [0] 1544" xfId="1687" hidden="1"/>
    <cellStyle name="Currency [0] 1544" xfId="31082" hidden="1"/>
    <cellStyle name="Currency [0] 15440" xfId="26929" hidden="1"/>
    <cellStyle name="Currency [0] 15440" xfId="56322" hidden="1"/>
    <cellStyle name="Currency [0] 15441" xfId="27028" hidden="1"/>
    <cellStyle name="Currency [0] 15441" xfId="56421" hidden="1"/>
    <cellStyle name="Currency [0] 15442" xfId="26995" hidden="1"/>
    <cellStyle name="Currency [0] 15442" xfId="56388" hidden="1"/>
    <cellStyle name="Currency [0] 15443" xfId="27013" hidden="1"/>
    <cellStyle name="Currency [0] 15443" xfId="56406" hidden="1"/>
    <cellStyle name="Currency [0] 15444" xfId="27010" hidden="1"/>
    <cellStyle name="Currency [0] 15444" xfId="56403" hidden="1"/>
    <cellStyle name="Currency [0] 15445" xfId="27077" hidden="1"/>
    <cellStyle name="Currency [0] 15445" xfId="56470" hidden="1"/>
    <cellStyle name="Currency [0] 15446" xfId="26962" hidden="1"/>
    <cellStyle name="Currency [0] 15446" xfId="56355" hidden="1"/>
    <cellStyle name="Currency [0] 15447" xfId="27062" hidden="1"/>
    <cellStyle name="Currency [0] 15447" xfId="56455" hidden="1"/>
    <cellStyle name="Currency [0] 15448" xfId="27084" hidden="1"/>
    <cellStyle name="Currency [0] 15448" xfId="56477" hidden="1"/>
    <cellStyle name="Currency [0] 15449" xfId="27086" hidden="1"/>
    <cellStyle name="Currency [0] 15449" xfId="56479" hidden="1"/>
    <cellStyle name="Currency [0] 1545" xfId="1704" hidden="1"/>
    <cellStyle name="Currency [0] 1545" xfId="31099" hidden="1"/>
    <cellStyle name="Currency [0] 15450" xfId="27014" hidden="1"/>
    <cellStyle name="Currency [0] 15450" xfId="56407" hidden="1"/>
    <cellStyle name="Currency [0] 15451" xfId="27046" hidden="1"/>
    <cellStyle name="Currency [0] 15451" xfId="56439" hidden="1"/>
    <cellStyle name="Currency [0] 15452" xfId="26176" hidden="1"/>
    <cellStyle name="Currency [0] 15452" xfId="55569" hidden="1"/>
    <cellStyle name="Currency [0] 15453" xfId="27032" hidden="1"/>
    <cellStyle name="Currency [0] 15453" xfId="56425" hidden="1"/>
    <cellStyle name="Currency [0] 15454" xfId="27029" hidden="1"/>
    <cellStyle name="Currency [0] 15454" xfId="56422" hidden="1"/>
    <cellStyle name="Currency [0] 15455" xfId="27090" hidden="1"/>
    <cellStyle name="Currency [0] 15455" xfId="56483" hidden="1"/>
    <cellStyle name="Currency [0] 15456" xfId="26925" hidden="1"/>
    <cellStyle name="Currency [0] 15456" xfId="56318" hidden="1"/>
    <cellStyle name="Currency [0] 15457" xfId="27074" hidden="1"/>
    <cellStyle name="Currency [0] 15457" xfId="56467" hidden="1"/>
    <cellStyle name="Currency [0] 15458" xfId="27094" hidden="1"/>
    <cellStyle name="Currency [0] 15458" xfId="56487" hidden="1"/>
    <cellStyle name="Currency [0] 15459" xfId="27096" hidden="1"/>
    <cellStyle name="Currency [0] 15459" xfId="56489" hidden="1"/>
    <cellStyle name="Currency [0] 1546" xfId="1705" hidden="1"/>
    <cellStyle name="Currency [0] 1546" xfId="31100" hidden="1"/>
    <cellStyle name="Currency [0] 15460" xfId="27033" hidden="1"/>
    <cellStyle name="Currency [0] 15460" xfId="56426" hidden="1"/>
    <cellStyle name="Currency [0] 15461" xfId="27061" hidden="1"/>
    <cellStyle name="Currency [0] 15461" xfId="56454" hidden="1"/>
    <cellStyle name="Currency [0] 15462" xfId="27021" hidden="1"/>
    <cellStyle name="Currency [0] 15462" xfId="56414" hidden="1"/>
    <cellStyle name="Currency [0] 15463" xfId="27050" hidden="1"/>
    <cellStyle name="Currency [0] 15463" xfId="56443" hidden="1"/>
    <cellStyle name="Currency [0] 15464" xfId="27047" hidden="1"/>
    <cellStyle name="Currency [0] 15464" xfId="56440" hidden="1"/>
    <cellStyle name="Currency [0] 15465" xfId="27100" hidden="1"/>
    <cellStyle name="Currency [0] 15465" xfId="56493" hidden="1"/>
    <cellStyle name="Currency [0] 15466" xfId="26928" hidden="1"/>
    <cellStyle name="Currency [0] 15466" xfId="56321" hidden="1"/>
    <cellStyle name="Currency [0] 15467" xfId="27087" hidden="1"/>
    <cellStyle name="Currency [0] 15467" xfId="56480" hidden="1"/>
    <cellStyle name="Currency [0] 15468" xfId="27104" hidden="1"/>
    <cellStyle name="Currency [0] 15468" xfId="56497" hidden="1"/>
    <cellStyle name="Currency [0] 15469" xfId="27106" hidden="1"/>
    <cellStyle name="Currency [0] 15469" xfId="56499" hidden="1"/>
    <cellStyle name="Currency [0] 1547" xfId="1701" hidden="1"/>
    <cellStyle name="Currency [0] 1547" xfId="31096" hidden="1"/>
    <cellStyle name="Currency [0] 15470" xfId="26987" hidden="1"/>
    <cellStyle name="Currency [0] 15470" xfId="56380" hidden="1"/>
    <cellStyle name="Currency [0] 15471" xfId="27023" hidden="1"/>
    <cellStyle name="Currency [0] 15471" xfId="56416" hidden="1"/>
    <cellStyle name="Currency [0] 15472" xfId="27092" hidden="1"/>
    <cellStyle name="Currency [0] 15472" xfId="56485" hidden="1"/>
    <cellStyle name="Currency [0] 15473" xfId="27080" hidden="1"/>
    <cellStyle name="Currency [0] 15473" xfId="56473" hidden="1"/>
    <cellStyle name="Currency [0] 15474" xfId="27097" hidden="1"/>
    <cellStyle name="Currency [0] 15474" xfId="56490" hidden="1"/>
    <cellStyle name="Currency [0] 15475" xfId="27108" hidden="1"/>
    <cellStyle name="Currency [0] 15475" xfId="56501" hidden="1"/>
    <cellStyle name="Currency [0] 15476" xfId="26956" hidden="1"/>
    <cellStyle name="Currency [0] 15476" xfId="56349" hidden="1"/>
    <cellStyle name="Currency [0] 15477" xfId="27020" hidden="1"/>
    <cellStyle name="Currency [0] 15477" xfId="56413" hidden="1"/>
    <cellStyle name="Currency [0] 15478" xfId="27112" hidden="1"/>
    <cellStyle name="Currency [0] 15478" xfId="56505" hidden="1"/>
    <cellStyle name="Currency [0] 15479" xfId="27114" hidden="1"/>
    <cellStyle name="Currency [0] 15479" xfId="56507" hidden="1"/>
    <cellStyle name="Currency [0] 1548" xfId="1674" hidden="1"/>
    <cellStyle name="Currency [0] 1548" xfId="31069" hidden="1"/>
    <cellStyle name="Currency [0] 15480" xfId="27069" hidden="1"/>
    <cellStyle name="Currency [0] 15480" xfId="56462" hidden="1"/>
    <cellStyle name="Currency [0] 15481" xfId="27081" hidden="1"/>
    <cellStyle name="Currency [0] 15481" xfId="56474" hidden="1"/>
    <cellStyle name="Currency [0] 15482" xfId="27109" hidden="1"/>
    <cellStyle name="Currency [0] 15482" xfId="56502" hidden="1"/>
    <cellStyle name="Currency [0] 15483" xfId="27082" hidden="1"/>
    <cellStyle name="Currency [0] 15483" xfId="56475" hidden="1"/>
    <cellStyle name="Currency [0] 15484" xfId="27115" hidden="1"/>
    <cellStyle name="Currency [0] 15484" xfId="56508" hidden="1"/>
    <cellStyle name="Currency [0] 15485" xfId="27117" hidden="1"/>
    <cellStyle name="Currency [0] 15485" xfId="56510" hidden="1"/>
    <cellStyle name="Currency [0] 15486" xfId="27110" hidden="1"/>
    <cellStyle name="Currency [0] 15486" xfId="56503" hidden="1"/>
    <cellStyle name="Currency [0] 15487" xfId="27056" hidden="1"/>
    <cellStyle name="Currency [0] 15487" xfId="56449" hidden="1"/>
    <cellStyle name="Currency [0] 15488" xfId="27119" hidden="1"/>
    <cellStyle name="Currency [0] 15488" xfId="56512" hidden="1"/>
    <cellStyle name="Currency [0] 15489" xfId="27121" hidden="1"/>
    <cellStyle name="Currency [0] 15489" xfId="56514" hidden="1"/>
    <cellStyle name="Currency [0] 1549" xfId="1706" hidden="1"/>
    <cellStyle name="Currency [0] 1549" xfId="31101" hidden="1"/>
    <cellStyle name="Currency [0] 15490" xfId="25881" hidden="1"/>
    <cellStyle name="Currency [0] 15490" xfId="55274" hidden="1"/>
    <cellStyle name="Currency [0] 15491" xfId="25936" hidden="1"/>
    <cellStyle name="Currency [0] 15491" xfId="55329" hidden="1"/>
    <cellStyle name="Currency [0] 15492" xfId="25961" hidden="1"/>
    <cellStyle name="Currency [0] 15492" xfId="55354" hidden="1"/>
    <cellStyle name="Currency [0] 15493" xfId="27126" hidden="1"/>
    <cellStyle name="Currency [0] 15493" xfId="56519" hidden="1"/>
    <cellStyle name="Currency [0] 15494" xfId="27129" hidden="1"/>
    <cellStyle name="Currency [0] 15494" xfId="56522" hidden="1"/>
    <cellStyle name="Currency [0] 15495" xfId="25889" hidden="1"/>
    <cellStyle name="Currency [0] 15495" xfId="55282" hidden="1"/>
    <cellStyle name="Currency [0] 15496" xfId="27122" hidden="1"/>
    <cellStyle name="Currency [0] 15496" xfId="56515" hidden="1"/>
    <cellStyle name="Currency [0] 15497" xfId="27131" hidden="1"/>
    <cellStyle name="Currency [0] 15497" xfId="56524" hidden="1"/>
    <cellStyle name="Currency [0] 15498" xfId="27133" hidden="1"/>
    <cellStyle name="Currency [0] 15498" xfId="56526" hidden="1"/>
    <cellStyle name="Currency [0] 15499" xfId="25914" hidden="1"/>
    <cellStyle name="Currency [0] 15499" xfId="55307" hidden="1"/>
    <cellStyle name="Currency [0] 155" xfId="284" hidden="1"/>
    <cellStyle name="Currency [0] 155" xfId="29679" hidden="1"/>
    <cellStyle name="Currency [0] 1550" xfId="1707" hidden="1"/>
    <cellStyle name="Currency [0] 1550" xfId="31102" hidden="1"/>
    <cellStyle name="Currency [0] 15500" xfId="25880" hidden="1"/>
    <cellStyle name="Currency [0] 15500" xfId="55273" hidden="1"/>
    <cellStyle name="Currency [0] 15501" xfId="27144" hidden="1"/>
    <cellStyle name="Currency [0] 15501" xfId="56537" hidden="1"/>
    <cellStyle name="Currency [0] 15502" xfId="27153" hidden="1"/>
    <cellStyle name="Currency [0] 15502" xfId="56546" hidden="1"/>
    <cellStyle name="Currency [0] 15503" xfId="27164" hidden="1"/>
    <cellStyle name="Currency [0] 15503" xfId="56557" hidden="1"/>
    <cellStyle name="Currency [0] 15504" xfId="27170" hidden="1"/>
    <cellStyle name="Currency [0] 15504" xfId="56563" hidden="1"/>
    <cellStyle name="Currency [0] 15505" xfId="27142" hidden="1"/>
    <cellStyle name="Currency [0] 15505" xfId="56535" hidden="1"/>
    <cellStyle name="Currency [0] 15506" xfId="27160" hidden="1"/>
    <cellStyle name="Currency [0] 15506" xfId="56553" hidden="1"/>
    <cellStyle name="Currency [0] 15507" xfId="27182" hidden="1"/>
    <cellStyle name="Currency [0] 15507" xfId="56575" hidden="1"/>
    <cellStyle name="Currency [0] 15508" xfId="27184" hidden="1"/>
    <cellStyle name="Currency [0] 15508" xfId="56577" hidden="1"/>
    <cellStyle name="Currency [0] 15509" xfId="25884" hidden="1"/>
    <cellStyle name="Currency [0] 15509" xfId="55277" hidden="1"/>
    <cellStyle name="Currency [0] 1551" xfId="1466" hidden="1"/>
    <cellStyle name="Currency [0] 1551" xfId="30861" hidden="1"/>
    <cellStyle name="Currency [0] 15510" xfId="25898" hidden="1"/>
    <cellStyle name="Currency [0] 15510" xfId="55291" hidden="1"/>
    <cellStyle name="Currency [0] 15511" xfId="27156" hidden="1"/>
    <cellStyle name="Currency [0] 15511" xfId="56549" hidden="1"/>
    <cellStyle name="Currency [0] 15512" xfId="25893" hidden="1"/>
    <cellStyle name="Currency [0] 15512" xfId="55286" hidden="1"/>
    <cellStyle name="Currency [0] 15513" xfId="27145" hidden="1"/>
    <cellStyle name="Currency [0] 15513" xfId="56538" hidden="1"/>
    <cellStyle name="Currency [0] 15514" xfId="27189" hidden="1"/>
    <cellStyle name="Currency [0] 15514" xfId="56582" hidden="1"/>
    <cellStyle name="Currency [0] 15515" xfId="27157" hidden="1"/>
    <cellStyle name="Currency [0] 15515" xfId="56550" hidden="1"/>
    <cellStyle name="Currency [0] 15516" xfId="27165" hidden="1"/>
    <cellStyle name="Currency [0] 15516" xfId="56558" hidden="1"/>
    <cellStyle name="Currency [0] 15517" xfId="27201" hidden="1"/>
    <cellStyle name="Currency [0] 15517" xfId="56594" hidden="1"/>
    <cellStyle name="Currency [0] 15518" xfId="27203" hidden="1"/>
    <cellStyle name="Currency [0] 15518" xfId="56596" hidden="1"/>
    <cellStyle name="Currency [0] 15519" xfId="27159" hidden="1"/>
    <cellStyle name="Currency [0] 15519" xfId="56552" hidden="1"/>
    <cellStyle name="Currency [0] 1552" xfId="1456" hidden="1"/>
    <cellStyle name="Currency [0] 1552" xfId="30851" hidden="1"/>
    <cellStyle name="Currency [0] 15520" xfId="27172" hidden="1"/>
    <cellStyle name="Currency [0] 15520" xfId="56565" hidden="1"/>
    <cellStyle name="Currency [0] 15521" xfId="27177" hidden="1"/>
    <cellStyle name="Currency [0] 15521" xfId="56570" hidden="1"/>
    <cellStyle name="Currency [0] 15522" xfId="27171" hidden="1"/>
    <cellStyle name="Currency [0] 15522" xfId="56564" hidden="1"/>
    <cellStyle name="Currency [0] 15523" xfId="27219" hidden="1"/>
    <cellStyle name="Currency [0] 15523" xfId="56612" hidden="1"/>
    <cellStyle name="Currency [0] 15524" xfId="27227" hidden="1"/>
    <cellStyle name="Currency [0] 15524" xfId="56620" hidden="1"/>
    <cellStyle name="Currency [0] 15525" xfId="27155" hidden="1"/>
    <cellStyle name="Currency [0] 15525" xfId="56548" hidden="1"/>
    <cellStyle name="Currency [0] 15526" xfId="27213" hidden="1"/>
    <cellStyle name="Currency [0] 15526" xfId="56606" hidden="1"/>
    <cellStyle name="Currency [0] 15527" xfId="27236" hidden="1"/>
    <cellStyle name="Currency [0] 15527" xfId="56629" hidden="1"/>
    <cellStyle name="Currency [0] 15528" xfId="27238" hidden="1"/>
    <cellStyle name="Currency [0] 15528" xfId="56631" hidden="1"/>
    <cellStyle name="Currency [0] 15529" xfId="27138" hidden="1"/>
    <cellStyle name="Currency [0] 15529" xfId="56531" hidden="1"/>
    <cellStyle name="Currency [0] 1553" xfId="1709" hidden="1"/>
    <cellStyle name="Currency [0] 1553" xfId="31104" hidden="1"/>
    <cellStyle name="Currency [0] 15530" xfId="27148" hidden="1"/>
    <cellStyle name="Currency [0] 15530" xfId="56541" hidden="1"/>
    <cellStyle name="Currency [0] 15531" xfId="27210" hidden="1"/>
    <cellStyle name="Currency [0] 15531" xfId="56603" hidden="1"/>
    <cellStyle name="Currency [0] 15532" xfId="27175" hidden="1"/>
    <cellStyle name="Currency [0] 15532" xfId="56568" hidden="1"/>
    <cellStyle name="Currency [0] 15533" xfId="27124" hidden="1"/>
    <cellStyle name="Currency [0] 15533" xfId="56517" hidden="1"/>
    <cellStyle name="Currency [0] 15534" xfId="27246" hidden="1"/>
    <cellStyle name="Currency [0] 15534" xfId="56639" hidden="1"/>
    <cellStyle name="Currency [0] 15535" xfId="27211" hidden="1"/>
    <cellStyle name="Currency [0] 15535" xfId="56604" hidden="1"/>
    <cellStyle name="Currency [0] 15536" xfId="27222" hidden="1"/>
    <cellStyle name="Currency [0] 15536" xfId="56615" hidden="1"/>
    <cellStyle name="Currency [0] 15537" xfId="27254" hidden="1"/>
    <cellStyle name="Currency [0] 15537" xfId="56647" hidden="1"/>
    <cellStyle name="Currency [0] 15538" xfId="27256" hidden="1"/>
    <cellStyle name="Currency [0] 15538" xfId="56649" hidden="1"/>
    <cellStyle name="Currency [0] 15539" xfId="27208" hidden="1"/>
    <cellStyle name="Currency [0] 15539" xfId="56601" hidden="1"/>
    <cellStyle name="Currency [0] 1554" xfId="1713" hidden="1"/>
    <cellStyle name="Currency [0] 1554" xfId="31108" hidden="1"/>
    <cellStyle name="Currency [0] 15540" xfId="27207" hidden="1"/>
    <cellStyle name="Currency [0] 15540" xfId="56600" hidden="1"/>
    <cellStyle name="Currency [0] 15541" xfId="27197" hidden="1"/>
    <cellStyle name="Currency [0] 15541" xfId="56590" hidden="1"/>
    <cellStyle name="Currency [0] 15542" xfId="27193" hidden="1"/>
    <cellStyle name="Currency [0] 15542" xfId="56586" hidden="1"/>
    <cellStyle name="Currency [0] 15543" xfId="27195" hidden="1"/>
    <cellStyle name="Currency [0] 15543" xfId="56588" hidden="1"/>
    <cellStyle name="Currency [0] 15544" xfId="27263" hidden="1"/>
    <cellStyle name="Currency [0] 15544" xfId="56656" hidden="1"/>
    <cellStyle name="Currency [0] 15545" xfId="25916" hidden="1"/>
    <cellStyle name="Currency [0] 15545" xfId="55309" hidden="1"/>
    <cellStyle name="Currency [0] 15546" xfId="27241" hidden="1"/>
    <cellStyle name="Currency [0] 15546" xfId="56634" hidden="1"/>
    <cellStyle name="Currency [0] 15547" xfId="27269" hidden="1"/>
    <cellStyle name="Currency [0] 15547" xfId="56662" hidden="1"/>
    <cellStyle name="Currency [0] 15548" xfId="27271" hidden="1"/>
    <cellStyle name="Currency [0] 15548" xfId="56664" hidden="1"/>
    <cellStyle name="Currency [0] 15549" xfId="27146" hidden="1"/>
    <cellStyle name="Currency [0] 15549" xfId="56539" hidden="1"/>
    <cellStyle name="Currency [0] 1555" xfId="1714" hidden="1"/>
    <cellStyle name="Currency [0] 1555" xfId="31109" hidden="1"/>
    <cellStyle name="Currency [0] 15550" xfId="27220" hidden="1"/>
    <cellStyle name="Currency [0] 15550" xfId="56613" hidden="1"/>
    <cellStyle name="Currency [0] 15551" xfId="27176" hidden="1"/>
    <cellStyle name="Currency [0] 15551" xfId="56569" hidden="1"/>
    <cellStyle name="Currency [0] 15552" xfId="27212" hidden="1"/>
    <cellStyle name="Currency [0] 15552" xfId="56605" hidden="1"/>
    <cellStyle name="Currency [0] 15553" xfId="27216" hidden="1"/>
    <cellStyle name="Currency [0] 15553" xfId="56609" hidden="1"/>
    <cellStyle name="Currency [0] 15554" xfId="27277" hidden="1"/>
    <cellStyle name="Currency [0] 15554" xfId="56670" hidden="1"/>
    <cellStyle name="Currency [0] 15555" xfId="25900" hidden="1"/>
    <cellStyle name="Currency [0] 15555" xfId="55293" hidden="1"/>
    <cellStyle name="Currency [0] 15556" xfId="27259" hidden="1"/>
    <cellStyle name="Currency [0] 15556" xfId="56652" hidden="1"/>
    <cellStyle name="Currency [0] 15557" xfId="27282" hidden="1"/>
    <cellStyle name="Currency [0] 15557" xfId="56675" hidden="1"/>
    <cellStyle name="Currency [0] 15558" xfId="27284" hidden="1"/>
    <cellStyle name="Currency [0] 15558" xfId="56677" hidden="1"/>
    <cellStyle name="Currency [0] 15559" xfId="27140" hidden="1"/>
    <cellStyle name="Currency [0] 15559" xfId="56533" hidden="1"/>
    <cellStyle name="Currency [0] 1556" xfId="1463" hidden="1"/>
    <cellStyle name="Currency [0] 1556" xfId="30858" hidden="1"/>
    <cellStyle name="Currency [0] 15560" xfId="27239" hidden="1"/>
    <cellStyle name="Currency [0] 15560" xfId="56632" hidden="1"/>
    <cellStyle name="Currency [0] 15561" xfId="27206" hidden="1"/>
    <cellStyle name="Currency [0] 15561" xfId="56599" hidden="1"/>
    <cellStyle name="Currency [0] 15562" xfId="27224" hidden="1"/>
    <cellStyle name="Currency [0] 15562" xfId="56617" hidden="1"/>
    <cellStyle name="Currency [0] 15563" xfId="27221" hidden="1"/>
    <cellStyle name="Currency [0] 15563" xfId="56614" hidden="1"/>
    <cellStyle name="Currency [0] 15564" xfId="27288" hidden="1"/>
    <cellStyle name="Currency [0] 15564" xfId="56681" hidden="1"/>
    <cellStyle name="Currency [0] 15565" xfId="27173" hidden="1"/>
    <cellStyle name="Currency [0] 15565" xfId="56566" hidden="1"/>
    <cellStyle name="Currency [0] 15566" xfId="27273" hidden="1"/>
    <cellStyle name="Currency [0] 15566" xfId="56666" hidden="1"/>
    <cellStyle name="Currency [0] 15567" xfId="27295" hidden="1"/>
    <cellStyle name="Currency [0] 15567" xfId="56688" hidden="1"/>
    <cellStyle name="Currency [0] 15568" xfId="27297" hidden="1"/>
    <cellStyle name="Currency [0] 15568" xfId="56690" hidden="1"/>
    <cellStyle name="Currency [0] 15569" xfId="27225" hidden="1"/>
    <cellStyle name="Currency [0] 15569" xfId="56618" hidden="1"/>
    <cellStyle name="Currency [0] 1557" xfId="1711" hidden="1"/>
    <cellStyle name="Currency [0] 1557" xfId="31106" hidden="1"/>
    <cellStyle name="Currency [0] 15570" xfId="27257" hidden="1"/>
    <cellStyle name="Currency [0] 15570" xfId="56650" hidden="1"/>
    <cellStyle name="Currency [0] 15571" xfId="25887" hidden="1"/>
    <cellStyle name="Currency [0] 15571" xfId="55280" hidden="1"/>
    <cellStyle name="Currency [0] 15572" xfId="27243" hidden="1"/>
    <cellStyle name="Currency [0] 15572" xfId="56636" hidden="1"/>
    <cellStyle name="Currency [0] 15573" xfId="27240" hidden="1"/>
    <cellStyle name="Currency [0] 15573" xfId="56633" hidden="1"/>
    <cellStyle name="Currency [0] 15574" xfId="27301" hidden="1"/>
    <cellStyle name="Currency [0] 15574" xfId="56694" hidden="1"/>
    <cellStyle name="Currency [0] 15575" xfId="27136" hidden="1"/>
    <cellStyle name="Currency [0] 15575" xfId="56529" hidden="1"/>
    <cellStyle name="Currency [0] 15576" xfId="27285" hidden="1"/>
    <cellStyle name="Currency [0] 15576" xfId="56678" hidden="1"/>
    <cellStyle name="Currency [0] 15577" xfId="27305" hidden="1"/>
    <cellStyle name="Currency [0] 15577" xfId="56698" hidden="1"/>
    <cellStyle name="Currency [0] 15578" xfId="27307" hidden="1"/>
    <cellStyle name="Currency [0] 15578" xfId="56700" hidden="1"/>
    <cellStyle name="Currency [0] 15579" xfId="27244" hidden="1"/>
    <cellStyle name="Currency [0] 15579" xfId="56637" hidden="1"/>
    <cellStyle name="Currency [0] 1558" xfId="1715" hidden="1"/>
    <cellStyle name="Currency [0] 1558" xfId="31110" hidden="1"/>
    <cellStyle name="Currency [0] 15580" xfId="27272" hidden="1"/>
    <cellStyle name="Currency [0] 15580" xfId="56665" hidden="1"/>
    <cellStyle name="Currency [0] 15581" xfId="27232" hidden="1"/>
    <cellStyle name="Currency [0] 15581" xfId="56625" hidden="1"/>
    <cellStyle name="Currency [0] 15582" xfId="27261" hidden="1"/>
    <cellStyle name="Currency [0] 15582" xfId="56654" hidden="1"/>
    <cellStyle name="Currency [0] 15583" xfId="27258" hidden="1"/>
    <cellStyle name="Currency [0] 15583" xfId="56651" hidden="1"/>
    <cellStyle name="Currency [0] 15584" xfId="27311" hidden="1"/>
    <cellStyle name="Currency [0] 15584" xfId="56704" hidden="1"/>
    <cellStyle name="Currency [0] 15585" xfId="27139" hidden="1"/>
    <cellStyle name="Currency [0] 15585" xfId="56532" hidden="1"/>
    <cellStyle name="Currency [0] 15586" xfId="27298" hidden="1"/>
    <cellStyle name="Currency [0] 15586" xfId="56691" hidden="1"/>
    <cellStyle name="Currency [0] 15587" xfId="27315" hidden="1"/>
    <cellStyle name="Currency [0] 15587" xfId="56708" hidden="1"/>
    <cellStyle name="Currency [0] 15588" xfId="27317" hidden="1"/>
    <cellStyle name="Currency [0] 15588" xfId="56710" hidden="1"/>
    <cellStyle name="Currency [0] 15589" xfId="27198" hidden="1"/>
    <cellStyle name="Currency [0] 15589" xfId="56591" hidden="1"/>
    <cellStyle name="Currency [0] 1559" xfId="1716" hidden="1"/>
    <cellStyle name="Currency [0] 1559" xfId="31111" hidden="1"/>
    <cellStyle name="Currency [0] 15590" xfId="27234" hidden="1"/>
    <cellStyle name="Currency [0] 15590" xfId="56627" hidden="1"/>
    <cellStyle name="Currency [0] 15591" xfId="27303" hidden="1"/>
    <cellStyle name="Currency [0] 15591" xfId="56696" hidden="1"/>
    <cellStyle name="Currency [0] 15592" xfId="27291" hidden="1"/>
    <cellStyle name="Currency [0] 15592" xfId="56684" hidden="1"/>
    <cellStyle name="Currency [0] 15593" xfId="27308" hidden="1"/>
    <cellStyle name="Currency [0] 15593" xfId="56701" hidden="1"/>
    <cellStyle name="Currency [0] 15594" xfId="27319" hidden="1"/>
    <cellStyle name="Currency [0] 15594" xfId="56712" hidden="1"/>
    <cellStyle name="Currency [0] 15595" xfId="27167" hidden="1"/>
    <cellStyle name="Currency [0] 15595" xfId="56560" hidden="1"/>
    <cellStyle name="Currency [0] 15596" xfId="27231" hidden="1"/>
    <cellStyle name="Currency [0] 15596" xfId="56624" hidden="1"/>
    <cellStyle name="Currency [0] 15597" xfId="27323" hidden="1"/>
    <cellStyle name="Currency [0] 15597" xfId="56716" hidden="1"/>
    <cellStyle name="Currency [0] 15598" xfId="27325" hidden="1"/>
    <cellStyle name="Currency [0] 15598" xfId="56718" hidden="1"/>
    <cellStyle name="Currency [0] 15599" xfId="27280" hidden="1"/>
    <cellStyle name="Currency [0] 15599" xfId="56673" hidden="1"/>
    <cellStyle name="Currency [0] 156" xfId="246" hidden="1"/>
    <cellStyle name="Currency [0] 156" xfId="29641" hidden="1"/>
    <cellStyle name="Currency [0] 1560" xfId="1710" hidden="1"/>
    <cellStyle name="Currency [0] 1560" xfId="31105" hidden="1"/>
    <cellStyle name="Currency [0] 15600" xfId="27292" hidden="1"/>
    <cellStyle name="Currency [0] 15600" xfId="56685" hidden="1"/>
    <cellStyle name="Currency [0] 15601" xfId="27320" hidden="1"/>
    <cellStyle name="Currency [0] 15601" xfId="56713" hidden="1"/>
    <cellStyle name="Currency [0] 15602" xfId="27293" hidden="1"/>
    <cellStyle name="Currency [0] 15602" xfId="56686" hidden="1"/>
    <cellStyle name="Currency [0] 15603" xfId="27326" hidden="1"/>
    <cellStyle name="Currency [0] 15603" xfId="56719" hidden="1"/>
    <cellStyle name="Currency [0] 15604" xfId="27328" hidden="1"/>
    <cellStyle name="Currency [0] 15604" xfId="56721" hidden="1"/>
    <cellStyle name="Currency [0] 15605" xfId="27321" hidden="1"/>
    <cellStyle name="Currency [0] 15605" xfId="56714" hidden="1"/>
    <cellStyle name="Currency [0] 15606" xfId="27267" hidden="1"/>
    <cellStyle name="Currency [0] 15606" xfId="56660" hidden="1"/>
    <cellStyle name="Currency [0] 15607" xfId="27330" hidden="1"/>
    <cellStyle name="Currency [0] 15607" xfId="56723" hidden="1"/>
    <cellStyle name="Currency [0] 15608" xfId="27332" hidden="1"/>
    <cellStyle name="Currency [0] 15608" xfId="56725" hidden="1"/>
    <cellStyle name="Currency [0] 15609" xfId="27391" hidden="1"/>
    <cellStyle name="Currency [0] 15609" xfId="56784" hidden="1"/>
    <cellStyle name="Currency [0] 1561" xfId="1467" hidden="1"/>
    <cellStyle name="Currency [0] 1561" xfId="30862" hidden="1"/>
    <cellStyle name="Currency [0] 15610" xfId="27410" hidden="1"/>
    <cellStyle name="Currency [0] 15610" xfId="56803" hidden="1"/>
    <cellStyle name="Currency [0] 15611" xfId="27417" hidden="1"/>
    <cellStyle name="Currency [0] 15611" xfId="56810" hidden="1"/>
    <cellStyle name="Currency [0] 15612" xfId="27424" hidden="1"/>
    <cellStyle name="Currency [0] 15612" xfId="56817" hidden="1"/>
    <cellStyle name="Currency [0] 15613" xfId="27429" hidden="1"/>
    <cellStyle name="Currency [0] 15613" xfId="56822" hidden="1"/>
    <cellStyle name="Currency [0] 15614" xfId="27408" hidden="1"/>
    <cellStyle name="Currency [0] 15614" xfId="56801" hidden="1"/>
    <cellStyle name="Currency [0] 15615" xfId="27419" hidden="1"/>
    <cellStyle name="Currency [0] 15615" xfId="56812" hidden="1"/>
    <cellStyle name="Currency [0] 15616" xfId="27433" hidden="1"/>
    <cellStyle name="Currency [0] 15616" xfId="56826" hidden="1"/>
    <cellStyle name="Currency [0] 15617" xfId="27435" hidden="1"/>
    <cellStyle name="Currency [0] 15617" xfId="56828" hidden="1"/>
    <cellStyle name="Currency [0] 15618" xfId="27418" hidden="1"/>
    <cellStyle name="Currency [0] 15618" xfId="56811" hidden="1"/>
    <cellStyle name="Currency [0] 15619" xfId="27392" hidden="1"/>
    <cellStyle name="Currency [0] 15619" xfId="56785" hidden="1"/>
    <cellStyle name="Currency [0] 1562" xfId="1722" hidden="1"/>
    <cellStyle name="Currency [0] 1562" xfId="31117" hidden="1"/>
    <cellStyle name="Currency [0] 15620" xfId="27446" hidden="1"/>
    <cellStyle name="Currency [0] 15620" xfId="56839" hidden="1"/>
    <cellStyle name="Currency [0] 15621" xfId="27455" hidden="1"/>
    <cellStyle name="Currency [0] 15621" xfId="56848" hidden="1"/>
    <cellStyle name="Currency [0] 15622" xfId="27466" hidden="1"/>
    <cellStyle name="Currency [0] 15622" xfId="56859" hidden="1"/>
    <cellStyle name="Currency [0] 15623" xfId="27472" hidden="1"/>
    <cellStyle name="Currency [0] 15623" xfId="56865" hidden="1"/>
    <cellStyle name="Currency [0] 15624" xfId="27444" hidden="1"/>
    <cellStyle name="Currency [0] 15624" xfId="56837" hidden="1"/>
    <cellStyle name="Currency [0] 15625" xfId="27462" hidden="1"/>
    <cellStyle name="Currency [0] 15625" xfId="56855" hidden="1"/>
    <cellStyle name="Currency [0] 15626" xfId="27484" hidden="1"/>
    <cellStyle name="Currency [0] 15626" xfId="56877" hidden="1"/>
    <cellStyle name="Currency [0] 15627" xfId="27486" hidden="1"/>
    <cellStyle name="Currency [0] 15627" xfId="56879" hidden="1"/>
    <cellStyle name="Currency [0] 15628" xfId="27414" hidden="1"/>
    <cellStyle name="Currency [0] 15628" xfId="56807" hidden="1"/>
    <cellStyle name="Currency [0] 15629" xfId="27398" hidden="1"/>
    <cellStyle name="Currency [0] 15629" xfId="56791" hidden="1"/>
    <cellStyle name="Currency [0] 1563" xfId="1726" hidden="1"/>
    <cellStyle name="Currency [0] 1563" xfId="31121" hidden="1"/>
    <cellStyle name="Currency [0] 15630" xfId="27458" hidden="1"/>
    <cellStyle name="Currency [0] 15630" xfId="56851" hidden="1"/>
    <cellStyle name="Currency [0] 15631" xfId="27403" hidden="1"/>
    <cellStyle name="Currency [0] 15631" xfId="56796" hidden="1"/>
    <cellStyle name="Currency [0] 15632" xfId="27447" hidden="1"/>
    <cellStyle name="Currency [0] 15632" xfId="56840" hidden="1"/>
    <cellStyle name="Currency [0] 15633" xfId="27491" hidden="1"/>
    <cellStyle name="Currency [0] 15633" xfId="56884" hidden="1"/>
    <cellStyle name="Currency [0] 15634" xfId="27459" hidden="1"/>
    <cellStyle name="Currency [0] 15634" xfId="56852" hidden="1"/>
    <cellStyle name="Currency [0] 15635" xfId="27467" hidden="1"/>
    <cellStyle name="Currency [0] 15635" xfId="56860" hidden="1"/>
    <cellStyle name="Currency [0] 15636" xfId="27503" hidden="1"/>
    <cellStyle name="Currency [0] 15636" xfId="56896" hidden="1"/>
    <cellStyle name="Currency [0] 15637" xfId="27505" hidden="1"/>
    <cellStyle name="Currency [0] 15637" xfId="56898" hidden="1"/>
    <cellStyle name="Currency [0] 15638" xfId="27461" hidden="1"/>
    <cellStyle name="Currency [0] 15638" xfId="56854" hidden="1"/>
    <cellStyle name="Currency [0] 15639" xfId="27474" hidden="1"/>
    <cellStyle name="Currency [0] 15639" xfId="56867" hidden="1"/>
    <cellStyle name="Currency [0] 1564" xfId="1732" hidden="1"/>
    <cellStyle name="Currency [0] 1564" xfId="31127" hidden="1"/>
    <cellStyle name="Currency [0] 15640" xfId="27479" hidden="1"/>
    <cellStyle name="Currency [0] 15640" xfId="56872" hidden="1"/>
    <cellStyle name="Currency [0] 15641" xfId="27473" hidden="1"/>
    <cellStyle name="Currency [0] 15641" xfId="56866" hidden="1"/>
    <cellStyle name="Currency [0] 15642" xfId="27521" hidden="1"/>
    <cellStyle name="Currency [0] 15642" xfId="56914" hidden="1"/>
    <cellStyle name="Currency [0] 15643" xfId="27529" hidden="1"/>
    <cellStyle name="Currency [0] 15643" xfId="56922" hidden="1"/>
    <cellStyle name="Currency [0] 15644" xfId="27457" hidden="1"/>
    <cellStyle name="Currency [0] 15644" xfId="56850" hidden="1"/>
    <cellStyle name="Currency [0] 15645" xfId="27515" hidden="1"/>
    <cellStyle name="Currency [0] 15645" xfId="56908" hidden="1"/>
    <cellStyle name="Currency [0] 15646" xfId="27538" hidden="1"/>
    <cellStyle name="Currency [0] 15646" xfId="56931" hidden="1"/>
    <cellStyle name="Currency [0] 15647" xfId="27540" hidden="1"/>
    <cellStyle name="Currency [0] 15647" xfId="56933" hidden="1"/>
    <cellStyle name="Currency [0] 15648" xfId="27440" hidden="1"/>
    <cellStyle name="Currency [0] 15648" xfId="56833" hidden="1"/>
    <cellStyle name="Currency [0] 15649" xfId="27450" hidden="1"/>
    <cellStyle name="Currency [0] 15649" xfId="56843" hidden="1"/>
    <cellStyle name="Currency [0] 1565" xfId="1735" hidden="1"/>
    <cellStyle name="Currency [0] 1565" xfId="31130" hidden="1"/>
    <cellStyle name="Currency [0] 15650" xfId="27512" hidden="1"/>
    <cellStyle name="Currency [0] 15650" xfId="56905" hidden="1"/>
    <cellStyle name="Currency [0] 15651" xfId="27477" hidden="1"/>
    <cellStyle name="Currency [0] 15651" xfId="56870" hidden="1"/>
    <cellStyle name="Currency [0] 15652" xfId="27422" hidden="1"/>
    <cellStyle name="Currency [0] 15652" xfId="56815" hidden="1"/>
    <cellStyle name="Currency [0] 15653" xfId="27548" hidden="1"/>
    <cellStyle name="Currency [0] 15653" xfId="56941" hidden="1"/>
    <cellStyle name="Currency [0] 15654" xfId="27513" hidden="1"/>
    <cellStyle name="Currency [0] 15654" xfId="56906" hidden="1"/>
    <cellStyle name="Currency [0] 15655" xfId="27524" hidden="1"/>
    <cellStyle name="Currency [0] 15655" xfId="56917" hidden="1"/>
    <cellStyle name="Currency [0] 15656" xfId="27556" hidden="1"/>
    <cellStyle name="Currency [0] 15656" xfId="56949" hidden="1"/>
    <cellStyle name="Currency [0] 15657" xfId="27558" hidden="1"/>
    <cellStyle name="Currency [0] 15657" xfId="56951" hidden="1"/>
    <cellStyle name="Currency [0] 15658" xfId="27510" hidden="1"/>
    <cellStyle name="Currency [0] 15658" xfId="56903" hidden="1"/>
    <cellStyle name="Currency [0] 15659" xfId="27509" hidden="1"/>
    <cellStyle name="Currency [0] 15659" xfId="56902" hidden="1"/>
    <cellStyle name="Currency [0] 1566" xfId="1721" hidden="1"/>
    <cellStyle name="Currency [0] 1566" xfId="31116" hidden="1"/>
    <cellStyle name="Currency [0] 15660" xfId="27499" hidden="1"/>
    <cellStyle name="Currency [0] 15660" xfId="56892" hidden="1"/>
    <cellStyle name="Currency [0] 15661" xfId="27495" hidden="1"/>
    <cellStyle name="Currency [0] 15661" xfId="56888" hidden="1"/>
    <cellStyle name="Currency [0] 15662" xfId="27497" hidden="1"/>
    <cellStyle name="Currency [0] 15662" xfId="56890" hidden="1"/>
    <cellStyle name="Currency [0] 15663" xfId="27565" hidden="1"/>
    <cellStyle name="Currency [0] 15663" xfId="56958" hidden="1"/>
    <cellStyle name="Currency [0] 15664" xfId="27400" hidden="1"/>
    <cellStyle name="Currency [0] 15664" xfId="56793" hidden="1"/>
    <cellStyle name="Currency [0] 15665" xfId="27543" hidden="1"/>
    <cellStyle name="Currency [0] 15665" xfId="56936" hidden="1"/>
    <cellStyle name="Currency [0] 15666" xfId="27571" hidden="1"/>
    <cellStyle name="Currency [0] 15666" xfId="56964" hidden="1"/>
    <cellStyle name="Currency [0] 15667" xfId="27573" hidden="1"/>
    <cellStyle name="Currency [0] 15667" xfId="56966" hidden="1"/>
    <cellStyle name="Currency [0] 15668" xfId="27448" hidden="1"/>
    <cellStyle name="Currency [0] 15668" xfId="56841" hidden="1"/>
    <cellStyle name="Currency [0] 15669" xfId="27522" hidden="1"/>
    <cellStyle name="Currency [0] 15669" xfId="56915" hidden="1"/>
    <cellStyle name="Currency [0] 1567" xfId="1731" hidden="1"/>
    <cellStyle name="Currency [0] 1567" xfId="31126" hidden="1"/>
    <cellStyle name="Currency [0] 15670" xfId="27478" hidden="1"/>
    <cellStyle name="Currency [0] 15670" xfId="56871" hidden="1"/>
    <cellStyle name="Currency [0] 15671" xfId="27514" hidden="1"/>
    <cellStyle name="Currency [0] 15671" xfId="56907" hidden="1"/>
    <cellStyle name="Currency [0] 15672" xfId="27518" hidden="1"/>
    <cellStyle name="Currency [0] 15672" xfId="56911" hidden="1"/>
    <cellStyle name="Currency [0] 15673" xfId="27579" hidden="1"/>
    <cellStyle name="Currency [0] 15673" xfId="56972" hidden="1"/>
    <cellStyle name="Currency [0] 15674" xfId="27395" hidden="1"/>
    <cellStyle name="Currency [0] 15674" xfId="56788" hidden="1"/>
    <cellStyle name="Currency [0] 15675" xfId="27561" hidden="1"/>
    <cellStyle name="Currency [0] 15675" xfId="56954" hidden="1"/>
    <cellStyle name="Currency [0] 15676" xfId="27584" hidden="1"/>
    <cellStyle name="Currency [0] 15676" xfId="56977" hidden="1"/>
    <cellStyle name="Currency [0] 15677" xfId="27586" hidden="1"/>
    <cellStyle name="Currency [0] 15677" xfId="56979" hidden="1"/>
    <cellStyle name="Currency [0] 15678" xfId="27442" hidden="1"/>
    <cellStyle name="Currency [0] 15678" xfId="56835" hidden="1"/>
    <cellStyle name="Currency [0] 15679" xfId="27541" hidden="1"/>
    <cellStyle name="Currency [0] 15679" xfId="56934" hidden="1"/>
    <cellStyle name="Currency [0] 1568" xfId="1742" hidden="1"/>
    <cellStyle name="Currency [0] 1568" xfId="31137" hidden="1"/>
    <cellStyle name="Currency [0] 15680" xfId="27508" hidden="1"/>
    <cellStyle name="Currency [0] 15680" xfId="56901" hidden="1"/>
    <cellStyle name="Currency [0] 15681" xfId="27526" hidden="1"/>
    <cellStyle name="Currency [0] 15681" xfId="56919" hidden="1"/>
    <cellStyle name="Currency [0] 15682" xfId="27523" hidden="1"/>
    <cellStyle name="Currency [0] 15682" xfId="56916" hidden="1"/>
    <cellStyle name="Currency [0] 15683" xfId="27590" hidden="1"/>
    <cellStyle name="Currency [0] 15683" xfId="56983" hidden="1"/>
    <cellStyle name="Currency [0] 15684" xfId="27475" hidden="1"/>
    <cellStyle name="Currency [0] 15684" xfId="56868" hidden="1"/>
    <cellStyle name="Currency [0] 15685" xfId="27575" hidden="1"/>
    <cellStyle name="Currency [0] 15685" xfId="56968" hidden="1"/>
    <cellStyle name="Currency [0] 15686" xfId="27597" hidden="1"/>
    <cellStyle name="Currency [0] 15686" xfId="56990" hidden="1"/>
    <cellStyle name="Currency [0] 15687" xfId="27599" hidden="1"/>
    <cellStyle name="Currency [0] 15687" xfId="56992" hidden="1"/>
    <cellStyle name="Currency [0] 15688" xfId="27527" hidden="1"/>
    <cellStyle name="Currency [0] 15688" xfId="56920" hidden="1"/>
    <cellStyle name="Currency [0] 15689" xfId="27559" hidden="1"/>
    <cellStyle name="Currency [0] 15689" xfId="56952" hidden="1"/>
    <cellStyle name="Currency [0] 1569" xfId="1743" hidden="1"/>
    <cellStyle name="Currency [0] 1569" xfId="31138" hidden="1"/>
    <cellStyle name="Currency [0] 15690" xfId="27411" hidden="1"/>
    <cellStyle name="Currency [0] 15690" xfId="56804" hidden="1"/>
    <cellStyle name="Currency [0] 15691" xfId="27545" hidden="1"/>
    <cellStyle name="Currency [0] 15691" xfId="56938" hidden="1"/>
    <cellStyle name="Currency [0] 15692" xfId="27542" hidden="1"/>
    <cellStyle name="Currency [0] 15692" xfId="56935" hidden="1"/>
    <cellStyle name="Currency [0] 15693" xfId="27603" hidden="1"/>
    <cellStyle name="Currency [0] 15693" xfId="56996" hidden="1"/>
    <cellStyle name="Currency [0] 15694" xfId="27438" hidden="1"/>
    <cellStyle name="Currency [0] 15694" xfId="56831" hidden="1"/>
    <cellStyle name="Currency [0] 15695" xfId="27587" hidden="1"/>
    <cellStyle name="Currency [0] 15695" xfId="56980" hidden="1"/>
    <cellStyle name="Currency [0] 15696" xfId="27607" hidden="1"/>
    <cellStyle name="Currency [0] 15696" xfId="57000" hidden="1"/>
    <cellStyle name="Currency [0] 15697" xfId="27609" hidden="1"/>
    <cellStyle name="Currency [0] 15697" xfId="57002" hidden="1"/>
    <cellStyle name="Currency [0] 15698" xfId="27546" hidden="1"/>
    <cellStyle name="Currency [0] 15698" xfId="56939" hidden="1"/>
    <cellStyle name="Currency [0] 15699" xfId="27574" hidden="1"/>
    <cellStyle name="Currency [0] 15699" xfId="56967" hidden="1"/>
    <cellStyle name="Currency [0] 157" xfId="276" hidden="1"/>
    <cellStyle name="Currency [0] 157" xfId="29671" hidden="1"/>
    <cellStyle name="Currency [0] 1570" xfId="1708" hidden="1"/>
    <cellStyle name="Currency [0] 1570" xfId="31103" hidden="1"/>
    <cellStyle name="Currency [0] 15700" xfId="27534" hidden="1"/>
    <cellStyle name="Currency [0] 15700" xfId="56927" hidden="1"/>
    <cellStyle name="Currency [0] 15701" xfId="27563" hidden="1"/>
    <cellStyle name="Currency [0] 15701" xfId="56956" hidden="1"/>
    <cellStyle name="Currency [0] 15702" xfId="27560" hidden="1"/>
    <cellStyle name="Currency [0] 15702" xfId="56953" hidden="1"/>
    <cellStyle name="Currency [0] 15703" xfId="27613" hidden="1"/>
    <cellStyle name="Currency [0] 15703" xfId="57006" hidden="1"/>
    <cellStyle name="Currency [0] 15704" xfId="27441" hidden="1"/>
    <cellStyle name="Currency [0] 15704" xfId="56834" hidden="1"/>
    <cellStyle name="Currency [0] 15705" xfId="27600" hidden="1"/>
    <cellStyle name="Currency [0] 15705" xfId="56993" hidden="1"/>
    <cellStyle name="Currency [0] 15706" xfId="27617" hidden="1"/>
    <cellStyle name="Currency [0] 15706" xfId="57010" hidden="1"/>
    <cellStyle name="Currency [0] 15707" xfId="27619" hidden="1"/>
    <cellStyle name="Currency [0] 15707" xfId="57012" hidden="1"/>
    <cellStyle name="Currency [0] 15708" xfId="27500" hidden="1"/>
    <cellStyle name="Currency [0] 15708" xfId="56893" hidden="1"/>
    <cellStyle name="Currency [0] 15709" xfId="27536" hidden="1"/>
    <cellStyle name="Currency [0] 15709" xfId="56929" hidden="1"/>
    <cellStyle name="Currency [0] 1571" xfId="1468" hidden="1"/>
    <cellStyle name="Currency [0] 1571" xfId="30863" hidden="1"/>
    <cellStyle name="Currency [0] 15710" xfId="27605" hidden="1"/>
    <cellStyle name="Currency [0] 15710" xfId="56998" hidden="1"/>
    <cellStyle name="Currency [0] 15711" xfId="27593" hidden="1"/>
    <cellStyle name="Currency [0] 15711" xfId="56986" hidden="1"/>
    <cellStyle name="Currency [0] 15712" xfId="27610" hidden="1"/>
    <cellStyle name="Currency [0] 15712" xfId="57003" hidden="1"/>
    <cellStyle name="Currency [0] 15713" xfId="27621" hidden="1"/>
    <cellStyle name="Currency [0] 15713" xfId="57014" hidden="1"/>
    <cellStyle name="Currency [0] 15714" xfId="27469" hidden="1"/>
    <cellStyle name="Currency [0] 15714" xfId="56862" hidden="1"/>
    <cellStyle name="Currency [0] 15715" xfId="27533" hidden="1"/>
    <cellStyle name="Currency [0] 15715" xfId="56926" hidden="1"/>
    <cellStyle name="Currency [0] 15716" xfId="27625" hidden="1"/>
    <cellStyle name="Currency [0] 15716" xfId="57018" hidden="1"/>
    <cellStyle name="Currency [0] 15717" xfId="27627" hidden="1"/>
    <cellStyle name="Currency [0] 15717" xfId="57020" hidden="1"/>
    <cellStyle name="Currency [0] 15718" xfId="27582" hidden="1"/>
    <cellStyle name="Currency [0] 15718" xfId="56975" hidden="1"/>
    <cellStyle name="Currency [0] 15719" xfId="27594" hidden="1"/>
    <cellStyle name="Currency [0] 15719" xfId="56987" hidden="1"/>
    <cellStyle name="Currency [0] 1572" xfId="1728" hidden="1"/>
    <cellStyle name="Currency [0] 1572" xfId="31123" hidden="1"/>
    <cellStyle name="Currency [0] 15720" xfId="27622" hidden="1"/>
    <cellStyle name="Currency [0] 15720" xfId="57015" hidden="1"/>
    <cellStyle name="Currency [0] 15721" xfId="27595" hidden="1"/>
    <cellStyle name="Currency [0] 15721" xfId="56988" hidden="1"/>
    <cellStyle name="Currency [0] 15722" xfId="27628" hidden="1"/>
    <cellStyle name="Currency [0] 15722" xfId="57021" hidden="1"/>
    <cellStyle name="Currency [0] 15723" xfId="27630" hidden="1"/>
    <cellStyle name="Currency [0] 15723" xfId="57023" hidden="1"/>
    <cellStyle name="Currency [0] 15724" xfId="27623" hidden="1"/>
    <cellStyle name="Currency [0] 15724" xfId="57016" hidden="1"/>
    <cellStyle name="Currency [0] 15725" xfId="27569" hidden="1"/>
    <cellStyle name="Currency [0] 15725" xfId="56962" hidden="1"/>
    <cellStyle name="Currency [0] 15726" xfId="27633" hidden="1"/>
    <cellStyle name="Currency [0] 15726" xfId="57026" hidden="1"/>
    <cellStyle name="Currency [0] 15727" xfId="27635" hidden="1"/>
    <cellStyle name="Currency [0] 15727" xfId="57028" hidden="1"/>
    <cellStyle name="Currency [0] 15728" xfId="27352" hidden="1"/>
    <cellStyle name="Currency [0] 15728" xfId="56745" hidden="1"/>
    <cellStyle name="Currency [0] 15729" xfId="27374" hidden="1"/>
    <cellStyle name="Currency [0] 15729" xfId="56767" hidden="1"/>
    <cellStyle name="Currency [0] 1573" xfId="1474" hidden="1"/>
    <cellStyle name="Currency [0] 1573" xfId="30869" hidden="1"/>
    <cellStyle name="Currency [0] 15730" xfId="27639" hidden="1"/>
    <cellStyle name="Currency [0] 15730" xfId="57032" hidden="1"/>
    <cellStyle name="Currency [0] 15731" xfId="27646" hidden="1"/>
    <cellStyle name="Currency [0] 15731" xfId="57039" hidden="1"/>
    <cellStyle name="Currency [0] 15732" xfId="27648" hidden="1"/>
    <cellStyle name="Currency [0] 15732" xfId="57041" hidden="1"/>
    <cellStyle name="Currency [0] 15733" xfId="27339" hidden="1"/>
    <cellStyle name="Currency [0] 15733" xfId="56732" hidden="1"/>
    <cellStyle name="Currency [0] 15734" xfId="27642" hidden="1"/>
    <cellStyle name="Currency [0] 15734" xfId="57035" hidden="1"/>
    <cellStyle name="Currency [0] 15735" xfId="27651" hidden="1"/>
    <cellStyle name="Currency [0] 15735" xfId="57044" hidden="1"/>
    <cellStyle name="Currency [0] 15736" xfId="27653" hidden="1"/>
    <cellStyle name="Currency [0] 15736" xfId="57046" hidden="1"/>
    <cellStyle name="Currency [0] 15737" xfId="27641" hidden="1"/>
    <cellStyle name="Currency [0] 15737" xfId="57034" hidden="1"/>
    <cellStyle name="Currency [0] 15738" xfId="27351" hidden="1"/>
    <cellStyle name="Currency [0] 15738" xfId="56744" hidden="1"/>
    <cellStyle name="Currency [0] 15739" xfId="27664" hidden="1"/>
    <cellStyle name="Currency [0] 15739" xfId="57057" hidden="1"/>
    <cellStyle name="Currency [0] 1574" xfId="1723" hidden="1"/>
    <cellStyle name="Currency [0] 1574" xfId="31118" hidden="1"/>
    <cellStyle name="Currency [0] 15740" xfId="27673" hidden="1"/>
    <cellStyle name="Currency [0] 15740" xfId="57066" hidden="1"/>
    <cellStyle name="Currency [0] 15741" xfId="27684" hidden="1"/>
    <cellStyle name="Currency [0] 15741" xfId="57077" hidden="1"/>
    <cellStyle name="Currency [0] 15742" xfId="27690" hidden="1"/>
    <cellStyle name="Currency [0] 15742" xfId="57083" hidden="1"/>
    <cellStyle name="Currency [0] 15743" xfId="27662" hidden="1"/>
    <cellStyle name="Currency [0] 15743" xfId="57055" hidden="1"/>
    <cellStyle name="Currency [0] 15744" xfId="27680" hidden="1"/>
    <cellStyle name="Currency [0] 15744" xfId="57073" hidden="1"/>
    <cellStyle name="Currency [0] 15745" xfId="27702" hidden="1"/>
    <cellStyle name="Currency [0] 15745" xfId="57095" hidden="1"/>
    <cellStyle name="Currency [0] 15746" xfId="27704" hidden="1"/>
    <cellStyle name="Currency [0] 15746" xfId="57097" hidden="1"/>
    <cellStyle name="Currency [0] 15747" xfId="27636" hidden="1"/>
    <cellStyle name="Currency [0] 15747" xfId="57029" hidden="1"/>
    <cellStyle name="Currency [0] 15748" xfId="27347" hidden="1"/>
    <cellStyle name="Currency [0] 15748" xfId="56740" hidden="1"/>
    <cellStyle name="Currency [0] 15749" xfId="27676" hidden="1"/>
    <cellStyle name="Currency [0] 15749" xfId="57069" hidden="1"/>
    <cellStyle name="Currency [0] 1575" xfId="1744" hidden="1"/>
    <cellStyle name="Currency [0] 1575" xfId="31139" hidden="1"/>
    <cellStyle name="Currency [0] 15750" xfId="27343" hidden="1"/>
    <cellStyle name="Currency [0] 15750" xfId="56736" hidden="1"/>
    <cellStyle name="Currency [0] 15751" xfId="27665" hidden="1"/>
    <cellStyle name="Currency [0] 15751" xfId="57058" hidden="1"/>
    <cellStyle name="Currency [0] 15752" xfId="27709" hidden="1"/>
    <cellStyle name="Currency [0] 15752" xfId="57102" hidden="1"/>
    <cellStyle name="Currency [0] 15753" xfId="27677" hidden="1"/>
    <cellStyle name="Currency [0] 15753" xfId="57070" hidden="1"/>
    <cellStyle name="Currency [0] 15754" xfId="27685" hidden="1"/>
    <cellStyle name="Currency [0] 15754" xfId="57078" hidden="1"/>
    <cellStyle name="Currency [0] 15755" xfId="27721" hidden="1"/>
    <cellStyle name="Currency [0] 15755" xfId="57114" hidden="1"/>
    <cellStyle name="Currency [0] 15756" xfId="27723" hidden="1"/>
    <cellStyle name="Currency [0] 15756" xfId="57116" hidden="1"/>
    <cellStyle name="Currency [0] 15757" xfId="27679" hidden="1"/>
    <cellStyle name="Currency [0] 15757" xfId="57072" hidden="1"/>
    <cellStyle name="Currency [0] 15758" xfId="27692" hidden="1"/>
    <cellStyle name="Currency [0] 15758" xfId="57085" hidden="1"/>
    <cellStyle name="Currency [0] 15759" xfId="27697" hidden="1"/>
    <cellStyle name="Currency [0] 15759" xfId="57090" hidden="1"/>
    <cellStyle name="Currency [0] 1576" xfId="1729" hidden="1"/>
    <cellStyle name="Currency [0] 1576" xfId="31124" hidden="1"/>
    <cellStyle name="Currency [0] 15760" xfId="27691" hidden="1"/>
    <cellStyle name="Currency [0] 15760" xfId="57084" hidden="1"/>
    <cellStyle name="Currency [0] 15761" xfId="27739" hidden="1"/>
    <cellStyle name="Currency [0] 15761" xfId="57132" hidden="1"/>
    <cellStyle name="Currency [0] 15762" xfId="27747" hidden="1"/>
    <cellStyle name="Currency [0] 15762" xfId="57140" hidden="1"/>
    <cellStyle name="Currency [0] 15763" xfId="27675" hidden="1"/>
    <cellStyle name="Currency [0] 15763" xfId="57068" hidden="1"/>
    <cellStyle name="Currency [0] 15764" xfId="27733" hidden="1"/>
    <cellStyle name="Currency [0] 15764" xfId="57126" hidden="1"/>
    <cellStyle name="Currency [0] 15765" xfId="27756" hidden="1"/>
    <cellStyle name="Currency [0] 15765" xfId="57149" hidden="1"/>
    <cellStyle name="Currency [0] 15766" xfId="27758" hidden="1"/>
    <cellStyle name="Currency [0] 15766" xfId="57151" hidden="1"/>
    <cellStyle name="Currency [0] 15767" xfId="27658" hidden="1"/>
    <cellStyle name="Currency [0] 15767" xfId="57051" hidden="1"/>
    <cellStyle name="Currency [0] 15768" xfId="27668" hidden="1"/>
    <cellStyle name="Currency [0] 15768" xfId="57061" hidden="1"/>
    <cellStyle name="Currency [0] 15769" xfId="27730" hidden="1"/>
    <cellStyle name="Currency [0] 15769" xfId="57123" hidden="1"/>
    <cellStyle name="Currency [0] 1577" xfId="1733" hidden="1"/>
    <cellStyle name="Currency [0] 1577" xfId="31128" hidden="1"/>
    <cellStyle name="Currency [0] 15770" xfId="27695" hidden="1"/>
    <cellStyle name="Currency [0] 15770" xfId="57088" hidden="1"/>
    <cellStyle name="Currency [0] 15771" xfId="27644" hidden="1"/>
    <cellStyle name="Currency [0] 15771" xfId="57037" hidden="1"/>
    <cellStyle name="Currency [0] 15772" xfId="27766" hidden="1"/>
    <cellStyle name="Currency [0] 15772" xfId="57159" hidden="1"/>
    <cellStyle name="Currency [0] 15773" xfId="27731" hidden="1"/>
    <cellStyle name="Currency [0] 15773" xfId="57124" hidden="1"/>
    <cellStyle name="Currency [0] 15774" xfId="27742" hidden="1"/>
    <cellStyle name="Currency [0] 15774" xfId="57135" hidden="1"/>
    <cellStyle name="Currency [0] 15775" xfId="27774" hidden="1"/>
    <cellStyle name="Currency [0] 15775" xfId="57167" hidden="1"/>
    <cellStyle name="Currency [0] 15776" xfId="27776" hidden="1"/>
    <cellStyle name="Currency [0] 15776" xfId="57169" hidden="1"/>
    <cellStyle name="Currency [0] 15777" xfId="27728" hidden="1"/>
    <cellStyle name="Currency [0] 15777" xfId="57121" hidden="1"/>
    <cellStyle name="Currency [0] 15778" xfId="27727" hidden="1"/>
    <cellStyle name="Currency [0] 15778" xfId="57120" hidden="1"/>
    <cellStyle name="Currency [0] 15779" xfId="27717" hidden="1"/>
    <cellStyle name="Currency [0] 15779" xfId="57110" hidden="1"/>
    <cellStyle name="Currency [0] 1578" xfId="1749" hidden="1"/>
    <cellStyle name="Currency [0] 1578" xfId="31144" hidden="1"/>
    <cellStyle name="Currency [0] 15780" xfId="27713" hidden="1"/>
    <cellStyle name="Currency [0] 15780" xfId="57106" hidden="1"/>
    <cellStyle name="Currency [0] 15781" xfId="27715" hidden="1"/>
    <cellStyle name="Currency [0] 15781" xfId="57108" hidden="1"/>
    <cellStyle name="Currency [0] 15782" xfId="27783" hidden="1"/>
    <cellStyle name="Currency [0] 15782" xfId="57176" hidden="1"/>
    <cellStyle name="Currency [0] 15783" xfId="27345" hidden="1"/>
    <cellStyle name="Currency [0] 15783" xfId="56738" hidden="1"/>
    <cellStyle name="Currency [0] 15784" xfId="27761" hidden="1"/>
    <cellStyle name="Currency [0] 15784" xfId="57154" hidden="1"/>
    <cellStyle name="Currency [0] 15785" xfId="27789" hidden="1"/>
    <cellStyle name="Currency [0] 15785" xfId="57182" hidden="1"/>
    <cellStyle name="Currency [0] 15786" xfId="27791" hidden="1"/>
    <cellStyle name="Currency [0] 15786" xfId="57184" hidden="1"/>
    <cellStyle name="Currency [0] 15787" xfId="27666" hidden="1"/>
    <cellStyle name="Currency [0] 15787" xfId="57059" hidden="1"/>
    <cellStyle name="Currency [0] 15788" xfId="27740" hidden="1"/>
    <cellStyle name="Currency [0] 15788" xfId="57133" hidden="1"/>
    <cellStyle name="Currency [0] 15789" xfId="27696" hidden="1"/>
    <cellStyle name="Currency [0] 15789" xfId="57089" hidden="1"/>
    <cellStyle name="Currency [0] 1579" xfId="1750" hidden="1"/>
    <cellStyle name="Currency [0] 1579" xfId="31145" hidden="1"/>
    <cellStyle name="Currency [0] 15790" xfId="27732" hidden="1"/>
    <cellStyle name="Currency [0] 15790" xfId="57125" hidden="1"/>
    <cellStyle name="Currency [0] 15791" xfId="27736" hidden="1"/>
    <cellStyle name="Currency [0] 15791" xfId="57129" hidden="1"/>
    <cellStyle name="Currency [0] 15792" xfId="27797" hidden="1"/>
    <cellStyle name="Currency [0] 15792" xfId="57190" hidden="1"/>
    <cellStyle name="Currency [0] 15793" xfId="27380" hidden="1"/>
    <cellStyle name="Currency [0] 15793" xfId="56773" hidden="1"/>
    <cellStyle name="Currency [0] 15794" xfId="27779" hidden="1"/>
    <cellStyle name="Currency [0] 15794" xfId="57172" hidden="1"/>
    <cellStyle name="Currency [0] 15795" xfId="27802" hidden="1"/>
    <cellStyle name="Currency [0] 15795" xfId="57195" hidden="1"/>
    <cellStyle name="Currency [0] 15796" xfId="27804" hidden="1"/>
    <cellStyle name="Currency [0] 15796" xfId="57197" hidden="1"/>
    <cellStyle name="Currency [0] 15797" xfId="27660" hidden="1"/>
    <cellStyle name="Currency [0] 15797" xfId="57053" hidden="1"/>
    <cellStyle name="Currency [0] 15798" xfId="27759" hidden="1"/>
    <cellStyle name="Currency [0] 15798" xfId="57152" hidden="1"/>
    <cellStyle name="Currency [0] 15799" xfId="27726" hidden="1"/>
    <cellStyle name="Currency [0] 15799" xfId="57119" hidden="1"/>
    <cellStyle name="Currency [0] 158" xfId="288" hidden="1"/>
    <cellStyle name="Currency [0] 158" xfId="29683" hidden="1"/>
    <cellStyle name="Currency [0] 1580" xfId="1730" hidden="1"/>
    <cellStyle name="Currency [0] 1580" xfId="31125" hidden="1"/>
    <cellStyle name="Currency [0] 15800" xfId="27744" hidden="1"/>
    <cellStyle name="Currency [0] 15800" xfId="57137" hidden="1"/>
    <cellStyle name="Currency [0] 15801" xfId="27741" hidden="1"/>
    <cellStyle name="Currency [0] 15801" xfId="57134" hidden="1"/>
    <cellStyle name="Currency [0] 15802" xfId="27808" hidden="1"/>
    <cellStyle name="Currency [0] 15802" xfId="57201" hidden="1"/>
    <cellStyle name="Currency [0] 15803" xfId="27693" hidden="1"/>
    <cellStyle name="Currency [0] 15803" xfId="57086" hidden="1"/>
    <cellStyle name="Currency [0] 15804" xfId="27793" hidden="1"/>
    <cellStyle name="Currency [0] 15804" xfId="57186" hidden="1"/>
    <cellStyle name="Currency [0] 15805" xfId="27815" hidden="1"/>
    <cellStyle name="Currency [0] 15805" xfId="57208" hidden="1"/>
    <cellStyle name="Currency [0] 15806" xfId="27817" hidden="1"/>
    <cellStyle name="Currency [0] 15806" xfId="57210" hidden="1"/>
    <cellStyle name="Currency [0] 15807" xfId="27745" hidden="1"/>
    <cellStyle name="Currency [0] 15807" xfId="57138" hidden="1"/>
    <cellStyle name="Currency [0] 15808" xfId="27777" hidden="1"/>
    <cellStyle name="Currency [0] 15808" xfId="57170" hidden="1"/>
    <cellStyle name="Currency [0] 15809" xfId="27425" hidden="1"/>
    <cellStyle name="Currency [0] 15809" xfId="56818" hidden="1"/>
    <cellStyle name="Currency [0] 1581" xfId="1737" hidden="1"/>
    <cellStyle name="Currency [0] 1581" xfId="31132" hidden="1"/>
    <cellStyle name="Currency [0] 15810" xfId="27763" hidden="1"/>
    <cellStyle name="Currency [0] 15810" xfId="57156" hidden="1"/>
    <cellStyle name="Currency [0] 15811" xfId="27760" hidden="1"/>
    <cellStyle name="Currency [0] 15811" xfId="57153" hidden="1"/>
    <cellStyle name="Currency [0] 15812" xfId="27821" hidden="1"/>
    <cellStyle name="Currency [0] 15812" xfId="57214" hidden="1"/>
    <cellStyle name="Currency [0] 15813" xfId="27656" hidden="1"/>
    <cellStyle name="Currency [0] 15813" xfId="57049" hidden="1"/>
    <cellStyle name="Currency [0] 15814" xfId="27805" hidden="1"/>
    <cellStyle name="Currency [0] 15814" xfId="57198" hidden="1"/>
    <cellStyle name="Currency [0] 15815" xfId="27825" hidden="1"/>
    <cellStyle name="Currency [0] 15815" xfId="57218" hidden="1"/>
    <cellStyle name="Currency [0] 15816" xfId="27827" hidden="1"/>
    <cellStyle name="Currency [0] 15816" xfId="57220" hidden="1"/>
    <cellStyle name="Currency [0] 15817" xfId="27764" hidden="1"/>
    <cellStyle name="Currency [0] 15817" xfId="57157" hidden="1"/>
    <cellStyle name="Currency [0] 15818" xfId="27792" hidden="1"/>
    <cellStyle name="Currency [0] 15818" xfId="57185" hidden="1"/>
    <cellStyle name="Currency [0] 15819" xfId="27752" hidden="1"/>
    <cellStyle name="Currency [0] 15819" xfId="57145" hidden="1"/>
    <cellStyle name="Currency [0] 1582" xfId="1741" hidden="1"/>
    <cellStyle name="Currency [0] 1582" xfId="31136" hidden="1"/>
    <cellStyle name="Currency [0] 15820" xfId="27781" hidden="1"/>
    <cellStyle name="Currency [0] 15820" xfId="57174" hidden="1"/>
    <cellStyle name="Currency [0] 15821" xfId="27778" hidden="1"/>
    <cellStyle name="Currency [0] 15821" xfId="57171" hidden="1"/>
    <cellStyle name="Currency [0] 15822" xfId="27831" hidden="1"/>
    <cellStyle name="Currency [0] 15822" xfId="57224" hidden="1"/>
    <cellStyle name="Currency [0] 15823" xfId="27659" hidden="1"/>
    <cellStyle name="Currency [0] 15823" xfId="57052" hidden="1"/>
    <cellStyle name="Currency [0] 15824" xfId="27818" hidden="1"/>
    <cellStyle name="Currency [0] 15824" xfId="57211" hidden="1"/>
    <cellStyle name="Currency [0] 15825" xfId="27835" hidden="1"/>
    <cellStyle name="Currency [0] 15825" xfId="57228" hidden="1"/>
    <cellStyle name="Currency [0] 15826" xfId="27837" hidden="1"/>
    <cellStyle name="Currency [0] 15826" xfId="57230" hidden="1"/>
    <cellStyle name="Currency [0] 15827" xfId="27718" hidden="1"/>
    <cellStyle name="Currency [0] 15827" xfId="57111" hidden="1"/>
    <cellStyle name="Currency [0] 15828" xfId="27754" hidden="1"/>
    <cellStyle name="Currency [0] 15828" xfId="57147" hidden="1"/>
    <cellStyle name="Currency [0] 15829" xfId="27823" hidden="1"/>
    <cellStyle name="Currency [0] 15829" xfId="57216" hidden="1"/>
    <cellStyle name="Currency [0] 1583" xfId="1736" hidden="1"/>
    <cellStyle name="Currency [0] 1583" xfId="31131" hidden="1"/>
    <cellStyle name="Currency [0] 15830" xfId="27811" hidden="1"/>
    <cellStyle name="Currency [0] 15830" xfId="57204" hidden="1"/>
    <cellStyle name="Currency [0] 15831" xfId="27828" hidden="1"/>
    <cellStyle name="Currency [0] 15831" xfId="57221" hidden="1"/>
    <cellStyle name="Currency [0] 15832" xfId="27839" hidden="1"/>
    <cellStyle name="Currency [0] 15832" xfId="57232" hidden="1"/>
    <cellStyle name="Currency [0] 15833" xfId="27687" hidden="1"/>
    <cellStyle name="Currency [0] 15833" xfId="57080" hidden="1"/>
    <cellStyle name="Currency [0] 15834" xfId="27751" hidden="1"/>
    <cellStyle name="Currency [0] 15834" xfId="57144" hidden="1"/>
    <cellStyle name="Currency [0] 15835" xfId="27843" hidden="1"/>
    <cellStyle name="Currency [0] 15835" xfId="57236" hidden="1"/>
    <cellStyle name="Currency [0] 15836" xfId="27845" hidden="1"/>
    <cellStyle name="Currency [0] 15836" xfId="57238" hidden="1"/>
    <cellStyle name="Currency [0] 15837" xfId="27800" hidden="1"/>
    <cellStyle name="Currency [0] 15837" xfId="57193" hidden="1"/>
    <cellStyle name="Currency [0] 15838" xfId="27812" hidden="1"/>
    <cellStyle name="Currency [0] 15838" xfId="57205" hidden="1"/>
    <cellStyle name="Currency [0] 15839" xfId="27840" hidden="1"/>
    <cellStyle name="Currency [0] 15839" xfId="57233" hidden="1"/>
    <cellStyle name="Currency [0] 1584" xfId="1759" hidden="1"/>
    <cellStyle name="Currency [0] 1584" xfId="31154" hidden="1"/>
    <cellStyle name="Currency [0] 15840" xfId="27813" hidden="1"/>
    <cellStyle name="Currency [0] 15840" xfId="57206" hidden="1"/>
    <cellStyle name="Currency [0] 15841" xfId="27846" hidden="1"/>
    <cellStyle name="Currency [0] 15841" xfId="57239" hidden="1"/>
    <cellStyle name="Currency [0] 15842" xfId="27848" hidden="1"/>
    <cellStyle name="Currency [0] 15842" xfId="57241" hidden="1"/>
    <cellStyle name="Currency [0] 15843" xfId="27841" hidden="1"/>
    <cellStyle name="Currency [0] 15843" xfId="57234" hidden="1"/>
    <cellStyle name="Currency [0] 15844" xfId="27787" hidden="1"/>
    <cellStyle name="Currency [0] 15844" xfId="57180" hidden="1"/>
    <cellStyle name="Currency [0] 15845" xfId="27850" hidden="1"/>
    <cellStyle name="Currency [0] 15845" xfId="57243" hidden="1"/>
    <cellStyle name="Currency [0] 15846" xfId="27852" hidden="1"/>
    <cellStyle name="Currency [0] 15846" xfId="57245" hidden="1"/>
    <cellStyle name="Currency [0] 15847" xfId="27364" hidden="1"/>
    <cellStyle name="Currency [0] 15847" xfId="56757" hidden="1"/>
    <cellStyle name="Currency [0] 15848" xfId="27342" hidden="1"/>
    <cellStyle name="Currency [0] 15848" xfId="56735" hidden="1"/>
    <cellStyle name="Currency [0] 15849" xfId="27858" hidden="1"/>
    <cellStyle name="Currency [0] 15849" xfId="57251" hidden="1"/>
    <cellStyle name="Currency [0] 1585" xfId="1765" hidden="1"/>
    <cellStyle name="Currency [0] 1585" xfId="31160" hidden="1"/>
    <cellStyle name="Currency [0] 15850" xfId="27864" hidden="1"/>
    <cellStyle name="Currency [0] 15850" xfId="57257" hidden="1"/>
    <cellStyle name="Currency [0] 15851" xfId="27866" hidden="1"/>
    <cellStyle name="Currency [0] 15851" xfId="57259" hidden="1"/>
    <cellStyle name="Currency [0] 15852" xfId="27359" hidden="1"/>
    <cellStyle name="Currency [0] 15852" xfId="56752" hidden="1"/>
    <cellStyle name="Currency [0] 15853" xfId="27860" hidden="1"/>
    <cellStyle name="Currency [0] 15853" xfId="57253" hidden="1"/>
    <cellStyle name="Currency [0] 15854" xfId="27868" hidden="1"/>
    <cellStyle name="Currency [0] 15854" xfId="57261" hidden="1"/>
    <cellStyle name="Currency [0] 15855" xfId="27870" hidden="1"/>
    <cellStyle name="Currency [0] 15855" xfId="57263" hidden="1"/>
    <cellStyle name="Currency [0] 15856" xfId="27859" hidden="1"/>
    <cellStyle name="Currency [0] 15856" xfId="57252" hidden="1"/>
    <cellStyle name="Currency [0] 15857" xfId="27365" hidden="1"/>
    <cellStyle name="Currency [0] 15857" xfId="56758" hidden="1"/>
    <cellStyle name="Currency [0] 15858" xfId="27881" hidden="1"/>
    <cellStyle name="Currency [0] 15858" xfId="57274" hidden="1"/>
    <cellStyle name="Currency [0] 15859" xfId="27890" hidden="1"/>
    <cellStyle name="Currency [0] 15859" xfId="57283" hidden="1"/>
    <cellStyle name="Currency [0] 1586" xfId="1727" hidden="1"/>
    <cellStyle name="Currency [0] 1586" xfId="31122" hidden="1"/>
    <cellStyle name="Currency [0] 15860" xfId="27901" hidden="1"/>
    <cellStyle name="Currency [0] 15860" xfId="57294" hidden="1"/>
    <cellStyle name="Currency [0] 15861" xfId="27907" hidden="1"/>
    <cellStyle name="Currency [0] 15861" xfId="57300" hidden="1"/>
    <cellStyle name="Currency [0] 15862" xfId="27879" hidden="1"/>
    <cellStyle name="Currency [0] 15862" xfId="57272" hidden="1"/>
    <cellStyle name="Currency [0] 15863" xfId="27897" hidden="1"/>
    <cellStyle name="Currency [0] 15863" xfId="57290" hidden="1"/>
    <cellStyle name="Currency [0] 15864" xfId="27919" hidden="1"/>
    <cellStyle name="Currency [0] 15864" xfId="57312" hidden="1"/>
    <cellStyle name="Currency [0] 15865" xfId="27921" hidden="1"/>
    <cellStyle name="Currency [0] 15865" xfId="57314" hidden="1"/>
    <cellStyle name="Currency [0] 15866" xfId="27855" hidden="1"/>
    <cellStyle name="Currency [0] 15866" xfId="57248" hidden="1"/>
    <cellStyle name="Currency [0] 15867" xfId="27369" hidden="1"/>
    <cellStyle name="Currency [0] 15867" xfId="56762" hidden="1"/>
    <cellStyle name="Currency [0] 15868" xfId="27893" hidden="1"/>
    <cellStyle name="Currency [0] 15868" xfId="57286" hidden="1"/>
    <cellStyle name="Currency [0] 15869" xfId="27385" hidden="1"/>
    <cellStyle name="Currency [0] 15869" xfId="56778" hidden="1"/>
    <cellStyle name="Currency [0] 1587" xfId="1757" hidden="1"/>
    <cellStyle name="Currency [0] 1587" xfId="31152" hidden="1"/>
    <cellStyle name="Currency [0] 15870" xfId="27882" hidden="1"/>
    <cellStyle name="Currency [0] 15870" xfId="57275" hidden="1"/>
    <cellStyle name="Currency [0] 15871" xfId="27926" hidden="1"/>
    <cellStyle name="Currency [0] 15871" xfId="57319" hidden="1"/>
    <cellStyle name="Currency [0] 15872" xfId="27894" hidden="1"/>
    <cellStyle name="Currency [0] 15872" xfId="57287" hidden="1"/>
    <cellStyle name="Currency [0] 15873" xfId="27902" hidden="1"/>
    <cellStyle name="Currency [0] 15873" xfId="57295" hidden="1"/>
    <cellStyle name="Currency [0] 15874" xfId="27938" hidden="1"/>
    <cellStyle name="Currency [0] 15874" xfId="57331" hidden="1"/>
    <cellStyle name="Currency [0] 15875" xfId="27940" hidden="1"/>
    <cellStyle name="Currency [0] 15875" xfId="57333" hidden="1"/>
    <cellStyle name="Currency [0] 15876" xfId="27896" hidden="1"/>
    <cellStyle name="Currency [0] 15876" xfId="57289" hidden="1"/>
    <cellStyle name="Currency [0] 15877" xfId="27909" hidden="1"/>
    <cellStyle name="Currency [0] 15877" xfId="57302" hidden="1"/>
    <cellStyle name="Currency [0] 15878" xfId="27914" hidden="1"/>
    <cellStyle name="Currency [0] 15878" xfId="57307" hidden="1"/>
    <cellStyle name="Currency [0] 15879" xfId="27908" hidden="1"/>
    <cellStyle name="Currency [0] 15879" xfId="57301" hidden="1"/>
    <cellStyle name="Currency [0] 1588" xfId="1769" hidden="1"/>
    <cellStyle name="Currency [0] 1588" xfId="31164" hidden="1"/>
    <cellStyle name="Currency [0] 15880" xfId="27956" hidden="1"/>
    <cellStyle name="Currency [0] 15880" xfId="57349" hidden="1"/>
    <cellStyle name="Currency [0] 15881" xfId="27964" hidden="1"/>
    <cellStyle name="Currency [0] 15881" xfId="57357" hidden="1"/>
    <cellStyle name="Currency [0] 15882" xfId="27892" hidden="1"/>
    <cellStyle name="Currency [0] 15882" xfId="57285" hidden="1"/>
    <cellStyle name="Currency [0] 15883" xfId="27950" hidden="1"/>
    <cellStyle name="Currency [0] 15883" xfId="57343" hidden="1"/>
    <cellStyle name="Currency [0] 15884" xfId="27973" hidden="1"/>
    <cellStyle name="Currency [0] 15884" xfId="57366" hidden="1"/>
    <cellStyle name="Currency [0] 15885" xfId="27975" hidden="1"/>
    <cellStyle name="Currency [0] 15885" xfId="57368" hidden="1"/>
    <cellStyle name="Currency [0] 15886" xfId="27875" hidden="1"/>
    <cellStyle name="Currency [0] 15886" xfId="57268" hidden="1"/>
    <cellStyle name="Currency [0] 15887" xfId="27885" hidden="1"/>
    <cellStyle name="Currency [0] 15887" xfId="57278" hidden="1"/>
    <cellStyle name="Currency [0] 15888" xfId="27947" hidden="1"/>
    <cellStyle name="Currency [0] 15888" xfId="57340" hidden="1"/>
    <cellStyle name="Currency [0] 15889" xfId="27912" hidden="1"/>
    <cellStyle name="Currency [0] 15889" xfId="57305" hidden="1"/>
    <cellStyle name="Currency [0] 1589" xfId="1770" hidden="1"/>
    <cellStyle name="Currency [0] 1589" xfId="31165" hidden="1"/>
    <cellStyle name="Currency [0] 15890" xfId="27862" hidden="1"/>
    <cellStyle name="Currency [0] 15890" xfId="57255" hidden="1"/>
    <cellStyle name="Currency [0] 15891" xfId="27983" hidden="1"/>
    <cellStyle name="Currency [0] 15891" xfId="57376" hidden="1"/>
    <cellStyle name="Currency [0] 15892" xfId="27948" hidden="1"/>
    <cellStyle name="Currency [0] 15892" xfId="57341" hidden="1"/>
    <cellStyle name="Currency [0] 15893" xfId="27959" hidden="1"/>
    <cellStyle name="Currency [0] 15893" xfId="57352" hidden="1"/>
    <cellStyle name="Currency [0] 15894" xfId="27991" hidden="1"/>
    <cellStyle name="Currency [0] 15894" xfId="57384" hidden="1"/>
    <cellStyle name="Currency [0] 15895" xfId="27993" hidden="1"/>
    <cellStyle name="Currency [0] 15895" xfId="57386" hidden="1"/>
    <cellStyle name="Currency [0] 15896" xfId="27945" hidden="1"/>
    <cellStyle name="Currency [0] 15896" xfId="57338" hidden="1"/>
    <cellStyle name="Currency [0] 15897" xfId="27944" hidden="1"/>
    <cellStyle name="Currency [0] 15897" xfId="57337" hidden="1"/>
    <cellStyle name="Currency [0] 15898" xfId="27934" hidden="1"/>
    <cellStyle name="Currency [0] 15898" xfId="57327" hidden="1"/>
    <cellStyle name="Currency [0] 15899" xfId="27930" hidden="1"/>
    <cellStyle name="Currency [0] 15899" xfId="57323" hidden="1"/>
    <cellStyle name="Currency [0] 159" xfId="289" hidden="1"/>
    <cellStyle name="Currency [0] 159" xfId="29684" hidden="1"/>
    <cellStyle name="Currency [0] 1590" xfId="1718" hidden="1"/>
    <cellStyle name="Currency [0] 1590" xfId="31113" hidden="1"/>
    <cellStyle name="Currency [0] 15900" xfId="27932" hidden="1"/>
    <cellStyle name="Currency [0] 15900" xfId="57325" hidden="1"/>
    <cellStyle name="Currency [0] 15901" xfId="28000" hidden="1"/>
    <cellStyle name="Currency [0] 15901" xfId="57393" hidden="1"/>
    <cellStyle name="Currency [0] 15902" xfId="27371" hidden="1"/>
    <cellStyle name="Currency [0] 15902" xfId="56764" hidden="1"/>
    <cellStyle name="Currency [0] 15903" xfId="27978" hidden="1"/>
    <cellStyle name="Currency [0] 15903" xfId="57371" hidden="1"/>
    <cellStyle name="Currency [0] 15904" xfId="28006" hidden="1"/>
    <cellStyle name="Currency [0] 15904" xfId="57399" hidden="1"/>
    <cellStyle name="Currency [0] 15905" xfId="28008" hidden="1"/>
    <cellStyle name="Currency [0] 15905" xfId="57401" hidden="1"/>
    <cellStyle name="Currency [0] 15906" xfId="27883" hidden="1"/>
    <cellStyle name="Currency [0] 15906" xfId="57276" hidden="1"/>
    <cellStyle name="Currency [0] 15907" xfId="27957" hidden="1"/>
    <cellStyle name="Currency [0] 15907" xfId="57350" hidden="1"/>
    <cellStyle name="Currency [0] 15908" xfId="27913" hidden="1"/>
    <cellStyle name="Currency [0] 15908" xfId="57306" hidden="1"/>
    <cellStyle name="Currency [0] 15909" xfId="27949" hidden="1"/>
    <cellStyle name="Currency [0] 15909" xfId="57342" hidden="1"/>
    <cellStyle name="Currency [0] 1591" xfId="1725" hidden="1"/>
    <cellStyle name="Currency [0] 1591" xfId="31120" hidden="1"/>
    <cellStyle name="Currency [0] 15910" xfId="27953" hidden="1"/>
    <cellStyle name="Currency [0] 15910" xfId="57346" hidden="1"/>
    <cellStyle name="Currency [0] 15911" xfId="28014" hidden="1"/>
    <cellStyle name="Currency [0] 15911" xfId="57407" hidden="1"/>
    <cellStyle name="Currency [0] 15912" xfId="27358" hidden="1"/>
    <cellStyle name="Currency [0] 15912" xfId="56751" hidden="1"/>
    <cellStyle name="Currency [0] 15913" xfId="27996" hidden="1"/>
    <cellStyle name="Currency [0] 15913" xfId="57389" hidden="1"/>
    <cellStyle name="Currency [0] 15914" xfId="28019" hidden="1"/>
    <cellStyle name="Currency [0] 15914" xfId="57412" hidden="1"/>
    <cellStyle name="Currency [0] 15915" xfId="28021" hidden="1"/>
    <cellStyle name="Currency [0] 15915" xfId="57414" hidden="1"/>
    <cellStyle name="Currency [0] 15916" xfId="27877" hidden="1"/>
    <cellStyle name="Currency [0] 15916" xfId="57270" hidden="1"/>
    <cellStyle name="Currency [0] 15917" xfId="27976" hidden="1"/>
    <cellStyle name="Currency [0] 15917" xfId="57369" hidden="1"/>
    <cellStyle name="Currency [0] 15918" xfId="27943" hidden="1"/>
    <cellStyle name="Currency [0] 15918" xfId="57336" hidden="1"/>
    <cellStyle name="Currency [0] 15919" xfId="27961" hidden="1"/>
    <cellStyle name="Currency [0] 15919" xfId="57354" hidden="1"/>
    <cellStyle name="Currency [0] 1592" xfId="1754" hidden="1"/>
    <cellStyle name="Currency [0] 1592" xfId="31149" hidden="1"/>
    <cellStyle name="Currency [0] 15920" xfId="27958" hidden="1"/>
    <cellStyle name="Currency [0] 15920" xfId="57351" hidden="1"/>
    <cellStyle name="Currency [0] 15921" xfId="28025" hidden="1"/>
    <cellStyle name="Currency [0] 15921" xfId="57418" hidden="1"/>
    <cellStyle name="Currency [0] 15922" xfId="27910" hidden="1"/>
    <cellStyle name="Currency [0] 15922" xfId="57303" hidden="1"/>
    <cellStyle name="Currency [0] 15923" xfId="28010" hidden="1"/>
    <cellStyle name="Currency [0] 15923" xfId="57403" hidden="1"/>
    <cellStyle name="Currency [0] 15924" xfId="28032" hidden="1"/>
    <cellStyle name="Currency [0] 15924" xfId="57425" hidden="1"/>
    <cellStyle name="Currency [0] 15925" xfId="28034" hidden="1"/>
    <cellStyle name="Currency [0] 15925" xfId="57427" hidden="1"/>
    <cellStyle name="Currency [0] 15926" xfId="27962" hidden="1"/>
    <cellStyle name="Currency [0] 15926" xfId="57355" hidden="1"/>
    <cellStyle name="Currency [0] 15927" xfId="27994" hidden="1"/>
    <cellStyle name="Currency [0] 15927" xfId="57387" hidden="1"/>
    <cellStyle name="Currency [0] 15928" xfId="27337" hidden="1"/>
    <cellStyle name="Currency [0] 15928" xfId="56730" hidden="1"/>
    <cellStyle name="Currency [0] 15929" xfId="27980" hidden="1"/>
    <cellStyle name="Currency [0] 15929" xfId="57373" hidden="1"/>
    <cellStyle name="Currency [0] 1593" xfId="1739" hidden="1"/>
    <cellStyle name="Currency [0] 1593" xfId="31134" hidden="1"/>
    <cellStyle name="Currency [0] 15930" xfId="27977" hidden="1"/>
    <cellStyle name="Currency [0] 15930" xfId="57370" hidden="1"/>
    <cellStyle name="Currency [0] 15931" xfId="28038" hidden="1"/>
    <cellStyle name="Currency [0] 15931" xfId="57431" hidden="1"/>
    <cellStyle name="Currency [0] 15932" xfId="27873" hidden="1"/>
    <cellStyle name="Currency [0] 15932" xfId="57266" hidden="1"/>
    <cellStyle name="Currency [0] 15933" xfId="28022" hidden="1"/>
    <cellStyle name="Currency [0] 15933" xfId="57415" hidden="1"/>
    <cellStyle name="Currency [0] 15934" xfId="28042" hidden="1"/>
    <cellStyle name="Currency [0] 15934" xfId="57435" hidden="1"/>
    <cellStyle name="Currency [0] 15935" xfId="28044" hidden="1"/>
    <cellStyle name="Currency [0] 15935" xfId="57437" hidden="1"/>
    <cellStyle name="Currency [0] 15936" xfId="27981" hidden="1"/>
    <cellStyle name="Currency [0] 15936" xfId="57374" hidden="1"/>
    <cellStyle name="Currency [0] 15937" xfId="28009" hidden="1"/>
    <cellStyle name="Currency [0] 15937" xfId="57402" hidden="1"/>
    <cellStyle name="Currency [0] 15938" xfId="27969" hidden="1"/>
    <cellStyle name="Currency [0] 15938" xfId="57362" hidden="1"/>
    <cellStyle name="Currency [0] 15939" xfId="27998" hidden="1"/>
    <cellStyle name="Currency [0] 15939" xfId="57391" hidden="1"/>
    <cellStyle name="Currency [0] 1594" xfId="1712" hidden="1"/>
    <cellStyle name="Currency [0] 1594" xfId="31107" hidden="1"/>
    <cellStyle name="Currency [0] 15940" xfId="27995" hidden="1"/>
    <cellStyle name="Currency [0] 15940" xfId="57388" hidden="1"/>
    <cellStyle name="Currency [0] 15941" xfId="28048" hidden="1"/>
    <cellStyle name="Currency [0] 15941" xfId="57441" hidden="1"/>
    <cellStyle name="Currency [0] 15942" xfId="27876" hidden="1"/>
    <cellStyle name="Currency [0] 15942" xfId="57269" hidden="1"/>
    <cellStyle name="Currency [0] 15943" xfId="28035" hidden="1"/>
    <cellStyle name="Currency [0] 15943" xfId="57428" hidden="1"/>
    <cellStyle name="Currency [0] 15944" xfId="28052" hidden="1"/>
    <cellStyle name="Currency [0] 15944" xfId="57445" hidden="1"/>
    <cellStyle name="Currency [0] 15945" xfId="28054" hidden="1"/>
    <cellStyle name="Currency [0] 15945" xfId="57447" hidden="1"/>
    <cellStyle name="Currency [0] 15946" xfId="27935" hidden="1"/>
    <cellStyle name="Currency [0] 15946" xfId="57328" hidden="1"/>
    <cellStyle name="Currency [0] 15947" xfId="27971" hidden="1"/>
    <cellStyle name="Currency [0] 15947" xfId="57364" hidden="1"/>
    <cellStyle name="Currency [0] 15948" xfId="28040" hidden="1"/>
    <cellStyle name="Currency [0] 15948" xfId="57433" hidden="1"/>
    <cellStyle name="Currency [0] 15949" xfId="28028" hidden="1"/>
    <cellStyle name="Currency [0] 15949" xfId="57421" hidden="1"/>
    <cellStyle name="Currency [0] 1595" xfId="1776" hidden="1"/>
    <cellStyle name="Currency [0] 1595" xfId="31171" hidden="1"/>
    <cellStyle name="Currency [0] 15950" xfId="28045" hidden="1"/>
    <cellStyle name="Currency [0] 15950" xfId="57438" hidden="1"/>
    <cellStyle name="Currency [0] 15951" xfId="28056" hidden="1"/>
    <cellStyle name="Currency [0] 15951" xfId="57449" hidden="1"/>
    <cellStyle name="Currency [0] 15952" xfId="27904" hidden="1"/>
    <cellStyle name="Currency [0] 15952" xfId="57297" hidden="1"/>
    <cellStyle name="Currency [0] 15953" xfId="27968" hidden="1"/>
    <cellStyle name="Currency [0] 15953" xfId="57361" hidden="1"/>
    <cellStyle name="Currency [0] 15954" xfId="28060" hidden="1"/>
    <cellStyle name="Currency [0] 15954" xfId="57453" hidden="1"/>
    <cellStyle name="Currency [0] 15955" xfId="28062" hidden="1"/>
    <cellStyle name="Currency [0] 15955" xfId="57455" hidden="1"/>
    <cellStyle name="Currency [0] 15956" xfId="28017" hidden="1"/>
    <cellStyle name="Currency [0] 15956" xfId="57410" hidden="1"/>
    <cellStyle name="Currency [0] 15957" xfId="28029" hidden="1"/>
    <cellStyle name="Currency [0] 15957" xfId="57422" hidden="1"/>
    <cellStyle name="Currency [0] 15958" xfId="28057" hidden="1"/>
    <cellStyle name="Currency [0] 15958" xfId="57450" hidden="1"/>
    <cellStyle name="Currency [0] 15959" xfId="28030" hidden="1"/>
    <cellStyle name="Currency [0] 15959" xfId="57423" hidden="1"/>
    <cellStyle name="Currency [0] 1596" xfId="1755" hidden="1"/>
    <cellStyle name="Currency [0] 1596" xfId="31150" hidden="1"/>
    <cellStyle name="Currency [0] 15960" xfId="28063" hidden="1"/>
    <cellStyle name="Currency [0] 15960" xfId="57456" hidden="1"/>
    <cellStyle name="Currency [0] 15961" xfId="28065" hidden="1"/>
    <cellStyle name="Currency [0] 15961" xfId="57458" hidden="1"/>
    <cellStyle name="Currency [0] 15962" xfId="28058" hidden="1"/>
    <cellStyle name="Currency [0] 15962" xfId="57451" hidden="1"/>
    <cellStyle name="Currency [0] 15963" xfId="28004" hidden="1"/>
    <cellStyle name="Currency [0] 15963" xfId="57397" hidden="1"/>
    <cellStyle name="Currency [0] 15964" xfId="28067" hidden="1"/>
    <cellStyle name="Currency [0] 15964" xfId="57460" hidden="1"/>
    <cellStyle name="Currency [0] 15965" xfId="28069" hidden="1"/>
    <cellStyle name="Currency [0] 15965" xfId="57462" hidden="1"/>
    <cellStyle name="Currency [0] 15966" xfId="27431" hidden="1"/>
    <cellStyle name="Currency [0] 15966" xfId="56824" hidden="1"/>
    <cellStyle name="Currency [0] 15967" xfId="27372" hidden="1"/>
    <cellStyle name="Currency [0] 15967" xfId="56765" hidden="1"/>
    <cellStyle name="Currency [0] 15968" xfId="28075" hidden="1"/>
    <cellStyle name="Currency [0] 15968" xfId="57468" hidden="1"/>
    <cellStyle name="Currency [0] 15969" xfId="28081" hidden="1"/>
    <cellStyle name="Currency [0] 15969" xfId="57474" hidden="1"/>
    <cellStyle name="Currency [0] 1597" xfId="1762" hidden="1"/>
    <cellStyle name="Currency [0] 1597" xfId="31157" hidden="1"/>
    <cellStyle name="Currency [0] 15970" xfId="28083" hidden="1"/>
    <cellStyle name="Currency [0] 15970" xfId="57476" hidden="1"/>
    <cellStyle name="Currency [0] 15971" xfId="27362" hidden="1"/>
    <cellStyle name="Currency [0] 15971" xfId="56755" hidden="1"/>
    <cellStyle name="Currency [0] 15972" xfId="28077" hidden="1"/>
    <cellStyle name="Currency [0] 15972" xfId="57470" hidden="1"/>
    <cellStyle name="Currency [0] 15973" xfId="28085" hidden="1"/>
    <cellStyle name="Currency [0] 15973" xfId="57478" hidden="1"/>
    <cellStyle name="Currency [0] 15974" xfId="28087" hidden="1"/>
    <cellStyle name="Currency [0] 15974" xfId="57480" hidden="1"/>
    <cellStyle name="Currency [0] 15975" xfId="28076" hidden="1"/>
    <cellStyle name="Currency [0] 15975" xfId="57469" hidden="1"/>
    <cellStyle name="Currency [0] 15976" xfId="27407" hidden="1"/>
    <cellStyle name="Currency [0] 15976" xfId="56800" hidden="1"/>
    <cellStyle name="Currency [0] 15977" xfId="28098" hidden="1"/>
    <cellStyle name="Currency [0] 15977" xfId="57491" hidden="1"/>
    <cellStyle name="Currency [0] 15978" xfId="28107" hidden="1"/>
    <cellStyle name="Currency [0] 15978" xfId="57500" hidden="1"/>
    <cellStyle name="Currency [0] 15979" xfId="28118" hidden="1"/>
    <cellStyle name="Currency [0] 15979" xfId="57511" hidden="1"/>
    <cellStyle name="Currency [0] 1598" xfId="1777" hidden="1"/>
    <cellStyle name="Currency [0] 1598" xfId="31172" hidden="1"/>
    <cellStyle name="Currency [0] 15980" xfId="28124" hidden="1"/>
    <cellStyle name="Currency [0] 15980" xfId="57517" hidden="1"/>
    <cellStyle name="Currency [0] 15981" xfId="28096" hidden="1"/>
    <cellStyle name="Currency [0] 15981" xfId="57489" hidden="1"/>
    <cellStyle name="Currency [0] 15982" xfId="28114" hidden="1"/>
    <cellStyle name="Currency [0] 15982" xfId="57507" hidden="1"/>
    <cellStyle name="Currency [0] 15983" xfId="28136" hidden="1"/>
    <cellStyle name="Currency [0] 15983" xfId="57529" hidden="1"/>
    <cellStyle name="Currency [0] 15984" xfId="28138" hidden="1"/>
    <cellStyle name="Currency [0] 15984" xfId="57531" hidden="1"/>
    <cellStyle name="Currency [0] 15985" xfId="28072" hidden="1"/>
    <cellStyle name="Currency [0] 15985" xfId="57465" hidden="1"/>
    <cellStyle name="Currency [0] 15986" xfId="27361" hidden="1"/>
    <cellStyle name="Currency [0] 15986" xfId="56754" hidden="1"/>
    <cellStyle name="Currency [0] 15987" xfId="28110" hidden="1"/>
    <cellStyle name="Currency [0] 15987" xfId="57503" hidden="1"/>
    <cellStyle name="Currency [0] 15988" xfId="27340" hidden="1"/>
    <cellStyle name="Currency [0] 15988" xfId="56733" hidden="1"/>
    <cellStyle name="Currency [0] 15989" xfId="28099" hidden="1"/>
    <cellStyle name="Currency [0] 15989" xfId="57492" hidden="1"/>
    <cellStyle name="Currency [0] 1599" xfId="1778" hidden="1"/>
    <cellStyle name="Currency [0] 1599" xfId="31173" hidden="1"/>
    <cellStyle name="Currency [0] 15990" xfId="28143" hidden="1"/>
    <cellStyle name="Currency [0] 15990" xfId="57536" hidden="1"/>
    <cellStyle name="Currency [0] 15991" xfId="28111" hidden="1"/>
    <cellStyle name="Currency [0] 15991" xfId="57504" hidden="1"/>
    <cellStyle name="Currency [0] 15992" xfId="28119" hidden="1"/>
    <cellStyle name="Currency [0] 15992" xfId="57512" hidden="1"/>
    <cellStyle name="Currency [0] 15993" xfId="28155" hidden="1"/>
    <cellStyle name="Currency [0] 15993" xfId="57548" hidden="1"/>
    <cellStyle name="Currency [0] 15994" xfId="28157" hidden="1"/>
    <cellStyle name="Currency [0] 15994" xfId="57550" hidden="1"/>
    <cellStyle name="Currency [0] 15995" xfId="28113" hidden="1"/>
    <cellStyle name="Currency [0] 15995" xfId="57506" hidden="1"/>
    <cellStyle name="Currency [0] 15996" xfId="28126" hidden="1"/>
    <cellStyle name="Currency [0] 15996" xfId="57519" hidden="1"/>
    <cellStyle name="Currency [0] 15997" xfId="28131" hidden="1"/>
    <cellStyle name="Currency [0] 15997" xfId="57524" hidden="1"/>
    <cellStyle name="Currency [0] 15998" xfId="28125" hidden="1"/>
    <cellStyle name="Currency [0] 15998" xfId="57518" hidden="1"/>
    <cellStyle name="Currency [0] 15999" xfId="28173" hidden="1"/>
    <cellStyle name="Currency [0] 15999" xfId="57566" hidden="1"/>
    <cellStyle name="Currency [0] 16" xfId="108" hidden="1"/>
    <cellStyle name="Currency [0] 16" xfId="29503" hidden="1"/>
    <cellStyle name="Currency [0] 160" xfId="237" hidden="1"/>
    <cellStyle name="Currency [0] 160" xfId="29632" hidden="1"/>
    <cellStyle name="Currency [0] 1600" xfId="1753" hidden="1"/>
    <cellStyle name="Currency [0] 1600" xfId="31148" hidden="1"/>
    <cellStyle name="Currency [0] 16000" xfId="28181" hidden="1"/>
    <cellStyle name="Currency [0] 16000" xfId="57574" hidden="1"/>
    <cellStyle name="Currency [0] 16001" xfId="28109" hidden="1"/>
    <cellStyle name="Currency [0] 16001" xfId="57502" hidden="1"/>
    <cellStyle name="Currency [0] 16002" xfId="28167" hidden="1"/>
    <cellStyle name="Currency [0] 16002" xfId="57560" hidden="1"/>
    <cellStyle name="Currency [0] 16003" xfId="28190" hidden="1"/>
    <cellStyle name="Currency [0] 16003" xfId="57583" hidden="1"/>
    <cellStyle name="Currency [0] 16004" xfId="28192" hidden="1"/>
    <cellStyle name="Currency [0] 16004" xfId="57585" hidden="1"/>
    <cellStyle name="Currency [0] 16005" xfId="28092" hidden="1"/>
    <cellStyle name="Currency [0] 16005" xfId="57485" hidden="1"/>
    <cellStyle name="Currency [0] 16006" xfId="28102" hidden="1"/>
    <cellStyle name="Currency [0] 16006" xfId="57495" hidden="1"/>
    <cellStyle name="Currency [0] 16007" xfId="28164" hidden="1"/>
    <cellStyle name="Currency [0] 16007" xfId="57557" hidden="1"/>
    <cellStyle name="Currency [0] 16008" xfId="28129" hidden="1"/>
    <cellStyle name="Currency [0] 16008" xfId="57522" hidden="1"/>
    <cellStyle name="Currency [0] 16009" xfId="28079" hidden="1"/>
    <cellStyle name="Currency [0] 16009" xfId="57472" hidden="1"/>
    <cellStyle name="Currency [0] 1601" xfId="1752" hidden="1"/>
    <cellStyle name="Currency [0] 1601" xfId="31147" hidden="1"/>
    <cellStyle name="Currency [0] 16010" xfId="28200" hidden="1"/>
    <cellStyle name="Currency [0] 16010" xfId="57593" hidden="1"/>
    <cellStyle name="Currency [0] 16011" xfId="28165" hidden="1"/>
    <cellStyle name="Currency [0] 16011" xfId="57558" hidden="1"/>
    <cellStyle name="Currency [0] 16012" xfId="28176" hidden="1"/>
    <cellStyle name="Currency [0] 16012" xfId="57569" hidden="1"/>
    <cellStyle name="Currency [0] 16013" xfId="28208" hidden="1"/>
    <cellStyle name="Currency [0] 16013" xfId="57601" hidden="1"/>
    <cellStyle name="Currency [0] 16014" xfId="28210" hidden="1"/>
    <cellStyle name="Currency [0] 16014" xfId="57603" hidden="1"/>
    <cellStyle name="Currency [0] 16015" xfId="28162" hidden="1"/>
    <cellStyle name="Currency [0] 16015" xfId="57555" hidden="1"/>
    <cellStyle name="Currency [0] 16016" xfId="28161" hidden="1"/>
    <cellStyle name="Currency [0] 16016" xfId="57554" hidden="1"/>
    <cellStyle name="Currency [0] 16017" xfId="28151" hidden="1"/>
    <cellStyle name="Currency [0] 16017" xfId="57544" hidden="1"/>
    <cellStyle name="Currency [0] 16018" xfId="28147" hidden="1"/>
    <cellStyle name="Currency [0] 16018" xfId="57540" hidden="1"/>
    <cellStyle name="Currency [0] 16019" xfId="28149" hidden="1"/>
    <cellStyle name="Currency [0] 16019" xfId="57542" hidden="1"/>
    <cellStyle name="Currency [0] 1602" xfId="1747" hidden="1"/>
    <cellStyle name="Currency [0] 1602" xfId="31142" hidden="1"/>
    <cellStyle name="Currency [0] 16020" xfId="28217" hidden="1"/>
    <cellStyle name="Currency [0] 16020" xfId="57610" hidden="1"/>
    <cellStyle name="Currency [0] 16021" xfId="27376" hidden="1"/>
    <cellStyle name="Currency [0] 16021" xfId="56769" hidden="1"/>
    <cellStyle name="Currency [0] 16022" xfId="28195" hidden="1"/>
    <cellStyle name="Currency [0] 16022" xfId="57588" hidden="1"/>
    <cellStyle name="Currency [0] 16023" xfId="28223" hidden="1"/>
    <cellStyle name="Currency [0] 16023" xfId="57616" hidden="1"/>
    <cellStyle name="Currency [0] 16024" xfId="28225" hidden="1"/>
    <cellStyle name="Currency [0] 16024" xfId="57618" hidden="1"/>
    <cellStyle name="Currency [0] 16025" xfId="28100" hidden="1"/>
    <cellStyle name="Currency [0] 16025" xfId="57493" hidden="1"/>
    <cellStyle name="Currency [0] 16026" xfId="28174" hidden="1"/>
    <cellStyle name="Currency [0] 16026" xfId="57567" hidden="1"/>
    <cellStyle name="Currency [0] 16027" xfId="28130" hidden="1"/>
    <cellStyle name="Currency [0] 16027" xfId="57523" hidden="1"/>
    <cellStyle name="Currency [0] 16028" xfId="28166" hidden="1"/>
    <cellStyle name="Currency [0] 16028" xfId="57559" hidden="1"/>
    <cellStyle name="Currency [0] 16029" xfId="28170" hidden="1"/>
    <cellStyle name="Currency [0] 16029" xfId="57563" hidden="1"/>
    <cellStyle name="Currency [0] 1603" xfId="1745" hidden="1"/>
    <cellStyle name="Currency [0] 1603" xfId="31140" hidden="1"/>
    <cellStyle name="Currency [0] 16030" xfId="28231" hidden="1"/>
    <cellStyle name="Currency [0] 16030" xfId="57624" hidden="1"/>
    <cellStyle name="Currency [0] 16031" xfId="27389" hidden="1"/>
    <cellStyle name="Currency [0] 16031" xfId="56782" hidden="1"/>
    <cellStyle name="Currency [0] 16032" xfId="28213" hidden="1"/>
    <cellStyle name="Currency [0] 16032" xfId="57606" hidden="1"/>
    <cellStyle name="Currency [0] 16033" xfId="28236" hidden="1"/>
    <cellStyle name="Currency [0] 16033" xfId="57629" hidden="1"/>
    <cellStyle name="Currency [0] 16034" xfId="28238" hidden="1"/>
    <cellStyle name="Currency [0] 16034" xfId="57631" hidden="1"/>
    <cellStyle name="Currency [0] 16035" xfId="28094" hidden="1"/>
    <cellStyle name="Currency [0] 16035" xfId="57487" hidden="1"/>
    <cellStyle name="Currency [0] 16036" xfId="28193" hidden="1"/>
    <cellStyle name="Currency [0] 16036" xfId="57586" hidden="1"/>
    <cellStyle name="Currency [0] 16037" xfId="28160" hidden="1"/>
    <cellStyle name="Currency [0] 16037" xfId="57553" hidden="1"/>
    <cellStyle name="Currency [0] 16038" xfId="28178" hidden="1"/>
    <cellStyle name="Currency [0] 16038" xfId="57571" hidden="1"/>
    <cellStyle name="Currency [0] 16039" xfId="28175" hidden="1"/>
    <cellStyle name="Currency [0] 16039" xfId="57568" hidden="1"/>
    <cellStyle name="Currency [0] 1604" xfId="1746" hidden="1"/>
    <cellStyle name="Currency [0] 1604" xfId="31141" hidden="1"/>
    <cellStyle name="Currency [0] 16040" xfId="28242" hidden="1"/>
    <cellStyle name="Currency [0] 16040" xfId="57635" hidden="1"/>
    <cellStyle name="Currency [0] 16041" xfId="28127" hidden="1"/>
    <cellStyle name="Currency [0] 16041" xfId="57520" hidden="1"/>
    <cellStyle name="Currency [0] 16042" xfId="28227" hidden="1"/>
    <cellStyle name="Currency [0] 16042" xfId="57620" hidden="1"/>
    <cellStyle name="Currency [0] 16043" xfId="28249" hidden="1"/>
    <cellStyle name="Currency [0] 16043" xfId="57642" hidden="1"/>
    <cellStyle name="Currency [0] 16044" xfId="28251" hidden="1"/>
    <cellStyle name="Currency [0] 16044" xfId="57644" hidden="1"/>
    <cellStyle name="Currency [0] 16045" xfId="28179" hidden="1"/>
    <cellStyle name="Currency [0] 16045" xfId="57572" hidden="1"/>
    <cellStyle name="Currency [0] 16046" xfId="28211" hidden="1"/>
    <cellStyle name="Currency [0] 16046" xfId="57604" hidden="1"/>
    <cellStyle name="Currency [0] 16047" xfId="27341" hidden="1"/>
    <cellStyle name="Currency [0] 16047" xfId="56734" hidden="1"/>
    <cellStyle name="Currency [0] 16048" xfId="28197" hidden="1"/>
    <cellStyle name="Currency [0] 16048" xfId="57590" hidden="1"/>
    <cellStyle name="Currency [0] 16049" xfId="28194" hidden="1"/>
    <cellStyle name="Currency [0] 16049" xfId="57587" hidden="1"/>
    <cellStyle name="Currency [0] 1605" xfId="1783" hidden="1"/>
    <cellStyle name="Currency [0] 1605" xfId="31178" hidden="1"/>
    <cellStyle name="Currency [0] 16050" xfId="28255" hidden="1"/>
    <cellStyle name="Currency [0] 16050" xfId="57648" hidden="1"/>
    <cellStyle name="Currency [0] 16051" xfId="28090" hidden="1"/>
    <cellStyle name="Currency [0] 16051" xfId="57483" hidden="1"/>
    <cellStyle name="Currency [0] 16052" xfId="28239" hidden="1"/>
    <cellStyle name="Currency [0] 16052" xfId="57632" hidden="1"/>
    <cellStyle name="Currency [0] 16053" xfId="28259" hidden="1"/>
    <cellStyle name="Currency [0] 16053" xfId="57652" hidden="1"/>
    <cellStyle name="Currency [0] 16054" xfId="28261" hidden="1"/>
    <cellStyle name="Currency [0] 16054" xfId="57654" hidden="1"/>
    <cellStyle name="Currency [0] 16055" xfId="28198" hidden="1"/>
    <cellStyle name="Currency [0] 16055" xfId="57591" hidden="1"/>
    <cellStyle name="Currency [0] 16056" xfId="28226" hidden="1"/>
    <cellStyle name="Currency [0] 16056" xfId="57619" hidden="1"/>
    <cellStyle name="Currency [0] 16057" xfId="28186" hidden="1"/>
    <cellStyle name="Currency [0] 16057" xfId="57579" hidden="1"/>
    <cellStyle name="Currency [0] 16058" xfId="28215" hidden="1"/>
    <cellStyle name="Currency [0] 16058" xfId="57608" hidden="1"/>
    <cellStyle name="Currency [0] 16059" xfId="28212" hidden="1"/>
    <cellStyle name="Currency [0] 16059" xfId="57605" hidden="1"/>
    <cellStyle name="Currency [0] 1606" xfId="1469" hidden="1"/>
    <cellStyle name="Currency [0] 1606" xfId="30864" hidden="1"/>
    <cellStyle name="Currency [0] 16060" xfId="28265" hidden="1"/>
    <cellStyle name="Currency [0] 16060" xfId="57658" hidden="1"/>
    <cellStyle name="Currency [0] 16061" xfId="28093" hidden="1"/>
    <cellStyle name="Currency [0] 16061" xfId="57486" hidden="1"/>
    <cellStyle name="Currency [0] 16062" xfId="28252" hidden="1"/>
    <cellStyle name="Currency [0] 16062" xfId="57645" hidden="1"/>
    <cellStyle name="Currency [0] 16063" xfId="28269" hidden="1"/>
    <cellStyle name="Currency [0] 16063" xfId="57662" hidden="1"/>
    <cellStyle name="Currency [0] 16064" xfId="28271" hidden="1"/>
    <cellStyle name="Currency [0] 16064" xfId="57664" hidden="1"/>
    <cellStyle name="Currency [0] 16065" xfId="28152" hidden="1"/>
    <cellStyle name="Currency [0] 16065" xfId="57545" hidden="1"/>
    <cellStyle name="Currency [0] 16066" xfId="28188" hidden="1"/>
    <cellStyle name="Currency [0] 16066" xfId="57581" hidden="1"/>
    <cellStyle name="Currency [0] 16067" xfId="28257" hidden="1"/>
    <cellStyle name="Currency [0] 16067" xfId="57650" hidden="1"/>
    <cellStyle name="Currency [0] 16068" xfId="28245" hidden="1"/>
    <cellStyle name="Currency [0] 16068" xfId="57638" hidden="1"/>
    <cellStyle name="Currency [0] 16069" xfId="28262" hidden="1"/>
    <cellStyle name="Currency [0] 16069" xfId="57655" hidden="1"/>
    <cellStyle name="Currency [0] 1607" xfId="1773" hidden="1"/>
    <cellStyle name="Currency [0] 1607" xfId="31168" hidden="1"/>
    <cellStyle name="Currency [0] 16070" xfId="28273" hidden="1"/>
    <cellStyle name="Currency [0] 16070" xfId="57666" hidden="1"/>
    <cellStyle name="Currency [0] 16071" xfId="28121" hidden="1"/>
    <cellStyle name="Currency [0] 16071" xfId="57514" hidden="1"/>
    <cellStyle name="Currency [0] 16072" xfId="28185" hidden="1"/>
    <cellStyle name="Currency [0] 16072" xfId="57578" hidden="1"/>
    <cellStyle name="Currency [0] 16073" xfId="28277" hidden="1"/>
    <cellStyle name="Currency [0] 16073" xfId="57670" hidden="1"/>
    <cellStyle name="Currency [0] 16074" xfId="28279" hidden="1"/>
    <cellStyle name="Currency [0] 16074" xfId="57672" hidden="1"/>
    <cellStyle name="Currency [0] 16075" xfId="28234" hidden="1"/>
    <cellStyle name="Currency [0] 16075" xfId="57627" hidden="1"/>
    <cellStyle name="Currency [0] 16076" xfId="28246" hidden="1"/>
    <cellStyle name="Currency [0] 16076" xfId="57639" hidden="1"/>
    <cellStyle name="Currency [0] 16077" xfId="28274" hidden="1"/>
    <cellStyle name="Currency [0] 16077" xfId="57667" hidden="1"/>
    <cellStyle name="Currency [0] 16078" xfId="28247" hidden="1"/>
    <cellStyle name="Currency [0] 16078" xfId="57640" hidden="1"/>
    <cellStyle name="Currency [0] 16079" xfId="28280" hidden="1"/>
    <cellStyle name="Currency [0] 16079" xfId="57673" hidden="1"/>
    <cellStyle name="Currency [0] 1608" xfId="1785" hidden="1"/>
    <cellStyle name="Currency [0] 1608" xfId="31180" hidden="1"/>
    <cellStyle name="Currency [0] 16080" xfId="28282" hidden="1"/>
    <cellStyle name="Currency [0] 16080" xfId="57675" hidden="1"/>
    <cellStyle name="Currency [0] 16081" xfId="28275" hidden="1"/>
    <cellStyle name="Currency [0] 16081" xfId="57668" hidden="1"/>
    <cellStyle name="Currency [0] 16082" xfId="28221" hidden="1"/>
    <cellStyle name="Currency [0] 16082" xfId="57614" hidden="1"/>
    <cellStyle name="Currency [0] 16083" xfId="28284" hidden="1"/>
    <cellStyle name="Currency [0] 16083" xfId="57677" hidden="1"/>
    <cellStyle name="Currency [0] 16084" xfId="28286" hidden="1"/>
    <cellStyle name="Currency [0] 16084" xfId="57679" hidden="1"/>
    <cellStyle name="Currency [0] 16085" xfId="25942" hidden="1"/>
    <cellStyle name="Currency [0] 16085" xfId="55335" hidden="1"/>
    <cellStyle name="Currency [0] 16086" xfId="25895" hidden="1"/>
    <cellStyle name="Currency [0] 16086" xfId="55288" hidden="1"/>
    <cellStyle name="Currency [0] 16087" xfId="27127" hidden="1"/>
    <cellStyle name="Currency [0] 16087" xfId="56520" hidden="1"/>
    <cellStyle name="Currency [0] 16088" xfId="28291" hidden="1"/>
    <cellStyle name="Currency [0] 16088" xfId="57684" hidden="1"/>
    <cellStyle name="Currency [0] 16089" xfId="28293" hidden="1"/>
    <cellStyle name="Currency [0] 16089" xfId="57686" hidden="1"/>
    <cellStyle name="Currency [0] 1609" xfId="1786" hidden="1"/>
    <cellStyle name="Currency [0] 1609" xfId="31181" hidden="1"/>
    <cellStyle name="Currency [0] 16090" xfId="25922" hidden="1"/>
    <cellStyle name="Currency [0] 16090" xfId="55315" hidden="1"/>
    <cellStyle name="Currency [0] 16091" xfId="28287" hidden="1"/>
    <cellStyle name="Currency [0] 16091" xfId="57680" hidden="1"/>
    <cellStyle name="Currency [0] 16092" xfId="28295" hidden="1"/>
    <cellStyle name="Currency [0] 16092" xfId="57688" hidden="1"/>
    <cellStyle name="Currency [0] 16093" xfId="28297" hidden="1"/>
    <cellStyle name="Currency [0] 16093" xfId="57690" hidden="1"/>
    <cellStyle name="Currency [0] 16094" xfId="25902" hidden="1"/>
    <cellStyle name="Currency [0] 16094" xfId="55295" hidden="1"/>
    <cellStyle name="Currency [0] 16095" xfId="25920" hidden="1"/>
    <cellStyle name="Currency [0] 16095" xfId="55313" hidden="1"/>
    <cellStyle name="Currency [0] 16096" xfId="28308" hidden="1"/>
    <cellStyle name="Currency [0] 16096" xfId="57701" hidden="1"/>
    <cellStyle name="Currency [0] 16097" xfId="28317" hidden="1"/>
    <cellStyle name="Currency [0] 16097" xfId="57710" hidden="1"/>
    <cellStyle name="Currency [0] 16098" xfId="28328" hidden="1"/>
    <cellStyle name="Currency [0] 16098" xfId="57721" hidden="1"/>
    <cellStyle name="Currency [0] 16099" xfId="28334" hidden="1"/>
    <cellStyle name="Currency [0] 16099" xfId="57727" hidden="1"/>
    <cellStyle name="Currency [0] 161" xfId="244" hidden="1"/>
    <cellStyle name="Currency [0] 161" xfId="29639" hidden="1"/>
    <cellStyle name="Currency [0] 1610" xfId="1724" hidden="1"/>
    <cellStyle name="Currency [0] 1610" xfId="31119" hidden="1"/>
    <cellStyle name="Currency [0] 16100" xfId="28306" hidden="1"/>
    <cellStyle name="Currency [0] 16100" xfId="57699" hidden="1"/>
    <cellStyle name="Currency [0] 16101" xfId="28324" hidden="1"/>
    <cellStyle name="Currency [0] 16101" xfId="57717" hidden="1"/>
    <cellStyle name="Currency [0] 16102" xfId="28346" hidden="1"/>
    <cellStyle name="Currency [0] 16102" xfId="57739" hidden="1"/>
    <cellStyle name="Currency [0] 16103" xfId="28348" hidden="1"/>
    <cellStyle name="Currency [0] 16103" xfId="57741" hidden="1"/>
    <cellStyle name="Currency [0] 16104" xfId="25879" hidden="1"/>
    <cellStyle name="Currency [0] 16104" xfId="55272" hidden="1"/>
    <cellStyle name="Currency [0] 16105" xfId="25906" hidden="1"/>
    <cellStyle name="Currency [0] 16105" xfId="55299" hidden="1"/>
    <cellStyle name="Currency [0] 16106" xfId="28320" hidden="1"/>
    <cellStyle name="Currency [0] 16106" xfId="57713" hidden="1"/>
    <cellStyle name="Currency [0] 16107" xfId="25909" hidden="1"/>
    <cellStyle name="Currency [0] 16107" xfId="55302" hidden="1"/>
    <cellStyle name="Currency [0] 16108" xfId="28309" hidden="1"/>
    <cellStyle name="Currency [0] 16108" xfId="57702" hidden="1"/>
    <cellStyle name="Currency [0] 16109" xfId="28353" hidden="1"/>
    <cellStyle name="Currency [0] 16109" xfId="57746" hidden="1"/>
    <cellStyle name="Currency [0] 1611" xfId="1760" hidden="1"/>
    <cellStyle name="Currency [0] 1611" xfId="31155" hidden="1"/>
    <cellStyle name="Currency [0] 16110" xfId="28321" hidden="1"/>
    <cellStyle name="Currency [0] 16110" xfId="57714" hidden="1"/>
    <cellStyle name="Currency [0] 16111" xfId="28329" hidden="1"/>
    <cellStyle name="Currency [0] 16111" xfId="57722" hidden="1"/>
    <cellStyle name="Currency [0] 16112" xfId="28365" hidden="1"/>
    <cellStyle name="Currency [0] 16112" xfId="57758" hidden="1"/>
    <cellStyle name="Currency [0] 16113" xfId="28367" hidden="1"/>
    <cellStyle name="Currency [0] 16113" xfId="57760" hidden="1"/>
    <cellStyle name="Currency [0] 16114" xfId="28323" hidden="1"/>
    <cellStyle name="Currency [0] 16114" xfId="57716" hidden="1"/>
    <cellStyle name="Currency [0] 16115" xfId="28336" hidden="1"/>
    <cellStyle name="Currency [0] 16115" xfId="57729" hidden="1"/>
    <cellStyle name="Currency [0] 16116" xfId="28341" hidden="1"/>
    <cellStyle name="Currency [0] 16116" xfId="57734" hidden="1"/>
    <cellStyle name="Currency [0] 16117" xfId="28335" hidden="1"/>
    <cellStyle name="Currency [0] 16117" xfId="57728" hidden="1"/>
    <cellStyle name="Currency [0] 16118" xfId="28383" hidden="1"/>
    <cellStyle name="Currency [0] 16118" xfId="57776" hidden="1"/>
    <cellStyle name="Currency [0] 16119" xfId="28391" hidden="1"/>
    <cellStyle name="Currency [0] 16119" xfId="57784" hidden="1"/>
    <cellStyle name="Currency [0] 1612" xfId="1740" hidden="1"/>
    <cellStyle name="Currency [0] 1612" xfId="31135" hidden="1"/>
    <cellStyle name="Currency [0] 16120" xfId="28319" hidden="1"/>
    <cellStyle name="Currency [0] 16120" xfId="57712" hidden="1"/>
    <cellStyle name="Currency [0] 16121" xfId="28377" hidden="1"/>
    <cellStyle name="Currency [0] 16121" xfId="57770" hidden="1"/>
    <cellStyle name="Currency [0] 16122" xfId="28400" hidden="1"/>
    <cellStyle name="Currency [0] 16122" xfId="57793" hidden="1"/>
    <cellStyle name="Currency [0] 16123" xfId="28402" hidden="1"/>
    <cellStyle name="Currency [0] 16123" xfId="57795" hidden="1"/>
    <cellStyle name="Currency [0] 16124" xfId="28302" hidden="1"/>
    <cellStyle name="Currency [0] 16124" xfId="57695" hidden="1"/>
    <cellStyle name="Currency [0] 16125" xfId="28312" hidden="1"/>
    <cellStyle name="Currency [0] 16125" xfId="57705" hidden="1"/>
    <cellStyle name="Currency [0] 16126" xfId="28374" hidden="1"/>
    <cellStyle name="Currency [0] 16126" xfId="57767" hidden="1"/>
    <cellStyle name="Currency [0] 16127" xfId="28339" hidden="1"/>
    <cellStyle name="Currency [0] 16127" xfId="57732" hidden="1"/>
    <cellStyle name="Currency [0] 16128" xfId="28289" hidden="1"/>
    <cellStyle name="Currency [0] 16128" xfId="57682" hidden="1"/>
    <cellStyle name="Currency [0] 16129" xfId="28410" hidden="1"/>
    <cellStyle name="Currency [0] 16129" xfId="57803" hidden="1"/>
    <cellStyle name="Currency [0] 1613" xfId="1756" hidden="1"/>
    <cellStyle name="Currency [0] 1613" xfId="31151" hidden="1"/>
    <cellStyle name="Currency [0] 16130" xfId="28375" hidden="1"/>
    <cellStyle name="Currency [0] 16130" xfId="57768" hidden="1"/>
    <cellStyle name="Currency [0] 16131" xfId="28386" hidden="1"/>
    <cellStyle name="Currency [0] 16131" xfId="57779" hidden="1"/>
    <cellStyle name="Currency [0] 16132" xfId="28418" hidden="1"/>
    <cellStyle name="Currency [0] 16132" xfId="57811" hidden="1"/>
    <cellStyle name="Currency [0] 16133" xfId="28420" hidden="1"/>
    <cellStyle name="Currency [0] 16133" xfId="57813" hidden="1"/>
    <cellStyle name="Currency [0] 16134" xfId="28372" hidden="1"/>
    <cellStyle name="Currency [0] 16134" xfId="57765" hidden="1"/>
    <cellStyle name="Currency [0] 16135" xfId="28371" hidden="1"/>
    <cellStyle name="Currency [0] 16135" xfId="57764" hidden="1"/>
    <cellStyle name="Currency [0] 16136" xfId="28361" hidden="1"/>
    <cellStyle name="Currency [0] 16136" xfId="57754" hidden="1"/>
    <cellStyle name="Currency [0] 16137" xfId="28357" hidden="1"/>
    <cellStyle name="Currency [0] 16137" xfId="57750" hidden="1"/>
    <cellStyle name="Currency [0] 16138" xfId="28359" hidden="1"/>
    <cellStyle name="Currency [0] 16138" xfId="57752" hidden="1"/>
    <cellStyle name="Currency [0] 16139" xfId="28427" hidden="1"/>
    <cellStyle name="Currency [0] 16139" xfId="57820" hidden="1"/>
    <cellStyle name="Currency [0] 1614" xfId="1758" hidden="1"/>
    <cellStyle name="Currency [0] 1614" xfId="31153" hidden="1"/>
    <cellStyle name="Currency [0] 16140" xfId="25955" hidden="1"/>
    <cellStyle name="Currency [0] 16140" xfId="55348" hidden="1"/>
    <cellStyle name="Currency [0] 16141" xfId="28405" hidden="1"/>
    <cellStyle name="Currency [0] 16141" xfId="57798" hidden="1"/>
    <cellStyle name="Currency [0] 16142" xfId="28433" hidden="1"/>
    <cellStyle name="Currency [0] 16142" xfId="57826" hidden="1"/>
    <cellStyle name="Currency [0] 16143" xfId="28435" hidden="1"/>
    <cellStyle name="Currency [0] 16143" xfId="57828" hidden="1"/>
    <cellStyle name="Currency [0] 16144" xfId="28310" hidden="1"/>
    <cellStyle name="Currency [0] 16144" xfId="57703" hidden="1"/>
    <cellStyle name="Currency [0] 16145" xfId="28384" hidden="1"/>
    <cellStyle name="Currency [0] 16145" xfId="57777" hidden="1"/>
    <cellStyle name="Currency [0] 16146" xfId="28340" hidden="1"/>
    <cellStyle name="Currency [0] 16146" xfId="57733" hidden="1"/>
    <cellStyle name="Currency [0] 16147" xfId="28376" hidden="1"/>
    <cellStyle name="Currency [0] 16147" xfId="57769" hidden="1"/>
    <cellStyle name="Currency [0] 16148" xfId="28380" hidden="1"/>
    <cellStyle name="Currency [0] 16148" xfId="57773" hidden="1"/>
    <cellStyle name="Currency [0] 16149" xfId="28441" hidden="1"/>
    <cellStyle name="Currency [0] 16149" xfId="57834" hidden="1"/>
    <cellStyle name="Currency [0] 1615" xfId="1789" hidden="1"/>
    <cellStyle name="Currency [0] 1615" xfId="31184" hidden="1"/>
    <cellStyle name="Currency [0] 16150" xfId="25904" hidden="1"/>
    <cellStyle name="Currency [0] 16150" xfId="55297" hidden="1"/>
    <cellStyle name="Currency [0] 16151" xfId="28423" hidden="1"/>
    <cellStyle name="Currency [0] 16151" xfId="57816" hidden="1"/>
    <cellStyle name="Currency [0] 16152" xfId="28446" hidden="1"/>
    <cellStyle name="Currency [0] 16152" xfId="57839" hidden="1"/>
    <cellStyle name="Currency [0] 16153" xfId="28448" hidden="1"/>
    <cellStyle name="Currency [0] 16153" xfId="57841" hidden="1"/>
    <cellStyle name="Currency [0] 16154" xfId="28304" hidden="1"/>
    <cellStyle name="Currency [0] 16154" xfId="57697" hidden="1"/>
    <cellStyle name="Currency [0] 16155" xfId="28403" hidden="1"/>
    <cellStyle name="Currency [0] 16155" xfId="57796" hidden="1"/>
    <cellStyle name="Currency [0] 16156" xfId="28370" hidden="1"/>
    <cellStyle name="Currency [0] 16156" xfId="57763" hidden="1"/>
    <cellStyle name="Currency [0] 16157" xfId="28388" hidden="1"/>
    <cellStyle name="Currency [0] 16157" xfId="57781" hidden="1"/>
    <cellStyle name="Currency [0] 16158" xfId="28385" hidden="1"/>
    <cellStyle name="Currency [0] 16158" xfId="57778" hidden="1"/>
    <cellStyle name="Currency [0] 16159" xfId="28452" hidden="1"/>
    <cellStyle name="Currency [0] 16159" xfId="57845" hidden="1"/>
    <cellStyle name="Currency [0] 1616" xfId="1462" hidden="1"/>
    <cellStyle name="Currency [0] 1616" xfId="30857" hidden="1"/>
    <cellStyle name="Currency [0] 16160" xfId="28337" hidden="1"/>
    <cellStyle name="Currency [0] 16160" xfId="57730" hidden="1"/>
    <cellStyle name="Currency [0] 16161" xfId="28437" hidden="1"/>
    <cellStyle name="Currency [0] 16161" xfId="57830" hidden="1"/>
    <cellStyle name="Currency [0] 16162" xfId="28459" hidden="1"/>
    <cellStyle name="Currency [0] 16162" xfId="57852" hidden="1"/>
    <cellStyle name="Currency [0] 16163" xfId="28461" hidden="1"/>
    <cellStyle name="Currency [0] 16163" xfId="57854" hidden="1"/>
    <cellStyle name="Currency [0] 16164" xfId="28389" hidden="1"/>
    <cellStyle name="Currency [0] 16164" xfId="57782" hidden="1"/>
    <cellStyle name="Currency [0] 16165" xfId="28421" hidden="1"/>
    <cellStyle name="Currency [0] 16165" xfId="57814" hidden="1"/>
    <cellStyle name="Currency [0] 16166" xfId="25912" hidden="1"/>
    <cellStyle name="Currency [0] 16166" xfId="55305" hidden="1"/>
    <cellStyle name="Currency [0] 16167" xfId="28407" hidden="1"/>
    <cellStyle name="Currency [0] 16167" xfId="57800" hidden="1"/>
    <cellStyle name="Currency [0] 16168" xfId="28404" hidden="1"/>
    <cellStyle name="Currency [0] 16168" xfId="57797" hidden="1"/>
    <cellStyle name="Currency [0] 16169" xfId="28465" hidden="1"/>
    <cellStyle name="Currency [0] 16169" xfId="57858" hidden="1"/>
    <cellStyle name="Currency [0] 1617" xfId="1781" hidden="1"/>
    <cellStyle name="Currency [0] 1617" xfId="31176" hidden="1"/>
    <cellStyle name="Currency [0] 16170" xfId="28300" hidden="1"/>
    <cellStyle name="Currency [0] 16170" xfId="57693" hidden="1"/>
    <cellStyle name="Currency [0] 16171" xfId="28449" hidden="1"/>
    <cellStyle name="Currency [0] 16171" xfId="57842" hidden="1"/>
    <cellStyle name="Currency [0] 16172" xfId="28469" hidden="1"/>
    <cellStyle name="Currency [0] 16172" xfId="57862" hidden="1"/>
    <cellStyle name="Currency [0] 16173" xfId="28471" hidden="1"/>
    <cellStyle name="Currency [0] 16173" xfId="57864" hidden="1"/>
    <cellStyle name="Currency [0] 16174" xfId="28408" hidden="1"/>
    <cellStyle name="Currency [0] 16174" xfId="57801" hidden="1"/>
    <cellStyle name="Currency [0] 16175" xfId="28436" hidden="1"/>
    <cellStyle name="Currency [0] 16175" xfId="57829" hidden="1"/>
    <cellStyle name="Currency [0] 16176" xfId="28396" hidden="1"/>
    <cellStyle name="Currency [0] 16176" xfId="57789" hidden="1"/>
    <cellStyle name="Currency [0] 16177" xfId="28425" hidden="1"/>
    <cellStyle name="Currency [0] 16177" xfId="57818" hidden="1"/>
    <cellStyle name="Currency [0] 16178" xfId="28422" hidden="1"/>
    <cellStyle name="Currency [0] 16178" xfId="57815" hidden="1"/>
    <cellStyle name="Currency [0] 16179" xfId="28475" hidden="1"/>
    <cellStyle name="Currency [0] 16179" xfId="57868" hidden="1"/>
    <cellStyle name="Currency [0] 1618" xfId="1791" hidden="1"/>
    <cellStyle name="Currency [0] 1618" xfId="31186" hidden="1"/>
    <cellStyle name="Currency [0] 16180" xfId="28303" hidden="1"/>
    <cellStyle name="Currency [0] 16180" xfId="57696" hidden="1"/>
    <cellStyle name="Currency [0] 16181" xfId="28462" hidden="1"/>
    <cellStyle name="Currency [0] 16181" xfId="57855" hidden="1"/>
    <cellStyle name="Currency [0] 16182" xfId="28479" hidden="1"/>
    <cellStyle name="Currency [0] 16182" xfId="57872" hidden="1"/>
    <cellStyle name="Currency [0] 16183" xfId="28481" hidden="1"/>
    <cellStyle name="Currency [0] 16183" xfId="57874" hidden="1"/>
    <cellStyle name="Currency [0] 16184" xfId="28362" hidden="1"/>
    <cellStyle name="Currency [0] 16184" xfId="57755" hidden="1"/>
    <cellStyle name="Currency [0] 16185" xfId="28398" hidden="1"/>
    <cellStyle name="Currency [0] 16185" xfId="57791" hidden="1"/>
    <cellStyle name="Currency [0] 16186" xfId="28467" hidden="1"/>
    <cellStyle name="Currency [0] 16186" xfId="57860" hidden="1"/>
    <cellStyle name="Currency [0] 16187" xfId="28455" hidden="1"/>
    <cellStyle name="Currency [0] 16187" xfId="57848" hidden="1"/>
    <cellStyle name="Currency [0] 16188" xfId="28472" hidden="1"/>
    <cellStyle name="Currency [0] 16188" xfId="57865" hidden="1"/>
    <cellStyle name="Currency [0] 16189" xfId="28483" hidden="1"/>
    <cellStyle name="Currency [0] 16189" xfId="57876" hidden="1"/>
    <cellStyle name="Currency [0] 1619" xfId="1792" hidden="1"/>
    <cellStyle name="Currency [0] 1619" xfId="31187" hidden="1"/>
    <cellStyle name="Currency [0] 16190" xfId="28331" hidden="1"/>
    <cellStyle name="Currency [0] 16190" xfId="57724" hidden="1"/>
    <cellStyle name="Currency [0] 16191" xfId="28395" hidden="1"/>
    <cellStyle name="Currency [0] 16191" xfId="57788" hidden="1"/>
    <cellStyle name="Currency [0] 16192" xfId="28487" hidden="1"/>
    <cellStyle name="Currency [0] 16192" xfId="57880" hidden="1"/>
    <cellStyle name="Currency [0] 16193" xfId="28489" hidden="1"/>
    <cellStyle name="Currency [0] 16193" xfId="57882" hidden="1"/>
    <cellStyle name="Currency [0] 16194" xfId="28444" hidden="1"/>
    <cellStyle name="Currency [0] 16194" xfId="57837" hidden="1"/>
    <cellStyle name="Currency [0] 16195" xfId="28456" hidden="1"/>
    <cellStyle name="Currency [0] 16195" xfId="57849" hidden="1"/>
    <cellStyle name="Currency [0] 16196" xfId="28484" hidden="1"/>
    <cellStyle name="Currency [0] 16196" xfId="57877" hidden="1"/>
    <cellStyle name="Currency [0] 16197" xfId="28457" hidden="1"/>
    <cellStyle name="Currency [0] 16197" xfId="57850" hidden="1"/>
    <cellStyle name="Currency [0] 16198" xfId="28490" hidden="1"/>
    <cellStyle name="Currency [0] 16198" xfId="57883" hidden="1"/>
    <cellStyle name="Currency [0] 16199" xfId="28492" hidden="1"/>
    <cellStyle name="Currency [0] 16199" xfId="57885" hidden="1"/>
    <cellStyle name="Currency [0] 162" xfId="273" hidden="1"/>
    <cellStyle name="Currency [0] 162" xfId="29668" hidden="1"/>
    <cellStyle name="Currency [0] 1620" xfId="1720" hidden="1"/>
    <cellStyle name="Currency [0] 1620" xfId="31115" hidden="1"/>
    <cellStyle name="Currency [0] 16200" xfId="28485" hidden="1"/>
    <cellStyle name="Currency [0] 16200" xfId="57878" hidden="1"/>
    <cellStyle name="Currency [0] 16201" xfId="28431" hidden="1"/>
    <cellStyle name="Currency [0] 16201" xfId="57824" hidden="1"/>
    <cellStyle name="Currency [0] 16202" xfId="28494" hidden="1"/>
    <cellStyle name="Currency [0] 16202" xfId="57887" hidden="1"/>
    <cellStyle name="Currency [0] 16203" xfId="28496" hidden="1"/>
    <cellStyle name="Currency [0] 16203" xfId="57889" hidden="1"/>
    <cellStyle name="Currency [0] 16204" xfId="28553" hidden="1"/>
    <cellStyle name="Currency [0] 16204" xfId="57946" hidden="1"/>
    <cellStyle name="Currency [0] 16205" xfId="28572" hidden="1"/>
    <cellStyle name="Currency [0] 16205" xfId="57965" hidden="1"/>
    <cellStyle name="Currency [0] 16206" xfId="28579" hidden="1"/>
    <cellStyle name="Currency [0] 16206" xfId="57972" hidden="1"/>
    <cellStyle name="Currency [0] 16207" xfId="28586" hidden="1"/>
    <cellStyle name="Currency [0] 16207" xfId="57979" hidden="1"/>
    <cellStyle name="Currency [0] 16208" xfId="28591" hidden="1"/>
    <cellStyle name="Currency [0] 16208" xfId="57984" hidden="1"/>
    <cellStyle name="Currency [0] 16209" xfId="28570" hidden="1"/>
    <cellStyle name="Currency [0] 16209" xfId="57963" hidden="1"/>
    <cellStyle name="Currency [0] 1621" xfId="1771" hidden="1"/>
    <cellStyle name="Currency [0] 1621" xfId="31166" hidden="1"/>
    <cellStyle name="Currency [0] 16210" xfId="28581" hidden="1"/>
    <cellStyle name="Currency [0] 16210" xfId="57974" hidden="1"/>
    <cellStyle name="Currency [0] 16211" xfId="28595" hidden="1"/>
    <cellStyle name="Currency [0] 16211" xfId="57988" hidden="1"/>
    <cellStyle name="Currency [0] 16212" xfId="28597" hidden="1"/>
    <cellStyle name="Currency [0] 16212" xfId="57990" hidden="1"/>
    <cellStyle name="Currency [0] 16213" xfId="28580" hidden="1"/>
    <cellStyle name="Currency [0] 16213" xfId="57973" hidden="1"/>
    <cellStyle name="Currency [0] 16214" xfId="28554" hidden="1"/>
    <cellStyle name="Currency [0] 16214" xfId="57947" hidden="1"/>
    <cellStyle name="Currency [0] 16215" xfId="28608" hidden="1"/>
    <cellStyle name="Currency [0] 16215" xfId="58001" hidden="1"/>
    <cellStyle name="Currency [0] 16216" xfId="28617" hidden="1"/>
    <cellStyle name="Currency [0] 16216" xfId="58010" hidden="1"/>
    <cellStyle name="Currency [0] 16217" xfId="28628" hidden="1"/>
    <cellStyle name="Currency [0] 16217" xfId="58021" hidden="1"/>
    <cellStyle name="Currency [0] 16218" xfId="28634" hidden="1"/>
    <cellStyle name="Currency [0] 16218" xfId="58027" hidden="1"/>
    <cellStyle name="Currency [0] 16219" xfId="28606" hidden="1"/>
    <cellStyle name="Currency [0] 16219" xfId="57999" hidden="1"/>
    <cellStyle name="Currency [0] 1622" xfId="1751" hidden="1"/>
    <cellStyle name="Currency [0] 1622" xfId="31146" hidden="1"/>
    <cellStyle name="Currency [0] 16220" xfId="28624" hidden="1"/>
    <cellStyle name="Currency [0] 16220" xfId="58017" hidden="1"/>
    <cellStyle name="Currency [0] 16221" xfId="28646" hidden="1"/>
    <cellStyle name="Currency [0] 16221" xfId="58039" hidden="1"/>
    <cellStyle name="Currency [0] 16222" xfId="28648" hidden="1"/>
    <cellStyle name="Currency [0] 16222" xfId="58041" hidden="1"/>
    <cellStyle name="Currency [0] 16223" xfId="28576" hidden="1"/>
    <cellStyle name="Currency [0] 16223" xfId="57969" hidden="1"/>
    <cellStyle name="Currency [0] 16224" xfId="28560" hidden="1"/>
    <cellStyle name="Currency [0] 16224" xfId="57953" hidden="1"/>
    <cellStyle name="Currency [0] 16225" xfId="28620" hidden="1"/>
    <cellStyle name="Currency [0] 16225" xfId="58013" hidden="1"/>
    <cellStyle name="Currency [0] 16226" xfId="28565" hidden="1"/>
    <cellStyle name="Currency [0] 16226" xfId="57958" hidden="1"/>
    <cellStyle name="Currency [0] 16227" xfId="28609" hidden="1"/>
    <cellStyle name="Currency [0] 16227" xfId="58002" hidden="1"/>
    <cellStyle name="Currency [0] 16228" xfId="28653" hidden="1"/>
    <cellStyle name="Currency [0] 16228" xfId="58046" hidden="1"/>
    <cellStyle name="Currency [0] 16229" xfId="28621" hidden="1"/>
    <cellStyle name="Currency [0] 16229" xfId="58014" hidden="1"/>
    <cellStyle name="Currency [0] 1623" xfId="1763" hidden="1"/>
    <cellStyle name="Currency [0] 1623" xfId="31158" hidden="1"/>
    <cellStyle name="Currency [0] 16230" xfId="28629" hidden="1"/>
    <cellStyle name="Currency [0] 16230" xfId="58022" hidden="1"/>
    <cellStyle name="Currency [0] 16231" xfId="28665" hidden="1"/>
    <cellStyle name="Currency [0] 16231" xfId="58058" hidden="1"/>
    <cellStyle name="Currency [0] 16232" xfId="28667" hidden="1"/>
    <cellStyle name="Currency [0] 16232" xfId="58060" hidden="1"/>
    <cellStyle name="Currency [0] 16233" xfId="28623" hidden="1"/>
    <cellStyle name="Currency [0] 16233" xfId="58016" hidden="1"/>
    <cellStyle name="Currency [0] 16234" xfId="28636" hidden="1"/>
    <cellStyle name="Currency [0] 16234" xfId="58029" hidden="1"/>
    <cellStyle name="Currency [0] 16235" xfId="28641" hidden="1"/>
    <cellStyle name="Currency [0] 16235" xfId="58034" hidden="1"/>
    <cellStyle name="Currency [0] 16236" xfId="28635" hidden="1"/>
    <cellStyle name="Currency [0] 16236" xfId="58028" hidden="1"/>
    <cellStyle name="Currency [0] 16237" xfId="28683" hidden="1"/>
    <cellStyle name="Currency [0] 16237" xfId="58076" hidden="1"/>
    <cellStyle name="Currency [0] 16238" xfId="28691" hidden="1"/>
    <cellStyle name="Currency [0] 16238" xfId="58084" hidden="1"/>
    <cellStyle name="Currency [0] 16239" xfId="28619" hidden="1"/>
    <cellStyle name="Currency [0] 16239" xfId="58012" hidden="1"/>
    <cellStyle name="Currency [0] 1624" xfId="1761" hidden="1"/>
    <cellStyle name="Currency [0] 1624" xfId="31156" hidden="1"/>
    <cellStyle name="Currency [0] 16240" xfId="28677" hidden="1"/>
    <cellStyle name="Currency [0] 16240" xfId="58070" hidden="1"/>
    <cellStyle name="Currency [0] 16241" xfId="28700" hidden="1"/>
    <cellStyle name="Currency [0] 16241" xfId="58093" hidden="1"/>
    <cellStyle name="Currency [0] 16242" xfId="28702" hidden="1"/>
    <cellStyle name="Currency [0] 16242" xfId="58095" hidden="1"/>
    <cellStyle name="Currency [0] 16243" xfId="28602" hidden="1"/>
    <cellStyle name="Currency [0] 16243" xfId="57995" hidden="1"/>
    <cellStyle name="Currency [0] 16244" xfId="28612" hidden="1"/>
    <cellStyle name="Currency [0] 16244" xfId="58005" hidden="1"/>
    <cellStyle name="Currency [0] 16245" xfId="28674" hidden="1"/>
    <cellStyle name="Currency [0] 16245" xfId="58067" hidden="1"/>
    <cellStyle name="Currency [0] 16246" xfId="28639" hidden="1"/>
    <cellStyle name="Currency [0] 16246" xfId="58032" hidden="1"/>
    <cellStyle name="Currency [0] 16247" xfId="28584" hidden="1"/>
    <cellStyle name="Currency [0] 16247" xfId="57977" hidden="1"/>
    <cellStyle name="Currency [0] 16248" xfId="28710" hidden="1"/>
    <cellStyle name="Currency [0] 16248" xfId="58103" hidden="1"/>
    <cellStyle name="Currency [0] 16249" xfId="28675" hidden="1"/>
    <cellStyle name="Currency [0] 16249" xfId="58068" hidden="1"/>
    <cellStyle name="Currency [0] 1625" xfId="1794" hidden="1"/>
    <cellStyle name="Currency [0] 1625" xfId="31189" hidden="1"/>
    <cellStyle name="Currency [0] 16250" xfId="28686" hidden="1"/>
    <cellStyle name="Currency [0] 16250" xfId="58079" hidden="1"/>
    <cellStyle name="Currency [0] 16251" xfId="28718" hidden="1"/>
    <cellStyle name="Currency [0] 16251" xfId="58111" hidden="1"/>
    <cellStyle name="Currency [0] 16252" xfId="28720" hidden="1"/>
    <cellStyle name="Currency [0] 16252" xfId="58113" hidden="1"/>
    <cellStyle name="Currency [0] 16253" xfId="28672" hidden="1"/>
    <cellStyle name="Currency [0] 16253" xfId="58065" hidden="1"/>
    <cellStyle name="Currency [0] 16254" xfId="28671" hidden="1"/>
    <cellStyle name="Currency [0] 16254" xfId="58064" hidden="1"/>
    <cellStyle name="Currency [0] 16255" xfId="28661" hidden="1"/>
    <cellStyle name="Currency [0] 16255" xfId="58054" hidden="1"/>
    <cellStyle name="Currency [0] 16256" xfId="28657" hidden="1"/>
    <cellStyle name="Currency [0] 16256" xfId="58050" hidden="1"/>
    <cellStyle name="Currency [0] 16257" xfId="28659" hidden="1"/>
    <cellStyle name="Currency [0] 16257" xfId="58052" hidden="1"/>
    <cellStyle name="Currency [0] 16258" xfId="28727" hidden="1"/>
    <cellStyle name="Currency [0] 16258" xfId="58120" hidden="1"/>
    <cellStyle name="Currency [0] 16259" xfId="28562" hidden="1"/>
    <cellStyle name="Currency [0] 16259" xfId="57955" hidden="1"/>
    <cellStyle name="Currency [0] 1626" xfId="1738" hidden="1"/>
    <cellStyle name="Currency [0] 1626" xfId="31133" hidden="1"/>
    <cellStyle name="Currency [0] 16260" xfId="28705" hidden="1"/>
    <cellStyle name="Currency [0] 16260" xfId="58098" hidden="1"/>
    <cellStyle name="Currency [0] 16261" xfId="28733" hidden="1"/>
    <cellStyle name="Currency [0] 16261" xfId="58126" hidden="1"/>
    <cellStyle name="Currency [0] 16262" xfId="28735" hidden="1"/>
    <cellStyle name="Currency [0] 16262" xfId="58128" hidden="1"/>
    <cellStyle name="Currency [0] 16263" xfId="28610" hidden="1"/>
    <cellStyle name="Currency [0] 16263" xfId="58003" hidden="1"/>
    <cellStyle name="Currency [0] 16264" xfId="28684" hidden="1"/>
    <cellStyle name="Currency [0] 16264" xfId="58077" hidden="1"/>
    <cellStyle name="Currency [0] 16265" xfId="28640" hidden="1"/>
    <cellStyle name="Currency [0] 16265" xfId="58033" hidden="1"/>
    <cellStyle name="Currency [0] 16266" xfId="28676" hidden="1"/>
    <cellStyle name="Currency [0] 16266" xfId="58069" hidden="1"/>
    <cellStyle name="Currency [0] 16267" xfId="28680" hidden="1"/>
    <cellStyle name="Currency [0] 16267" xfId="58073" hidden="1"/>
    <cellStyle name="Currency [0] 16268" xfId="28741" hidden="1"/>
    <cellStyle name="Currency [0] 16268" xfId="58134" hidden="1"/>
    <cellStyle name="Currency [0] 16269" xfId="28557" hidden="1"/>
    <cellStyle name="Currency [0] 16269" xfId="57950" hidden="1"/>
    <cellStyle name="Currency [0] 1627" xfId="1788" hidden="1"/>
    <cellStyle name="Currency [0] 1627" xfId="31183" hidden="1"/>
    <cellStyle name="Currency [0] 16270" xfId="28723" hidden="1"/>
    <cellStyle name="Currency [0] 16270" xfId="58116" hidden="1"/>
    <cellStyle name="Currency [0] 16271" xfId="28746" hidden="1"/>
    <cellStyle name="Currency [0] 16271" xfId="58139" hidden="1"/>
    <cellStyle name="Currency [0] 16272" xfId="28748" hidden="1"/>
    <cellStyle name="Currency [0] 16272" xfId="58141" hidden="1"/>
    <cellStyle name="Currency [0] 16273" xfId="28604" hidden="1"/>
    <cellStyle name="Currency [0] 16273" xfId="57997" hidden="1"/>
    <cellStyle name="Currency [0] 16274" xfId="28703" hidden="1"/>
    <cellStyle name="Currency [0] 16274" xfId="58096" hidden="1"/>
    <cellStyle name="Currency [0] 16275" xfId="28670" hidden="1"/>
    <cellStyle name="Currency [0] 16275" xfId="58063" hidden="1"/>
    <cellStyle name="Currency [0] 16276" xfId="28688" hidden="1"/>
    <cellStyle name="Currency [0] 16276" xfId="58081" hidden="1"/>
    <cellStyle name="Currency [0] 16277" xfId="28685" hidden="1"/>
    <cellStyle name="Currency [0] 16277" xfId="58078" hidden="1"/>
    <cellStyle name="Currency [0] 16278" xfId="28752" hidden="1"/>
    <cellStyle name="Currency [0] 16278" xfId="58145" hidden="1"/>
    <cellStyle name="Currency [0] 16279" xfId="28637" hidden="1"/>
    <cellStyle name="Currency [0] 16279" xfId="58030" hidden="1"/>
    <cellStyle name="Currency [0] 1628" xfId="1798" hidden="1"/>
    <cellStyle name="Currency [0] 1628" xfId="31193" hidden="1"/>
    <cellStyle name="Currency [0] 16280" xfId="28737" hidden="1"/>
    <cellStyle name="Currency [0] 16280" xfId="58130" hidden="1"/>
    <cellStyle name="Currency [0] 16281" xfId="28759" hidden="1"/>
    <cellStyle name="Currency [0] 16281" xfId="58152" hidden="1"/>
    <cellStyle name="Currency [0] 16282" xfId="28761" hidden="1"/>
    <cellStyle name="Currency [0] 16282" xfId="58154" hidden="1"/>
    <cellStyle name="Currency [0] 16283" xfId="28689" hidden="1"/>
    <cellStyle name="Currency [0] 16283" xfId="58082" hidden="1"/>
    <cellStyle name="Currency [0] 16284" xfId="28721" hidden="1"/>
    <cellStyle name="Currency [0] 16284" xfId="58114" hidden="1"/>
    <cellStyle name="Currency [0] 16285" xfId="28573" hidden="1"/>
    <cellStyle name="Currency [0] 16285" xfId="57966" hidden="1"/>
    <cellStyle name="Currency [0] 16286" xfId="28707" hidden="1"/>
    <cellStyle name="Currency [0] 16286" xfId="58100" hidden="1"/>
    <cellStyle name="Currency [0] 16287" xfId="28704" hidden="1"/>
    <cellStyle name="Currency [0] 16287" xfId="58097" hidden="1"/>
    <cellStyle name="Currency [0] 16288" xfId="28765" hidden="1"/>
    <cellStyle name="Currency [0] 16288" xfId="58158" hidden="1"/>
    <cellStyle name="Currency [0] 16289" xfId="28600" hidden="1"/>
    <cellStyle name="Currency [0] 16289" xfId="57993" hidden="1"/>
    <cellStyle name="Currency [0] 1629" xfId="1799" hidden="1"/>
    <cellStyle name="Currency [0] 1629" xfId="31194" hidden="1"/>
    <cellStyle name="Currency [0] 16290" xfId="28749" hidden="1"/>
    <cellStyle name="Currency [0] 16290" xfId="58142" hidden="1"/>
    <cellStyle name="Currency [0] 16291" xfId="28769" hidden="1"/>
    <cellStyle name="Currency [0] 16291" xfId="58162" hidden="1"/>
    <cellStyle name="Currency [0] 16292" xfId="28771" hidden="1"/>
    <cellStyle name="Currency [0] 16292" xfId="58164" hidden="1"/>
    <cellStyle name="Currency [0] 16293" xfId="28708" hidden="1"/>
    <cellStyle name="Currency [0] 16293" xfId="58101" hidden="1"/>
    <cellStyle name="Currency [0] 16294" xfId="28736" hidden="1"/>
    <cellStyle name="Currency [0] 16294" xfId="58129" hidden="1"/>
    <cellStyle name="Currency [0] 16295" xfId="28696" hidden="1"/>
    <cellStyle name="Currency [0] 16295" xfId="58089" hidden="1"/>
    <cellStyle name="Currency [0] 16296" xfId="28725" hidden="1"/>
    <cellStyle name="Currency [0] 16296" xfId="58118" hidden="1"/>
    <cellStyle name="Currency [0] 16297" xfId="28722" hidden="1"/>
    <cellStyle name="Currency [0] 16297" xfId="58115" hidden="1"/>
    <cellStyle name="Currency [0] 16298" xfId="28775" hidden="1"/>
    <cellStyle name="Currency [0] 16298" xfId="58168" hidden="1"/>
    <cellStyle name="Currency [0] 16299" xfId="28603" hidden="1"/>
    <cellStyle name="Currency [0] 16299" xfId="57996" hidden="1"/>
    <cellStyle name="Currency [0] 163" xfId="258" hidden="1"/>
    <cellStyle name="Currency [0] 163" xfId="29653" hidden="1"/>
    <cellStyle name="Currency [0] 1630" xfId="1764" hidden="1"/>
    <cellStyle name="Currency [0] 1630" xfId="31159" hidden="1"/>
    <cellStyle name="Currency [0] 16300" xfId="28762" hidden="1"/>
    <cellStyle name="Currency [0] 16300" xfId="58155" hidden="1"/>
    <cellStyle name="Currency [0] 16301" xfId="28779" hidden="1"/>
    <cellStyle name="Currency [0] 16301" xfId="58172" hidden="1"/>
    <cellStyle name="Currency [0] 16302" xfId="28781" hidden="1"/>
    <cellStyle name="Currency [0] 16302" xfId="58174" hidden="1"/>
    <cellStyle name="Currency [0] 16303" xfId="28662" hidden="1"/>
    <cellStyle name="Currency [0] 16303" xfId="58055" hidden="1"/>
    <cellStyle name="Currency [0] 16304" xfId="28698" hidden="1"/>
    <cellStyle name="Currency [0] 16304" xfId="58091" hidden="1"/>
    <cellStyle name="Currency [0] 16305" xfId="28767" hidden="1"/>
    <cellStyle name="Currency [0] 16305" xfId="58160" hidden="1"/>
    <cellStyle name="Currency [0] 16306" xfId="28755" hidden="1"/>
    <cellStyle name="Currency [0] 16306" xfId="58148" hidden="1"/>
    <cellStyle name="Currency [0] 16307" xfId="28772" hidden="1"/>
    <cellStyle name="Currency [0] 16307" xfId="58165" hidden="1"/>
    <cellStyle name="Currency [0] 16308" xfId="28783" hidden="1"/>
    <cellStyle name="Currency [0] 16308" xfId="58176" hidden="1"/>
    <cellStyle name="Currency [0] 16309" xfId="28631" hidden="1"/>
    <cellStyle name="Currency [0] 16309" xfId="58024" hidden="1"/>
    <cellStyle name="Currency [0] 1631" xfId="1779" hidden="1"/>
    <cellStyle name="Currency [0] 1631" xfId="31174" hidden="1"/>
    <cellStyle name="Currency [0] 16310" xfId="28695" hidden="1"/>
    <cellStyle name="Currency [0] 16310" xfId="58088" hidden="1"/>
    <cellStyle name="Currency [0] 16311" xfId="28787" hidden="1"/>
    <cellStyle name="Currency [0] 16311" xfId="58180" hidden="1"/>
    <cellStyle name="Currency [0] 16312" xfId="28789" hidden="1"/>
    <cellStyle name="Currency [0] 16312" xfId="58182" hidden="1"/>
    <cellStyle name="Currency [0] 16313" xfId="28744" hidden="1"/>
    <cellStyle name="Currency [0] 16313" xfId="58137" hidden="1"/>
    <cellStyle name="Currency [0] 16314" xfId="28756" hidden="1"/>
    <cellStyle name="Currency [0] 16314" xfId="58149" hidden="1"/>
    <cellStyle name="Currency [0] 16315" xfId="28784" hidden="1"/>
    <cellStyle name="Currency [0] 16315" xfId="58177" hidden="1"/>
    <cellStyle name="Currency [0] 16316" xfId="28757" hidden="1"/>
    <cellStyle name="Currency [0] 16316" xfId="58150" hidden="1"/>
    <cellStyle name="Currency [0] 16317" xfId="28790" hidden="1"/>
    <cellStyle name="Currency [0] 16317" xfId="58183" hidden="1"/>
    <cellStyle name="Currency [0] 16318" xfId="28792" hidden="1"/>
    <cellStyle name="Currency [0] 16318" xfId="58185" hidden="1"/>
    <cellStyle name="Currency [0] 16319" xfId="28785" hidden="1"/>
    <cellStyle name="Currency [0] 16319" xfId="58178" hidden="1"/>
    <cellStyle name="Currency [0] 1632" xfId="1452" hidden="1"/>
    <cellStyle name="Currency [0] 1632" xfId="30847" hidden="1"/>
    <cellStyle name="Currency [0] 16320" xfId="28731" hidden="1"/>
    <cellStyle name="Currency [0] 16320" xfId="58124" hidden="1"/>
    <cellStyle name="Currency [0] 16321" xfId="28795" hidden="1"/>
    <cellStyle name="Currency [0] 16321" xfId="58188" hidden="1"/>
    <cellStyle name="Currency [0] 16322" xfId="28797" hidden="1"/>
    <cellStyle name="Currency [0] 16322" xfId="58190" hidden="1"/>
    <cellStyle name="Currency [0] 16323" xfId="28514" hidden="1"/>
    <cellStyle name="Currency [0] 16323" xfId="57907" hidden="1"/>
    <cellStyle name="Currency [0] 16324" xfId="28536" hidden="1"/>
    <cellStyle name="Currency [0] 16324" xfId="57929" hidden="1"/>
    <cellStyle name="Currency [0] 16325" xfId="28801" hidden="1"/>
    <cellStyle name="Currency [0] 16325" xfId="58194" hidden="1"/>
    <cellStyle name="Currency [0] 16326" xfId="28808" hidden="1"/>
    <cellStyle name="Currency [0] 16326" xfId="58201" hidden="1"/>
    <cellStyle name="Currency [0] 16327" xfId="28810" hidden="1"/>
    <cellStyle name="Currency [0] 16327" xfId="58203" hidden="1"/>
    <cellStyle name="Currency [0] 16328" xfId="28501" hidden="1"/>
    <cellStyle name="Currency [0] 16328" xfId="57894" hidden="1"/>
    <cellStyle name="Currency [0] 16329" xfId="28804" hidden="1"/>
    <cellStyle name="Currency [0] 16329" xfId="58197" hidden="1"/>
    <cellStyle name="Currency [0] 1633" xfId="1774" hidden="1"/>
    <cellStyle name="Currency [0] 1633" xfId="31169" hidden="1"/>
    <cellStyle name="Currency [0] 16330" xfId="28813" hidden="1"/>
    <cellStyle name="Currency [0] 16330" xfId="58206" hidden="1"/>
    <cellStyle name="Currency [0] 16331" xfId="28815" hidden="1"/>
    <cellStyle name="Currency [0] 16331" xfId="58208" hidden="1"/>
    <cellStyle name="Currency [0] 16332" xfId="28803" hidden="1"/>
    <cellStyle name="Currency [0] 16332" xfId="58196" hidden="1"/>
    <cellStyle name="Currency [0] 16333" xfId="28513" hidden="1"/>
    <cellStyle name="Currency [0] 16333" xfId="57906" hidden="1"/>
    <cellStyle name="Currency [0] 16334" xfId="28826" hidden="1"/>
    <cellStyle name="Currency [0] 16334" xfId="58219" hidden="1"/>
    <cellStyle name="Currency [0] 16335" xfId="28835" hidden="1"/>
    <cellStyle name="Currency [0] 16335" xfId="58228" hidden="1"/>
    <cellStyle name="Currency [0] 16336" xfId="28846" hidden="1"/>
    <cellStyle name="Currency [0] 16336" xfId="58239" hidden="1"/>
    <cellStyle name="Currency [0] 16337" xfId="28852" hidden="1"/>
    <cellStyle name="Currency [0] 16337" xfId="58245" hidden="1"/>
    <cellStyle name="Currency [0] 16338" xfId="28824" hidden="1"/>
    <cellStyle name="Currency [0] 16338" xfId="58217" hidden="1"/>
    <cellStyle name="Currency [0] 16339" xfId="28842" hidden="1"/>
    <cellStyle name="Currency [0] 16339" xfId="58235" hidden="1"/>
    <cellStyle name="Currency [0] 1634" xfId="1772" hidden="1"/>
    <cellStyle name="Currency [0] 1634" xfId="31167" hidden="1"/>
    <cellStyle name="Currency [0] 16340" xfId="28864" hidden="1"/>
    <cellStyle name="Currency [0] 16340" xfId="58257" hidden="1"/>
    <cellStyle name="Currency [0] 16341" xfId="28866" hidden="1"/>
    <cellStyle name="Currency [0] 16341" xfId="58259" hidden="1"/>
    <cellStyle name="Currency [0] 16342" xfId="28798" hidden="1"/>
    <cellStyle name="Currency [0] 16342" xfId="58191" hidden="1"/>
    <cellStyle name="Currency [0] 16343" xfId="28509" hidden="1"/>
    <cellStyle name="Currency [0] 16343" xfId="57902" hidden="1"/>
    <cellStyle name="Currency [0] 16344" xfId="28838" hidden="1"/>
    <cellStyle name="Currency [0] 16344" xfId="58231" hidden="1"/>
    <cellStyle name="Currency [0] 16345" xfId="28505" hidden="1"/>
    <cellStyle name="Currency [0] 16345" xfId="57898" hidden="1"/>
    <cellStyle name="Currency [0] 16346" xfId="28827" hidden="1"/>
    <cellStyle name="Currency [0] 16346" xfId="58220" hidden="1"/>
    <cellStyle name="Currency [0] 16347" xfId="28871" hidden="1"/>
    <cellStyle name="Currency [0] 16347" xfId="58264" hidden="1"/>
    <cellStyle name="Currency [0] 16348" xfId="28839" hidden="1"/>
    <cellStyle name="Currency [0] 16348" xfId="58232" hidden="1"/>
    <cellStyle name="Currency [0] 16349" xfId="28847" hidden="1"/>
    <cellStyle name="Currency [0] 16349" xfId="58240" hidden="1"/>
    <cellStyle name="Currency [0] 1635" xfId="1801" hidden="1"/>
    <cellStyle name="Currency [0] 1635" xfId="31196" hidden="1"/>
    <cellStyle name="Currency [0] 16350" xfId="28883" hidden="1"/>
    <cellStyle name="Currency [0] 16350" xfId="58276" hidden="1"/>
    <cellStyle name="Currency [0] 16351" xfId="28885" hidden="1"/>
    <cellStyle name="Currency [0] 16351" xfId="58278" hidden="1"/>
    <cellStyle name="Currency [0] 16352" xfId="28841" hidden="1"/>
    <cellStyle name="Currency [0] 16352" xfId="58234" hidden="1"/>
    <cellStyle name="Currency [0] 16353" xfId="28854" hidden="1"/>
    <cellStyle name="Currency [0] 16353" xfId="58247" hidden="1"/>
    <cellStyle name="Currency [0] 16354" xfId="28859" hidden="1"/>
    <cellStyle name="Currency [0] 16354" xfId="58252" hidden="1"/>
    <cellStyle name="Currency [0] 16355" xfId="28853" hidden="1"/>
    <cellStyle name="Currency [0] 16355" xfId="58246" hidden="1"/>
    <cellStyle name="Currency [0] 16356" xfId="28901" hidden="1"/>
    <cellStyle name="Currency [0] 16356" xfId="58294" hidden="1"/>
    <cellStyle name="Currency [0] 16357" xfId="28909" hidden="1"/>
    <cellStyle name="Currency [0] 16357" xfId="58302" hidden="1"/>
    <cellStyle name="Currency [0] 16358" xfId="28837" hidden="1"/>
    <cellStyle name="Currency [0] 16358" xfId="58230" hidden="1"/>
    <cellStyle name="Currency [0] 16359" xfId="28895" hidden="1"/>
    <cellStyle name="Currency [0] 16359" xfId="58288" hidden="1"/>
    <cellStyle name="Currency [0] 1636" xfId="1717" hidden="1"/>
    <cellStyle name="Currency [0] 1636" xfId="31112" hidden="1"/>
    <cellStyle name="Currency [0] 16360" xfId="28918" hidden="1"/>
    <cellStyle name="Currency [0] 16360" xfId="58311" hidden="1"/>
    <cellStyle name="Currency [0] 16361" xfId="28920" hidden="1"/>
    <cellStyle name="Currency [0] 16361" xfId="58313" hidden="1"/>
    <cellStyle name="Currency [0] 16362" xfId="28820" hidden="1"/>
    <cellStyle name="Currency [0] 16362" xfId="58213" hidden="1"/>
    <cellStyle name="Currency [0] 16363" xfId="28830" hidden="1"/>
    <cellStyle name="Currency [0] 16363" xfId="58223" hidden="1"/>
    <cellStyle name="Currency [0] 16364" xfId="28892" hidden="1"/>
    <cellStyle name="Currency [0] 16364" xfId="58285" hidden="1"/>
    <cellStyle name="Currency [0] 16365" xfId="28857" hidden="1"/>
    <cellStyle name="Currency [0] 16365" xfId="58250" hidden="1"/>
    <cellStyle name="Currency [0] 16366" xfId="28806" hidden="1"/>
    <cellStyle name="Currency [0] 16366" xfId="58199" hidden="1"/>
    <cellStyle name="Currency [0] 16367" xfId="28928" hidden="1"/>
    <cellStyle name="Currency [0] 16367" xfId="58321" hidden="1"/>
    <cellStyle name="Currency [0] 16368" xfId="28893" hidden="1"/>
    <cellStyle name="Currency [0] 16368" xfId="58286" hidden="1"/>
    <cellStyle name="Currency [0] 16369" xfId="28904" hidden="1"/>
    <cellStyle name="Currency [0] 16369" xfId="58297" hidden="1"/>
    <cellStyle name="Currency [0] 1637" xfId="1793" hidden="1"/>
    <cellStyle name="Currency [0] 1637" xfId="31188" hidden="1"/>
    <cellStyle name="Currency [0] 16370" xfId="28936" hidden="1"/>
    <cellStyle name="Currency [0] 16370" xfId="58329" hidden="1"/>
    <cellStyle name="Currency [0] 16371" xfId="28938" hidden="1"/>
    <cellStyle name="Currency [0] 16371" xfId="58331" hidden="1"/>
    <cellStyle name="Currency [0] 16372" xfId="28890" hidden="1"/>
    <cellStyle name="Currency [0] 16372" xfId="58283" hidden="1"/>
    <cellStyle name="Currency [0] 16373" xfId="28889" hidden="1"/>
    <cellStyle name="Currency [0] 16373" xfId="58282" hidden="1"/>
    <cellStyle name="Currency [0] 16374" xfId="28879" hidden="1"/>
    <cellStyle name="Currency [0] 16374" xfId="58272" hidden="1"/>
    <cellStyle name="Currency [0] 16375" xfId="28875" hidden="1"/>
    <cellStyle name="Currency [0] 16375" xfId="58268" hidden="1"/>
    <cellStyle name="Currency [0] 16376" xfId="28877" hidden="1"/>
    <cellStyle name="Currency [0] 16376" xfId="58270" hidden="1"/>
    <cellStyle name="Currency [0] 16377" xfId="28945" hidden="1"/>
    <cellStyle name="Currency [0] 16377" xfId="58338" hidden="1"/>
    <cellStyle name="Currency [0] 16378" xfId="28507" hidden="1"/>
    <cellStyle name="Currency [0] 16378" xfId="57900" hidden="1"/>
    <cellStyle name="Currency [0] 16379" xfId="28923" hidden="1"/>
    <cellStyle name="Currency [0] 16379" xfId="58316" hidden="1"/>
    <cellStyle name="Currency [0] 1638" xfId="1803" hidden="1"/>
    <cellStyle name="Currency [0] 1638" xfId="31198" hidden="1"/>
    <cellStyle name="Currency [0] 16380" xfId="28951" hidden="1"/>
    <cellStyle name="Currency [0] 16380" xfId="58344" hidden="1"/>
    <cellStyle name="Currency [0] 16381" xfId="28953" hidden="1"/>
    <cellStyle name="Currency [0] 16381" xfId="58346" hidden="1"/>
    <cellStyle name="Currency [0] 16382" xfId="28828" hidden="1"/>
    <cellStyle name="Currency [0] 16382" xfId="58221" hidden="1"/>
    <cellStyle name="Currency [0] 16383" xfId="28902" hidden="1"/>
    <cellStyle name="Currency [0] 16383" xfId="58295" hidden="1"/>
    <cellStyle name="Currency [0] 16384" xfId="28858" hidden="1"/>
    <cellStyle name="Currency [0] 16384" xfId="58251" hidden="1"/>
    <cellStyle name="Currency [0] 16385" xfId="28894" hidden="1"/>
    <cellStyle name="Currency [0] 16385" xfId="58287" hidden="1"/>
    <cellStyle name="Currency [0] 16386" xfId="28898" hidden="1"/>
    <cellStyle name="Currency [0] 16386" xfId="58291" hidden="1"/>
    <cellStyle name="Currency [0] 16387" xfId="28959" hidden="1"/>
    <cellStyle name="Currency [0] 16387" xfId="58352" hidden="1"/>
    <cellStyle name="Currency [0] 16388" xfId="28542" hidden="1"/>
    <cellStyle name="Currency [0] 16388" xfId="57935" hidden="1"/>
    <cellStyle name="Currency [0] 16389" xfId="28941" hidden="1"/>
    <cellStyle name="Currency [0] 16389" xfId="58334" hidden="1"/>
    <cellStyle name="Currency [0] 1639" xfId="1804" hidden="1"/>
    <cellStyle name="Currency [0] 1639" xfId="31199" hidden="1"/>
    <cellStyle name="Currency [0] 16390" xfId="28964" hidden="1"/>
    <cellStyle name="Currency [0] 16390" xfId="58357" hidden="1"/>
    <cellStyle name="Currency [0] 16391" xfId="28966" hidden="1"/>
    <cellStyle name="Currency [0] 16391" xfId="58359" hidden="1"/>
    <cellStyle name="Currency [0] 16392" xfId="28822" hidden="1"/>
    <cellStyle name="Currency [0] 16392" xfId="58215" hidden="1"/>
    <cellStyle name="Currency [0] 16393" xfId="28921" hidden="1"/>
    <cellStyle name="Currency [0] 16393" xfId="58314" hidden="1"/>
    <cellStyle name="Currency [0] 16394" xfId="28888" hidden="1"/>
    <cellStyle name="Currency [0] 16394" xfId="58281" hidden="1"/>
    <cellStyle name="Currency [0] 16395" xfId="28906" hidden="1"/>
    <cellStyle name="Currency [0] 16395" xfId="58299" hidden="1"/>
    <cellStyle name="Currency [0] 16396" xfId="28903" hidden="1"/>
    <cellStyle name="Currency [0] 16396" xfId="58296" hidden="1"/>
    <cellStyle name="Currency [0] 16397" xfId="28970" hidden="1"/>
    <cellStyle name="Currency [0] 16397" xfId="58363" hidden="1"/>
    <cellStyle name="Currency [0] 16398" xfId="28855" hidden="1"/>
    <cellStyle name="Currency [0] 16398" xfId="58248" hidden="1"/>
    <cellStyle name="Currency [0] 16399" xfId="28955" hidden="1"/>
    <cellStyle name="Currency [0] 16399" xfId="58348" hidden="1"/>
    <cellStyle name="Currency [0] 164" xfId="229" hidden="1"/>
    <cellStyle name="Currency [0] 164" xfId="29624" hidden="1"/>
    <cellStyle name="Currency [0] 1640" xfId="1775" hidden="1"/>
    <cellStyle name="Currency [0] 1640" xfId="31170" hidden="1"/>
    <cellStyle name="Currency [0] 16400" xfId="28977" hidden="1"/>
    <cellStyle name="Currency [0] 16400" xfId="58370" hidden="1"/>
    <cellStyle name="Currency [0] 16401" xfId="28979" hidden="1"/>
    <cellStyle name="Currency [0] 16401" xfId="58372" hidden="1"/>
    <cellStyle name="Currency [0] 16402" xfId="28907" hidden="1"/>
    <cellStyle name="Currency [0] 16402" xfId="58300" hidden="1"/>
    <cellStyle name="Currency [0] 16403" xfId="28939" hidden="1"/>
    <cellStyle name="Currency [0] 16403" xfId="58332" hidden="1"/>
    <cellStyle name="Currency [0] 16404" xfId="28587" hidden="1"/>
    <cellStyle name="Currency [0] 16404" xfId="57980" hidden="1"/>
    <cellStyle name="Currency [0] 16405" xfId="28925" hidden="1"/>
    <cellStyle name="Currency [0] 16405" xfId="58318" hidden="1"/>
    <cellStyle name="Currency [0] 16406" xfId="28922" hidden="1"/>
    <cellStyle name="Currency [0] 16406" xfId="58315" hidden="1"/>
    <cellStyle name="Currency [0] 16407" xfId="28983" hidden="1"/>
    <cellStyle name="Currency [0] 16407" xfId="58376" hidden="1"/>
    <cellStyle name="Currency [0] 16408" xfId="28818" hidden="1"/>
    <cellStyle name="Currency [0] 16408" xfId="58211" hidden="1"/>
    <cellStyle name="Currency [0] 16409" xfId="28967" hidden="1"/>
    <cellStyle name="Currency [0] 16409" xfId="58360" hidden="1"/>
    <cellStyle name="Currency [0] 1641" xfId="1787" hidden="1"/>
    <cellStyle name="Currency [0] 1641" xfId="31182" hidden="1"/>
    <cellStyle name="Currency [0] 16410" xfId="28987" hidden="1"/>
    <cellStyle name="Currency [0] 16410" xfId="58380" hidden="1"/>
    <cellStyle name="Currency [0] 16411" xfId="28989" hidden="1"/>
    <cellStyle name="Currency [0] 16411" xfId="58382" hidden="1"/>
    <cellStyle name="Currency [0] 16412" xfId="28926" hidden="1"/>
    <cellStyle name="Currency [0] 16412" xfId="58319" hidden="1"/>
    <cellStyle name="Currency [0] 16413" xfId="28954" hidden="1"/>
    <cellStyle name="Currency [0] 16413" xfId="58347" hidden="1"/>
    <cellStyle name="Currency [0] 16414" xfId="28914" hidden="1"/>
    <cellStyle name="Currency [0] 16414" xfId="58307" hidden="1"/>
    <cellStyle name="Currency [0] 16415" xfId="28943" hidden="1"/>
    <cellStyle name="Currency [0] 16415" xfId="58336" hidden="1"/>
    <cellStyle name="Currency [0] 16416" xfId="28940" hidden="1"/>
    <cellStyle name="Currency [0] 16416" xfId="58333" hidden="1"/>
    <cellStyle name="Currency [0] 16417" xfId="28993" hidden="1"/>
    <cellStyle name="Currency [0] 16417" xfId="58386" hidden="1"/>
    <cellStyle name="Currency [0] 16418" xfId="28821" hidden="1"/>
    <cellStyle name="Currency [0] 16418" xfId="58214" hidden="1"/>
    <cellStyle name="Currency [0] 16419" xfId="28980" hidden="1"/>
    <cellStyle name="Currency [0] 16419" xfId="58373" hidden="1"/>
    <cellStyle name="Currency [0] 1642" xfId="1767" hidden="1"/>
    <cellStyle name="Currency [0] 1642" xfId="31162" hidden="1"/>
    <cellStyle name="Currency [0] 16420" xfId="28997" hidden="1"/>
    <cellStyle name="Currency [0] 16420" xfId="58390" hidden="1"/>
    <cellStyle name="Currency [0] 16421" xfId="28999" hidden="1"/>
    <cellStyle name="Currency [0] 16421" xfId="58392" hidden="1"/>
    <cellStyle name="Currency [0] 16422" xfId="28880" hidden="1"/>
    <cellStyle name="Currency [0] 16422" xfId="58273" hidden="1"/>
    <cellStyle name="Currency [0] 16423" xfId="28916" hidden="1"/>
    <cellStyle name="Currency [0] 16423" xfId="58309" hidden="1"/>
    <cellStyle name="Currency [0] 16424" xfId="28985" hidden="1"/>
    <cellStyle name="Currency [0] 16424" xfId="58378" hidden="1"/>
    <cellStyle name="Currency [0] 16425" xfId="28973" hidden="1"/>
    <cellStyle name="Currency [0] 16425" xfId="58366" hidden="1"/>
    <cellStyle name="Currency [0] 16426" xfId="28990" hidden="1"/>
    <cellStyle name="Currency [0] 16426" xfId="58383" hidden="1"/>
    <cellStyle name="Currency [0] 16427" xfId="29001" hidden="1"/>
    <cellStyle name="Currency [0] 16427" xfId="58394" hidden="1"/>
    <cellStyle name="Currency [0] 16428" xfId="28849" hidden="1"/>
    <cellStyle name="Currency [0] 16428" xfId="58242" hidden="1"/>
    <cellStyle name="Currency [0] 16429" xfId="28913" hidden="1"/>
    <cellStyle name="Currency [0] 16429" xfId="58306" hidden="1"/>
    <cellStyle name="Currency [0] 1643" xfId="1782" hidden="1"/>
    <cellStyle name="Currency [0] 1643" xfId="31177" hidden="1"/>
    <cellStyle name="Currency [0] 16430" xfId="29005" hidden="1"/>
    <cellStyle name="Currency [0] 16430" xfId="58398" hidden="1"/>
    <cellStyle name="Currency [0] 16431" xfId="29007" hidden="1"/>
    <cellStyle name="Currency [0] 16431" xfId="58400" hidden="1"/>
    <cellStyle name="Currency [0] 16432" xfId="28962" hidden="1"/>
    <cellStyle name="Currency [0] 16432" xfId="58355" hidden="1"/>
    <cellStyle name="Currency [0] 16433" xfId="28974" hidden="1"/>
    <cellStyle name="Currency [0] 16433" xfId="58367" hidden="1"/>
    <cellStyle name="Currency [0] 16434" xfId="29002" hidden="1"/>
    <cellStyle name="Currency [0] 16434" xfId="58395" hidden="1"/>
    <cellStyle name="Currency [0] 16435" xfId="28975" hidden="1"/>
    <cellStyle name="Currency [0] 16435" xfId="58368" hidden="1"/>
    <cellStyle name="Currency [0] 16436" xfId="29008" hidden="1"/>
    <cellStyle name="Currency [0] 16436" xfId="58401" hidden="1"/>
    <cellStyle name="Currency [0] 16437" xfId="29010" hidden="1"/>
    <cellStyle name="Currency [0] 16437" xfId="58403" hidden="1"/>
    <cellStyle name="Currency [0] 16438" xfId="29003" hidden="1"/>
    <cellStyle name="Currency [0] 16438" xfId="58396" hidden="1"/>
    <cellStyle name="Currency [0] 16439" xfId="28949" hidden="1"/>
    <cellStyle name="Currency [0] 16439" xfId="58342" hidden="1"/>
    <cellStyle name="Currency [0] 1644" xfId="1780" hidden="1"/>
    <cellStyle name="Currency [0] 1644" xfId="31175" hidden="1"/>
    <cellStyle name="Currency [0] 16440" xfId="29012" hidden="1"/>
    <cellStyle name="Currency [0] 16440" xfId="58405" hidden="1"/>
    <cellStyle name="Currency [0] 16441" xfId="29014" hidden="1"/>
    <cellStyle name="Currency [0] 16441" xfId="58407" hidden="1"/>
    <cellStyle name="Currency [0] 16442" xfId="28526" hidden="1"/>
    <cellStyle name="Currency [0] 16442" xfId="57919" hidden="1"/>
    <cellStyle name="Currency [0] 16443" xfId="28504" hidden="1"/>
    <cellStyle name="Currency [0] 16443" xfId="57897" hidden="1"/>
    <cellStyle name="Currency [0] 16444" xfId="29020" hidden="1"/>
    <cellStyle name="Currency [0] 16444" xfId="58413" hidden="1"/>
    <cellStyle name="Currency [0] 16445" xfId="29026" hidden="1"/>
    <cellStyle name="Currency [0] 16445" xfId="58419" hidden="1"/>
    <cellStyle name="Currency [0] 16446" xfId="29028" hidden="1"/>
    <cellStyle name="Currency [0] 16446" xfId="58421" hidden="1"/>
    <cellStyle name="Currency [0] 16447" xfId="28521" hidden="1"/>
    <cellStyle name="Currency [0] 16447" xfId="57914" hidden="1"/>
    <cellStyle name="Currency [0] 16448" xfId="29022" hidden="1"/>
    <cellStyle name="Currency [0] 16448" xfId="58415" hidden="1"/>
    <cellStyle name="Currency [0] 16449" xfId="29030" hidden="1"/>
    <cellStyle name="Currency [0] 16449" xfId="58423" hidden="1"/>
    <cellStyle name="Currency [0] 1645" xfId="1806" hidden="1"/>
    <cellStyle name="Currency [0] 1645" xfId="31201" hidden="1"/>
    <cellStyle name="Currency [0] 16450" xfId="29032" hidden="1"/>
    <cellStyle name="Currency [0] 16450" xfId="58425" hidden="1"/>
    <cellStyle name="Currency [0] 16451" xfId="29021" hidden="1"/>
    <cellStyle name="Currency [0] 16451" xfId="58414" hidden="1"/>
    <cellStyle name="Currency [0] 16452" xfId="28527" hidden="1"/>
    <cellStyle name="Currency [0] 16452" xfId="57920" hidden="1"/>
    <cellStyle name="Currency [0] 16453" xfId="29043" hidden="1"/>
    <cellStyle name="Currency [0] 16453" xfId="58436" hidden="1"/>
    <cellStyle name="Currency [0] 16454" xfId="29052" hidden="1"/>
    <cellStyle name="Currency [0] 16454" xfId="58445" hidden="1"/>
    <cellStyle name="Currency [0] 16455" xfId="29063" hidden="1"/>
    <cellStyle name="Currency [0] 16455" xfId="58456" hidden="1"/>
    <cellStyle name="Currency [0] 16456" xfId="29069" hidden="1"/>
    <cellStyle name="Currency [0] 16456" xfId="58462" hidden="1"/>
    <cellStyle name="Currency [0] 16457" xfId="29041" hidden="1"/>
    <cellStyle name="Currency [0] 16457" xfId="58434" hidden="1"/>
    <cellStyle name="Currency [0] 16458" xfId="29059" hidden="1"/>
    <cellStyle name="Currency [0] 16458" xfId="58452" hidden="1"/>
    <cellStyle name="Currency [0] 16459" xfId="29081" hidden="1"/>
    <cellStyle name="Currency [0] 16459" xfId="58474" hidden="1"/>
    <cellStyle name="Currency [0] 1646" xfId="1719" hidden="1"/>
    <cellStyle name="Currency [0] 1646" xfId="31114" hidden="1"/>
    <cellStyle name="Currency [0] 16460" xfId="29083" hidden="1"/>
    <cellStyle name="Currency [0] 16460" xfId="58476" hidden="1"/>
    <cellStyle name="Currency [0] 16461" xfId="29017" hidden="1"/>
    <cellStyle name="Currency [0] 16461" xfId="58410" hidden="1"/>
    <cellStyle name="Currency [0] 16462" xfId="28531" hidden="1"/>
    <cellStyle name="Currency [0] 16462" xfId="57924" hidden="1"/>
    <cellStyle name="Currency [0] 16463" xfId="29055" hidden="1"/>
    <cellStyle name="Currency [0] 16463" xfId="58448" hidden="1"/>
    <cellStyle name="Currency [0] 16464" xfId="28547" hidden="1"/>
    <cellStyle name="Currency [0] 16464" xfId="57940" hidden="1"/>
    <cellStyle name="Currency [0] 16465" xfId="29044" hidden="1"/>
    <cellStyle name="Currency [0] 16465" xfId="58437" hidden="1"/>
    <cellStyle name="Currency [0] 16466" xfId="29088" hidden="1"/>
    <cellStyle name="Currency [0] 16466" xfId="58481" hidden="1"/>
    <cellStyle name="Currency [0] 16467" xfId="29056" hidden="1"/>
    <cellStyle name="Currency [0] 16467" xfId="58449" hidden="1"/>
    <cellStyle name="Currency [0] 16468" xfId="29064" hidden="1"/>
    <cellStyle name="Currency [0] 16468" xfId="58457" hidden="1"/>
    <cellStyle name="Currency [0] 16469" xfId="29100" hidden="1"/>
    <cellStyle name="Currency [0] 16469" xfId="58493" hidden="1"/>
    <cellStyle name="Currency [0] 1647" xfId="1800" hidden="1"/>
    <cellStyle name="Currency [0] 1647" xfId="31195" hidden="1"/>
    <cellStyle name="Currency [0] 16470" xfId="29102" hidden="1"/>
    <cellStyle name="Currency [0] 16470" xfId="58495" hidden="1"/>
    <cellStyle name="Currency [0] 16471" xfId="29058" hidden="1"/>
    <cellStyle name="Currency [0] 16471" xfId="58451" hidden="1"/>
    <cellStyle name="Currency [0] 16472" xfId="29071" hidden="1"/>
    <cellStyle name="Currency [0] 16472" xfId="58464" hidden="1"/>
    <cellStyle name="Currency [0] 16473" xfId="29076" hidden="1"/>
    <cellStyle name="Currency [0] 16473" xfId="58469" hidden="1"/>
    <cellStyle name="Currency [0] 16474" xfId="29070" hidden="1"/>
    <cellStyle name="Currency [0] 16474" xfId="58463" hidden="1"/>
    <cellStyle name="Currency [0] 16475" xfId="29118" hidden="1"/>
    <cellStyle name="Currency [0] 16475" xfId="58511" hidden="1"/>
    <cellStyle name="Currency [0] 16476" xfId="29126" hidden="1"/>
    <cellStyle name="Currency [0] 16476" xfId="58519" hidden="1"/>
    <cellStyle name="Currency [0] 16477" xfId="29054" hidden="1"/>
    <cellStyle name="Currency [0] 16477" xfId="58447" hidden="1"/>
    <cellStyle name="Currency [0] 16478" xfId="29112" hidden="1"/>
    <cellStyle name="Currency [0] 16478" xfId="58505" hidden="1"/>
    <cellStyle name="Currency [0] 16479" xfId="29135" hidden="1"/>
    <cellStyle name="Currency [0] 16479" xfId="58528" hidden="1"/>
    <cellStyle name="Currency [0] 1648" xfId="1807" hidden="1"/>
    <cellStyle name="Currency [0] 1648" xfId="31202" hidden="1"/>
    <cellStyle name="Currency [0] 16480" xfId="29137" hidden="1"/>
    <cellStyle name="Currency [0] 16480" xfId="58530" hidden="1"/>
    <cellStyle name="Currency [0] 16481" xfId="29037" hidden="1"/>
    <cellStyle name="Currency [0] 16481" xfId="58430" hidden="1"/>
    <cellStyle name="Currency [0] 16482" xfId="29047" hidden="1"/>
    <cellStyle name="Currency [0] 16482" xfId="58440" hidden="1"/>
    <cellStyle name="Currency [0] 16483" xfId="29109" hidden="1"/>
    <cellStyle name="Currency [0] 16483" xfId="58502" hidden="1"/>
    <cellStyle name="Currency [0] 16484" xfId="29074" hidden="1"/>
    <cellStyle name="Currency [0] 16484" xfId="58467" hidden="1"/>
    <cellStyle name="Currency [0] 16485" xfId="29024" hidden="1"/>
    <cellStyle name="Currency [0] 16485" xfId="58417" hidden="1"/>
    <cellStyle name="Currency [0] 16486" xfId="29145" hidden="1"/>
    <cellStyle name="Currency [0] 16486" xfId="58538" hidden="1"/>
    <cellStyle name="Currency [0] 16487" xfId="29110" hidden="1"/>
    <cellStyle name="Currency [0] 16487" xfId="58503" hidden="1"/>
    <cellStyle name="Currency [0] 16488" xfId="29121" hidden="1"/>
    <cellStyle name="Currency [0] 16488" xfId="58514" hidden="1"/>
    <cellStyle name="Currency [0] 16489" xfId="29153" hidden="1"/>
    <cellStyle name="Currency [0] 16489" xfId="58546" hidden="1"/>
    <cellStyle name="Currency [0] 1649" xfId="1808" hidden="1"/>
    <cellStyle name="Currency [0] 1649" xfId="31203" hidden="1"/>
    <cellStyle name="Currency [0] 16490" xfId="29155" hidden="1"/>
    <cellStyle name="Currency [0] 16490" xfId="58548" hidden="1"/>
    <cellStyle name="Currency [0] 16491" xfId="29107" hidden="1"/>
    <cellStyle name="Currency [0] 16491" xfId="58500" hidden="1"/>
    <cellStyle name="Currency [0] 16492" xfId="29106" hidden="1"/>
    <cellStyle name="Currency [0] 16492" xfId="58499" hidden="1"/>
    <cellStyle name="Currency [0] 16493" xfId="29096" hidden="1"/>
    <cellStyle name="Currency [0] 16493" xfId="58489" hidden="1"/>
    <cellStyle name="Currency [0] 16494" xfId="29092" hidden="1"/>
    <cellStyle name="Currency [0] 16494" xfId="58485" hidden="1"/>
    <cellStyle name="Currency [0] 16495" xfId="29094" hidden="1"/>
    <cellStyle name="Currency [0] 16495" xfId="58487" hidden="1"/>
    <cellStyle name="Currency [0] 16496" xfId="29162" hidden="1"/>
    <cellStyle name="Currency [0] 16496" xfId="58555" hidden="1"/>
    <cellStyle name="Currency [0] 16497" xfId="28533" hidden="1"/>
    <cellStyle name="Currency [0] 16497" xfId="57926" hidden="1"/>
    <cellStyle name="Currency [0] 16498" xfId="29140" hidden="1"/>
    <cellStyle name="Currency [0] 16498" xfId="58533" hidden="1"/>
    <cellStyle name="Currency [0] 16499" xfId="29168" hidden="1"/>
    <cellStyle name="Currency [0] 16499" xfId="58561" hidden="1"/>
    <cellStyle name="Currency [0] 165" xfId="295" hidden="1"/>
    <cellStyle name="Currency [0] 165" xfId="29690" hidden="1"/>
    <cellStyle name="Currency [0] 1650" xfId="1748" hidden="1"/>
    <cellStyle name="Currency [0] 1650" xfId="31143" hidden="1"/>
    <cellStyle name="Currency [0] 16500" xfId="29170" hidden="1"/>
    <cellStyle name="Currency [0] 16500" xfId="58563" hidden="1"/>
    <cellStyle name="Currency [0] 16501" xfId="29045" hidden="1"/>
    <cellStyle name="Currency [0] 16501" xfId="58438" hidden="1"/>
    <cellStyle name="Currency [0] 16502" xfId="29119" hidden="1"/>
    <cellStyle name="Currency [0] 16502" xfId="58512" hidden="1"/>
    <cellStyle name="Currency [0] 16503" xfId="29075" hidden="1"/>
    <cellStyle name="Currency [0] 16503" xfId="58468" hidden="1"/>
    <cellStyle name="Currency [0] 16504" xfId="29111" hidden="1"/>
    <cellStyle name="Currency [0] 16504" xfId="58504" hidden="1"/>
    <cellStyle name="Currency [0] 16505" xfId="29115" hidden="1"/>
    <cellStyle name="Currency [0] 16505" xfId="58508" hidden="1"/>
    <cellStyle name="Currency [0] 16506" xfId="29176" hidden="1"/>
    <cellStyle name="Currency [0] 16506" xfId="58569" hidden="1"/>
    <cellStyle name="Currency [0] 16507" xfId="28520" hidden="1"/>
    <cellStyle name="Currency [0] 16507" xfId="57913" hidden="1"/>
    <cellStyle name="Currency [0] 16508" xfId="29158" hidden="1"/>
    <cellStyle name="Currency [0] 16508" xfId="58551" hidden="1"/>
    <cellStyle name="Currency [0] 16509" xfId="29181" hidden="1"/>
    <cellStyle name="Currency [0] 16509" xfId="58574" hidden="1"/>
    <cellStyle name="Currency [0] 1651" xfId="1768" hidden="1"/>
    <cellStyle name="Currency [0] 1651" xfId="31163" hidden="1"/>
    <cellStyle name="Currency [0] 16510" xfId="29183" hidden="1"/>
    <cellStyle name="Currency [0] 16510" xfId="58576" hidden="1"/>
    <cellStyle name="Currency [0] 16511" xfId="29039" hidden="1"/>
    <cellStyle name="Currency [0] 16511" xfId="58432" hidden="1"/>
    <cellStyle name="Currency [0] 16512" xfId="29138" hidden="1"/>
    <cellStyle name="Currency [0] 16512" xfId="58531" hidden="1"/>
    <cellStyle name="Currency [0] 16513" xfId="29105" hidden="1"/>
    <cellStyle name="Currency [0] 16513" xfId="58498" hidden="1"/>
    <cellStyle name="Currency [0] 16514" xfId="29123" hidden="1"/>
    <cellStyle name="Currency [0] 16514" xfId="58516" hidden="1"/>
    <cellStyle name="Currency [0] 16515" xfId="29120" hidden="1"/>
    <cellStyle name="Currency [0] 16515" xfId="58513" hidden="1"/>
    <cellStyle name="Currency [0] 16516" xfId="29187" hidden="1"/>
    <cellStyle name="Currency [0] 16516" xfId="58580" hidden="1"/>
    <cellStyle name="Currency [0] 16517" xfId="29072" hidden="1"/>
    <cellStyle name="Currency [0] 16517" xfId="58465" hidden="1"/>
    <cellStyle name="Currency [0] 16518" xfId="29172" hidden="1"/>
    <cellStyle name="Currency [0] 16518" xfId="58565" hidden="1"/>
    <cellStyle name="Currency [0] 16519" xfId="29194" hidden="1"/>
    <cellStyle name="Currency [0] 16519" xfId="58587" hidden="1"/>
    <cellStyle name="Currency [0] 1652" xfId="1802" hidden="1"/>
    <cellStyle name="Currency [0] 1652" xfId="31197" hidden="1"/>
    <cellStyle name="Currency [0] 16520" xfId="29196" hidden="1"/>
    <cellStyle name="Currency [0] 16520" xfId="58589" hidden="1"/>
    <cellStyle name="Currency [0] 16521" xfId="29124" hidden="1"/>
    <cellStyle name="Currency [0] 16521" xfId="58517" hidden="1"/>
    <cellStyle name="Currency [0] 16522" xfId="29156" hidden="1"/>
    <cellStyle name="Currency [0] 16522" xfId="58549" hidden="1"/>
    <cellStyle name="Currency [0] 16523" xfId="28499" hidden="1"/>
    <cellStyle name="Currency [0] 16523" xfId="57892" hidden="1"/>
    <cellStyle name="Currency [0] 16524" xfId="29142" hidden="1"/>
    <cellStyle name="Currency [0] 16524" xfId="58535" hidden="1"/>
    <cellStyle name="Currency [0] 16525" xfId="29139" hidden="1"/>
    <cellStyle name="Currency [0] 16525" xfId="58532" hidden="1"/>
    <cellStyle name="Currency [0] 16526" xfId="29200" hidden="1"/>
    <cellStyle name="Currency [0] 16526" xfId="58593" hidden="1"/>
    <cellStyle name="Currency [0] 16527" xfId="29035" hidden="1"/>
    <cellStyle name="Currency [0] 16527" xfId="58428" hidden="1"/>
    <cellStyle name="Currency [0] 16528" xfId="29184" hidden="1"/>
    <cellStyle name="Currency [0] 16528" xfId="58577" hidden="1"/>
    <cellStyle name="Currency [0] 16529" xfId="29204" hidden="1"/>
    <cellStyle name="Currency [0] 16529" xfId="58597" hidden="1"/>
    <cellStyle name="Currency [0] 1653" xfId="1795" hidden="1"/>
    <cellStyle name="Currency [0] 1653" xfId="31190" hidden="1"/>
    <cellStyle name="Currency [0] 16530" xfId="29206" hidden="1"/>
    <cellStyle name="Currency [0] 16530" xfId="58599" hidden="1"/>
    <cellStyle name="Currency [0] 16531" xfId="29143" hidden="1"/>
    <cellStyle name="Currency [0] 16531" xfId="58536" hidden="1"/>
    <cellStyle name="Currency [0] 16532" xfId="29171" hidden="1"/>
    <cellStyle name="Currency [0] 16532" xfId="58564" hidden="1"/>
    <cellStyle name="Currency [0] 16533" xfId="29131" hidden="1"/>
    <cellStyle name="Currency [0] 16533" xfId="58524" hidden="1"/>
    <cellStyle name="Currency [0] 16534" xfId="29160" hidden="1"/>
    <cellStyle name="Currency [0] 16534" xfId="58553" hidden="1"/>
    <cellStyle name="Currency [0] 16535" xfId="29157" hidden="1"/>
    <cellStyle name="Currency [0] 16535" xfId="58550" hidden="1"/>
    <cellStyle name="Currency [0] 16536" xfId="29210" hidden="1"/>
    <cellStyle name="Currency [0] 16536" xfId="58603" hidden="1"/>
    <cellStyle name="Currency [0] 16537" xfId="29038" hidden="1"/>
    <cellStyle name="Currency [0] 16537" xfId="58431" hidden="1"/>
    <cellStyle name="Currency [0] 16538" xfId="29197" hidden="1"/>
    <cellStyle name="Currency [0] 16538" xfId="58590" hidden="1"/>
    <cellStyle name="Currency [0] 16539" xfId="29214" hidden="1"/>
    <cellStyle name="Currency [0] 16539" xfId="58607" hidden="1"/>
    <cellStyle name="Currency [0] 1654" xfId="1805" hidden="1"/>
    <cellStyle name="Currency [0] 1654" xfId="31200" hidden="1"/>
    <cellStyle name="Currency [0] 16540" xfId="29216" hidden="1"/>
    <cellStyle name="Currency [0] 16540" xfId="58609" hidden="1"/>
    <cellStyle name="Currency [0] 16541" xfId="29097" hidden="1"/>
    <cellStyle name="Currency [0] 16541" xfId="58490" hidden="1"/>
    <cellStyle name="Currency [0] 16542" xfId="29133" hidden="1"/>
    <cellStyle name="Currency [0] 16542" xfId="58526" hidden="1"/>
    <cellStyle name="Currency [0] 16543" xfId="29202" hidden="1"/>
    <cellStyle name="Currency [0] 16543" xfId="58595" hidden="1"/>
    <cellStyle name="Currency [0] 16544" xfId="29190" hidden="1"/>
    <cellStyle name="Currency [0] 16544" xfId="58583" hidden="1"/>
    <cellStyle name="Currency [0] 16545" xfId="29207" hidden="1"/>
    <cellStyle name="Currency [0] 16545" xfId="58600" hidden="1"/>
    <cellStyle name="Currency [0] 16546" xfId="29218" hidden="1"/>
    <cellStyle name="Currency [0] 16546" xfId="58611" hidden="1"/>
    <cellStyle name="Currency [0] 16547" xfId="29066" hidden="1"/>
    <cellStyle name="Currency [0] 16547" xfId="58459" hidden="1"/>
    <cellStyle name="Currency [0] 16548" xfId="29130" hidden="1"/>
    <cellStyle name="Currency [0] 16548" xfId="58523" hidden="1"/>
    <cellStyle name="Currency [0] 16549" xfId="29222" hidden="1"/>
    <cellStyle name="Currency [0] 16549" xfId="58615" hidden="1"/>
    <cellStyle name="Currency [0] 1655" xfId="1809" hidden="1"/>
    <cellStyle name="Currency [0] 1655" xfId="31204" hidden="1"/>
    <cellStyle name="Currency [0] 16550" xfId="29224" hidden="1"/>
    <cellStyle name="Currency [0] 16550" xfId="58617" hidden="1"/>
    <cellStyle name="Currency [0] 16551" xfId="29179" hidden="1"/>
    <cellStyle name="Currency [0] 16551" xfId="58572" hidden="1"/>
    <cellStyle name="Currency [0] 16552" xfId="29191" hidden="1"/>
    <cellStyle name="Currency [0] 16552" xfId="58584" hidden="1"/>
    <cellStyle name="Currency [0] 16553" xfId="29219" hidden="1"/>
    <cellStyle name="Currency [0] 16553" xfId="58612" hidden="1"/>
    <cellStyle name="Currency [0] 16554" xfId="29192" hidden="1"/>
    <cellStyle name="Currency [0] 16554" xfId="58585" hidden="1"/>
    <cellStyle name="Currency [0] 16555" xfId="29225" hidden="1"/>
    <cellStyle name="Currency [0] 16555" xfId="58618" hidden="1"/>
    <cellStyle name="Currency [0] 16556" xfId="29227" hidden="1"/>
    <cellStyle name="Currency [0] 16556" xfId="58620" hidden="1"/>
    <cellStyle name="Currency [0] 16557" xfId="29220" hidden="1"/>
    <cellStyle name="Currency [0] 16557" xfId="58613" hidden="1"/>
    <cellStyle name="Currency [0] 16558" xfId="29166" hidden="1"/>
    <cellStyle name="Currency [0] 16558" xfId="58559" hidden="1"/>
    <cellStyle name="Currency [0] 16559" xfId="29229" hidden="1"/>
    <cellStyle name="Currency [0] 16559" xfId="58622" hidden="1"/>
    <cellStyle name="Currency [0] 1656" xfId="1734" hidden="1"/>
    <cellStyle name="Currency [0] 1656" xfId="31129" hidden="1"/>
    <cellStyle name="Currency [0] 16560" xfId="29231" hidden="1"/>
    <cellStyle name="Currency [0] 16560" xfId="58624" hidden="1"/>
    <cellStyle name="Currency [0] 16561" xfId="28593" hidden="1"/>
    <cellStyle name="Currency [0] 16561" xfId="57986" hidden="1"/>
    <cellStyle name="Currency [0] 16562" xfId="28534" hidden="1"/>
    <cellStyle name="Currency [0] 16562" xfId="57927" hidden="1"/>
    <cellStyle name="Currency [0] 16563" xfId="29237" hidden="1"/>
    <cellStyle name="Currency [0] 16563" xfId="58630" hidden="1"/>
    <cellStyle name="Currency [0] 16564" xfId="29243" hidden="1"/>
    <cellStyle name="Currency [0] 16564" xfId="58636" hidden="1"/>
    <cellStyle name="Currency [0] 16565" xfId="29245" hidden="1"/>
    <cellStyle name="Currency [0] 16565" xfId="58638" hidden="1"/>
    <cellStyle name="Currency [0] 16566" xfId="28524" hidden="1"/>
    <cellStyle name="Currency [0] 16566" xfId="57917" hidden="1"/>
    <cellStyle name="Currency [0] 16567" xfId="29239" hidden="1"/>
    <cellStyle name="Currency [0] 16567" xfId="58632" hidden="1"/>
    <cellStyle name="Currency [0] 16568" xfId="29247" hidden="1"/>
    <cellStyle name="Currency [0] 16568" xfId="58640" hidden="1"/>
    <cellStyle name="Currency [0] 16569" xfId="29249" hidden="1"/>
    <cellStyle name="Currency [0] 16569" xfId="58642" hidden="1"/>
    <cellStyle name="Currency [0] 1657" xfId="1766" hidden="1"/>
    <cellStyle name="Currency [0] 1657" xfId="31161" hidden="1"/>
    <cellStyle name="Currency [0] 16570" xfId="29238" hidden="1"/>
    <cellStyle name="Currency [0] 16570" xfId="58631" hidden="1"/>
    <cellStyle name="Currency [0] 16571" xfId="28569" hidden="1"/>
    <cellStyle name="Currency [0] 16571" xfId="57962" hidden="1"/>
    <cellStyle name="Currency [0] 16572" xfId="29260" hidden="1"/>
    <cellStyle name="Currency [0] 16572" xfId="58653" hidden="1"/>
    <cellStyle name="Currency [0] 16573" xfId="29269" hidden="1"/>
    <cellStyle name="Currency [0] 16573" xfId="58662" hidden="1"/>
    <cellStyle name="Currency [0] 16574" xfId="29280" hidden="1"/>
    <cellStyle name="Currency [0] 16574" xfId="58673" hidden="1"/>
    <cellStyle name="Currency [0] 16575" xfId="29286" hidden="1"/>
    <cellStyle name="Currency [0] 16575" xfId="58679" hidden="1"/>
    <cellStyle name="Currency [0] 16576" xfId="29258" hidden="1"/>
    <cellStyle name="Currency [0] 16576" xfId="58651" hidden="1"/>
    <cellStyle name="Currency [0] 16577" xfId="29276" hidden="1"/>
    <cellStyle name="Currency [0] 16577" xfId="58669" hidden="1"/>
    <cellStyle name="Currency [0] 16578" xfId="29298" hidden="1"/>
    <cellStyle name="Currency [0] 16578" xfId="58691" hidden="1"/>
    <cellStyle name="Currency [0] 16579" xfId="29300" hidden="1"/>
    <cellStyle name="Currency [0] 16579" xfId="58693" hidden="1"/>
    <cellStyle name="Currency [0] 1658" xfId="1812" hidden="1"/>
    <cellStyle name="Currency [0] 1658" xfId="31207" hidden="1"/>
    <cellStyle name="Currency [0] 16580" xfId="29234" hidden="1"/>
    <cellStyle name="Currency [0] 16580" xfId="58627" hidden="1"/>
    <cellStyle name="Currency [0] 16581" xfId="28523" hidden="1"/>
    <cellStyle name="Currency [0] 16581" xfId="57916" hidden="1"/>
    <cellStyle name="Currency [0] 16582" xfId="29272" hidden="1"/>
    <cellStyle name="Currency [0] 16582" xfId="58665" hidden="1"/>
    <cellStyle name="Currency [0] 16583" xfId="28502" hidden="1"/>
    <cellStyle name="Currency [0] 16583" xfId="57895" hidden="1"/>
    <cellStyle name="Currency [0] 16584" xfId="29261" hidden="1"/>
    <cellStyle name="Currency [0] 16584" xfId="58654" hidden="1"/>
    <cellStyle name="Currency [0] 16585" xfId="29305" hidden="1"/>
    <cellStyle name="Currency [0] 16585" xfId="58698" hidden="1"/>
    <cellStyle name="Currency [0] 16586" xfId="29273" hidden="1"/>
    <cellStyle name="Currency [0] 16586" xfId="58666" hidden="1"/>
    <cellStyle name="Currency [0] 16587" xfId="29281" hidden="1"/>
    <cellStyle name="Currency [0] 16587" xfId="58674" hidden="1"/>
    <cellStyle name="Currency [0] 16588" xfId="29317" hidden="1"/>
    <cellStyle name="Currency [0] 16588" xfId="58710" hidden="1"/>
    <cellStyle name="Currency [0] 16589" xfId="29319" hidden="1"/>
    <cellStyle name="Currency [0] 16589" xfId="58712" hidden="1"/>
    <cellStyle name="Currency [0] 1659" xfId="1813" hidden="1"/>
    <cellStyle name="Currency [0] 1659" xfId="31208" hidden="1"/>
    <cellStyle name="Currency [0] 16590" xfId="29275" hidden="1"/>
    <cellStyle name="Currency [0] 16590" xfId="58668" hidden="1"/>
    <cellStyle name="Currency [0] 16591" xfId="29288" hidden="1"/>
    <cellStyle name="Currency [0] 16591" xfId="58681" hidden="1"/>
    <cellStyle name="Currency [0] 16592" xfId="29293" hidden="1"/>
    <cellStyle name="Currency [0] 16592" xfId="58686" hidden="1"/>
    <cellStyle name="Currency [0] 16593" xfId="29287" hidden="1"/>
    <cellStyle name="Currency [0] 16593" xfId="58680" hidden="1"/>
    <cellStyle name="Currency [0] 16594" xfId="29335" hidden="1"/>
    <cellStyle name="Currency [0] 16594" xfId="58728" hidden="1"/>
    <cellStyle name="Currency [0] 16595" xfId="29343" hidden="1"/>
    <cellStyle name="Currency [0] 16595" xfId="58736" hidden="1"/>
    <cellStyle name="Currency [0] 16596" xfId="29271" hidden="1"/>
    <cellStyle name="Currency [0] 16596" xfId="58664" hidden="1"/>
    <cellStyle name="Currency [0] 16597" xfId="29329" hidden="1"/>
    <cellStyle name="Currency [0] 16597" xfId="58722" hidden="1"/>
    <cellStyle name="Currency [0] 16598" xfId="29352" hidden="1"/>
    <cellStyle name="Currency [0] 16598" xfId="58745" hidden="1"/>
    <cellStyle name="Currency [0] 16599" xfId="29354" hidden="1"/>
    <cellStyle name="Currency [0] 16599" xfId="58747" hidden="1"/>
    <cellStyle name="Currency [0] 166" xfId="274" hidden="1"/>
    <cellStyle name="Currency [0] 166" xfId="29669" hidden="1"/>
    <cellStyle name="Currency [0] 1660" xfId="1790" hidden="1"/>
    <cellStyle name="Currency [0] 1660" xfId="31185" hidden="1"/>
    <cellStyle name="Currency [0] 16600" xfId="29254" hidden="1"/>
    <cellStyle name="Currency [0] 16600" xfId="58647" hidden="1"/>
    <cellStyle name="Currency [0] 16601" xfId="29264" hidden="1"/>
    <cellStyle name="Currency [0] 16601" xfId="58657" hidden="1"/>
    <cellStyle name="Currency [0] 16602" xfId="29326" hidden="1"/>
    <cellStyle name="Currency [0] 16602" xfId="58719" hidden="1"/>
    <cellStyle name="Currency [0] 16603" xfId="29291" hidden="1"/>
    <cellStyle name="Currency [0] 16603" xfId="58684" hidden="1"/>
    <cellStyle name="Currency [0] 16604" xfId="29241" hidden="1"/>
    <cellStyle name="Currency [0] 16604" xfId="58634" hidden="1"/>
    <cellStyle name="Currency [0] 16605" xfId="29362" hidden="1"/>
    <cellStyle name="Currency [0] 16605" xfId="58755" hidden="1"/>
    <cellStyle name="Currency [0] 16606" xfId="29327" hidden="1"/>
    <cellStyle name="Currency [0] 16606" xfId="58720" hidden="1"/>
    <cellStyle name="Currency [0] 16607" xfId="29338" hidden="1"/>
    <cellStyle name="Currency [0] 16607" xfId="58731" hidden="1"/>
    <cellStyle name="Currency [0] 16608" xfId="29370" hidden="1"/>
    <cellStyle name="Currency [0] 16608" xfId="58763" hidden="1"/>
    <cellStyle name="Currency [0] 16609" xfId="29372" hidden="1"/>
    <cellStyle name="Currency [0] 16609" xfId="58765" hidden="1"/>
    <cellStyle name="Currency [0] 1661" xfId="1796" hidden="1"/>
    <cellStyle name="Currency [0] 1661" xfId="31191" hidden="1"/>
    <cellStyle name="Currency [0] 16610" xfId="29324" hidden="1"/>
    <cellStyle name="Currency [0] 16610" xfId="58717" hidden="1"/>
    <cellStyle name="Currency [0] 16611" xfId="29323" hidden="1"/>
    <cellStyle name="Currency [0] 16611" xfId="58716" hidden="1"/>
    <cellStyle name="Currency [0] 16612" xfId="29313" hidden="1"/>
    <cellStyle name="Currency [0] 16612" xfId="58706" hidden="1"/>
    <cellStyle name="Currency [0] 16613" xfId="29309" hidden="1"/>
    <cellStyle name="Currency [0] 16613" xfId="58702" hidden="1"/>
    <cellStyle name="Currency [0] 16614" xfId="29311" hidden="1"/>
    <cellStyle name="Currency [0] 16614" xfId="58704" hidden="1"/>
    <cellStyle name="Currency [0] 16615" xfId="29379" hidden="1"/>
    <cellStyle name="Currency [0] 16615" xfId="58772" hidden="1"/>
    <cellStyle name="Currency [0] 16616" xfId="28538" hidden="1"/>
    <cellStyle name="Currency [0] 16616" xfId="57931" hidden="1"/>
    <cellStyle name="Currency [0] 16617" xfId="29357" hidden="1"/>
    <cellStyle name="Currency [0] 16617" xfId="58750" hidden="1"/>
    <cellStyle name="Currency [0] 16618" xfId="29385" hidden="1"/>
    <cellStyle name="Currency [0] 16618" xfId="58778" hidden="1"/>
    <cellStyle name="Currency [0] 16619" xfId="29387" hidden="1"/>
    <cellStyle name="Currency [0] 16619" xfId="58780" hidden="1"/>
    <cellStyle name="Currency [0] 1662" xfId="1810" hidden="1"/>
    <cellStyle name="Currency [0] 1662" xfId="31205" hidden="1"/>
    <cellStyle name="Currency [0] 16620" xfId="29262" hidden="1"/>
    <cellStyle name="Currency [0] 16620" xfId="58655" hidden="1"/>
    <cellStyle name="Currency [0] 16621" xfId="29336" hidden="1"/>
    <cellStyle name="Currency [0] 16621" xfId="58729" hidden="1"/>
    <cellStyle name="Currency [0] 16622" xfId="29292" hidden="1"/>
    <cellStyle name="Currency [0] 16622" xfId="58685" hidden="1"/>
    <cellStyle name="Currency [0] 16623" xfId="29328" hidden="1"/>
    <cellStyle name="Currency [0] 16623" xfId="58721" hidden="1"/>
    <cellStyle name="Currency [0] 16624" xfId="29332" hidden="1"/>
    <cellStyle name="Currency [0] 16624" xfId="58725" hidden="1"/>
    <cellStyle name="Currency [0] 16625" xfId="29393" hidden="1"/>
    <cellStyle name="Currency [0] 16625" xfId="58786" hidden="1"/>
    <cellStyle name="Currency [0] 16626" xfId="28551" hidden="1"/>
    <cellStyle name="Currency [0] 16626" xfId="57944" hidden="1"/>
    <cellStyle name="Currency [0] 16627" xfId="29375" hidden="1"/>
    <cellStyle name="Currency [0] 16627" xfId="58768" hidden="1"/>
    <cellStyle name="Currency [0] 16628" xfId="29398" hidden="1"/>
    <cellStyle name="Currency [0] 16628" xfId="58791" hidden="1"/>
    <cellStyle name="Currency [0] 16629" xfId="29400" hidden="1"/>
    <cellStyle name="Currency [0] 16629" xfId="58793" hidden="1"/>
    <cellStyle name="Currency [0] 1663" xfId="1797" hidden="1"/>
    <cellStyle name="Currency [0] 1663" xfId="31192" hidden="1"/>
    <cellStyle name="Currency [0] 16630" xfId="29256" hidden="1"/>
    <cellStyle name="Currency [0] 16630" xfId="58649" hidden="1"/>
    <cellStyle name="Currency [0] 16631" xfId="29355" hidden="1"/>
    <cellStyle name="Currency [0] 16631" xfId="58748" hidden="1"/>
    <cellStyle name="Currency [0] 16632" xfId="29322" hidden="1"/>
    <cellStyle name="Currency [0] 16632" xfId="58715" hidden="1"/>
    <cellStyle name="Currency [0] 16633" xfId="29340" hidden="1"/>
    <cellStyle name="Currency [0] 16633" xfId="58733" hidden="1"/>
    <cellStyle name="Currency [0] 16634" xfId="29337" hidden="1"/>
    <cellStyle name="Currency [0] 16634" xfId="58730" hidden="1"/>
    <cellStyle name="Currency [0] 16635" xfId="29404" hidden="1"/>
    <cellStyle name="Currency [0] 16635" xfId="58797" hidden="1"/>
    <cellStyle name="Currency [0] 16636" xfId="29289" hidden="1"/>
    <cellStyle name="Currency [0] 16636" xfId="58682" hidden="1"/>
    <cellStyle name="Currency [0] 16637" xfId="29389" hidden="1"/>
    <cellStyle name="Currency [0] 16637" xfId="58782" hidden="1"/>
    <cellStyle name="Currency [0] 16638" xfId="29411" hidden="1"/>
    <cellStyle name="Currency [0] 16638" xfId="58804" hidden="1"/>
    <cellStyle name="Currency [0] 16639" xfId="29413" hidden="1"/>
    <cellStyle name="Currency [0] 16639" xfId="58806" hidden="1"/>
    <cellStyle name="Currency [0] 1664" xfId="1814" hidden="1"/>
    <cellStyle name="Currency [0] 1664" xfId="31209" hidden="1"/>
    <cellStyle name="Currency [0] 16640" xfId="29341" hidden="1"/>
    <cellStyle name="Currency [0] 16640" xfId="58734" hidden="1"/>
    <cellStyle name="Currency [0] 16641" xfId="29373" hidden="1"/>
    <cellStyle name="Currency [0] 16641" xfId="58766" hidden="1"/>
    <cellStyle name="Currency [0] 16642" xfId="28503" hidden="1"/>
    <cellStyle name="Currency [0] 16642" xfId="57896" hidden="1"/>
    <cellStyle name="Currency [0] 16643" xfId="29359" hidden="1"/>
    <cellStyle name="Currency [0] 16643" xfId="58752" hidden="1"/>
    <cellStyle name="Currency [0] 16644" xfId="29356" hidden="1"/>
    <cellStyle name="Currency [0] 16644" xfId="58749" hidden="1"/>
    <cellStyle name="Currency [0] 16645" xfId="29417" hidden="1"/>
    <cellStyle name="Currency [0] 16645" xfId="58810" hidden="1"/>
    <cellStyle name="Currency [0] 16646" xfId="29252" hidden="1"/>
    <cellStyle name="Currency [0] 16646" xfId="58645" hidden="1"/>
    <cellStyle name="Currency [0] 16647" xfId="29401" hidden="1"/>
    <cellStyle name="Currency [0] 16647" xfId="58794" hidden="1"/>
    <cellStyle name="Currency [0] 16648" xfId="29421" hidden="1"/>
    <cellStyle name="Currency [0] 16648" xfId="58814" hidden="1"/>
    <cellStyle name="Currency [0] 16649" xfId="29423" hidden="1"/>
    <cellStyle name="Currency [0] 16649" xfId="58816" hidden="1"/>
    <cellStyle name="Currency [0] 1665" xfId="1815" hidden="1"/>
    <cellStyle name="Currency [0] 1665" xfId="31210" hidden="1"/>
    <cellStyle name="Currency [0] 16650" xfId="29360" hidden="1"/>
    <cellStyle name="Currency [0] 16650" xfId="58753" hidden="1"/>
    <cellStyle name="Currency [0] 16651" xfId="29388" hidden="1"/>
    <cellStyle name="Currency [0] 16651" xfId="58781" hidden="1"/>
    <cellStyle name="Currency [0] 16652" xfId="29348" hidden="1"/>
    <cellStyle name="Currency [0] 16652" xfId="58741" hidden="1"/>
    <cellStyle name="Currency [0] 16653" xfId="29377" hidden="1"/>
    <cellStyle name="Currency [0] 16653" xfId="58770" hidden="1"/>
    <cellStyle name="Currency [0] 16654" xfId="29374" hidden="1"/>
    <cellStyle name="Currency [0] 16654" xfId="58767" hidden="1"/>
    <cellStyle name="Currency [0] 16655" xfId="29427" hidden="1"/>
    <cellStyle name="Currency [0] 16655" xfId="58820" hidden="1"/>
    <cellStyle name="Currency [0] 16656" xfId="29255" hidden="1"/>
    <cellStyle name="Currency [0] 16656" xfId="58648" hidden="1"/>
    <cellStyle name="Currency [0] 16657" xfId="29414" hidden="1"/>
    <cellStyle name="Currency [0] 16657" xfId="58807" hidden="1"/>
    <cellStyle name="Currency [0] 16658" xfId="29431" hidden="1"/>
    <cellStyle name="Currency [0] 16658" xfId="58824" hidden="1"/>
    <cellStyle name="Currency [0] 16659" xfId="29433" hidden="1"/>
    <cellStyle name="Currency [0] 16659" xfId="58826" hidden="1"/>
    <cellStyle name="Currency [0] 1666" xfId="1811" hidden="1"/>
    <cellStyle name="Currency [0] 1666" xfId="31206" hidden="1"/>
    <cellStyle name="Currency [0] 16660" xfId="29314" hidden="1"/>
    <cellStyle name="Currency [0] 16660" xfId="58707" hidden="1"/>
    <cellStyle name="Currency [0] 16661" xfId="29350" hidden="1"/>
    <cellStyle name="Currency [0] 16661" xfId="58743" hidden="1"/>
    <cellStyle name="Currency [0] 16662" xfId="29419" hidden="1"/>
    <cellStyle name="Currency [0] 16662" xfId="58812" hidden="1"/>
    <cellStyle name="Currency [0] 16663" xfId="29407" hidden="1"/>
    <cellStyle name="Currency [0] 16663" xfId="58800" hidden="1"/>
    <cellStyle name="Currency [0] 16664" xfId="29424" hidden="1"/>
    <cellStyle name="Currency [0] 16664" xfId="58817" hidden="1"/>
    <cellStyle name="Currency [0] 16665" xfId="29435" hidden="1"/>
    <cellStyle name="Currency [0] 16665" xfId="58828" hidden="1"/>
    <cellStyle name="Currency [0] 16666" xfId="29283" hidden="1"/>
    <cellStyle name="Currency [0] 16666" xfId="58676" hidden="1"/>
    <cellStyle name="Currency [0] 16667" xfId="29347" hidden="1"/>
    <cellStyle name="Currency [0] 16667" xfId="58740" hidden="1"/>
    <cellStyle name="Currency [0] 16668" xfId="29439" hidden="1"/>
    <cellStyle name="Currency [0] 16668" xfId="58832" hidden="1"/>
    <cellStyle name="Currency [0] 16669" xfId="29441" hidden="1"/>
    <cellStyle name="Currency [0] 16669" xfId="58834" hidden="1"/>
    <cellStyle name="Currency [0] 1667" xfId="1784" hidden="1"/>
    <cellStyle name="Currency [0] 1667" xfId="31179" hidden="1"/>
    <cellStyle name="Currency [0] 16670" xfId="29396" hidden="1"/>
    <cellStyle name="Currency [0] 16670" xfId="58789" hidden="1"/>
    <cellStyle name="Currency [0] 16671" xfId="29408" hidden="1"/>
    <cellStyle name="Currency [0] 16671" xfId="58801" hidden="1"/>
    <cellStyle name="Currency [0] 16672" xfId="29436" hidden="1"/>
    <cellStyle name="Currency [0] 16672" xfId="58829" hidden="1"/>
    <cellStyle name="Currency [0] 16673" xfId="29409" hidden="1"/>
    <cellStyle name="Currency [0] 16673" xfId="58802" hidden="1"/>
    <cellStyle name="Currency [0] 16674" xfId="29442" hidden="1"/>
    <cellStyle name="Currency [0] 16674" xfId="58835" hidden="1"/>
    <cellStyle name="Currency [0] 16675" xfId="29444" hidden="1"/>
    <cellStyle name="Currency [0] 16675" xfId="58837" hidden="1"/>
    <cellStyle name="Currency [0] 16676" xfId="29437" hidden="1"/>
    <cellStyle name="Currency [0] 16676" xfId="58830" hidden="1"/>
    <cellStyle name="Currency [0] 16677" xfId="29383" hidden="1"/>
    <cellStyle name="Currency [0] 16677" xfId="58776" hidden="1"/>
    <cellStyle name="Currency [0] 16678" xfId="29446" hidden="1"/>
    <cellStyle name="Currency [0] 16678" xfId="58839" hidden="1"/>
    <cellStyle name="Currency [0] 16679" xfId="29448" hidden="1"/>
    <cellStyle name="Currency [0] 16679" xfId="58841" hidden="1"/>
    <cellStyle name="Currency [0] 1668" xfId="1816" hidden="1"/>
    <cellStyle name="Currency [0] 1668" xfId="31211" hidden="1"/>
    <cellStyle name="Currency [0] 16680" xfId="14766" hidden="1"/>
    <cellStyle name="Currency [0] 16680" xfId="44159" hidden="1"/>
    <cellStyle name="Currency [0] 16681" xfId="29450" hidden="1"/>
    <cellStyle name="Currency [0] 16681" xfId="58843" hidden="1"/>
    <cellStyle name="Currency [0] 16682" xfId="29452" hidden="1"/>
    <cellStyle name="Currency [0] 16682" xfId="58845" hidden="1"/>
    <cellStyle name="Currency [0] 16683" xfId="29454" hidden="1"/>
    <cellStyle name="Currency [0] 16683" xfId="58847" hidden="1"/>
    <cellStyle name="Currency [0] 16684" xfId="29456" hidden="1"/>
    <cellStyle name="Currency [0] 16684" xfId="58849" hidden="1"/>
    <cellStyle name="Currency [0] 16685" xfId="29458" hidden="1"/>
    <cellStyle name="Currency [0] 16685" xfId="58851" hidden="1"/>
    <cellStyle name="Currency [0] 1669" xfId="1817" hidden="1"/>
    <cellStyle name="Currency [0] 1669" xfId="31212" hidden="1"/>
    <cellStyle name="Currency [0] 167" xfId="281" hidden="1"/>
    <cellStyle name="Currency [0] 167" xfId="29676" hidden="1"/>
    <cellStyle name="Currency [0] 1670" xfId="1494" hidden="1"/>
    <cellStyle name="Currency [0] 1670" xfId="30889" hidden="1"/>
    <cellStyle name="Currency [0] 1671" xfId="1470" hidden="1"/>
    <cellStyle name="Currency [0] 1671" xfId="30865" hidden="1"/>
    <cellStyle name="Currency [0] 1672" xfId="1819" hidden="1"/>
    <cellStyle name="Currency [0] 1672" xfId="31214" hidden="1"/>
    <cellStyle name="Currency [0] 1673" xfId="1823" hidden="1"/>
    <cellStyle name="Currency [0] 1673" xfId="31218" hidden="1"/>
    <cellStyle name="Currency [0] 1674" xfId="1824" hidden="1"/>
    <cellStyle name="Currency [0] 1674" xfId="31219" hidden="1"/>
    <cellStyle name="Currency [0] 1675" xfId="1465" hidden="1"/>
    <cellStyle name="Currency [0] 1675" xfId="30860" hidden="1"/>
    <cellStyle name="Currency [0] 1676" xfId="1821" hidden="1"/>
    <cellStyle name="Currency [0] 1676" xfId="31216" hidden="1"/>
    <cellStyle name="Currency [0] 1677" xfId="1825" hidden="1"/>
    <cellStyle name="Currency [0] 1677" xfId="31220" hidden="1"/>
    <cellStyle name="Currency [0] 1678" xfId="1826" hidden="1"/>
    <cellStyle name="Currency [0] 1678" xfId="31221" hidden="1"/>
    <cellStyle name="Currency [0] 1679" xfId="1820" hidden="1"/>
    <cellStyle name="Currency [0] 1679" xfId="31215" hidden="1"/>
    <cellStyle name="Currency [0] 168" xfId="296" hidden="1"/>
    <cellStyle name="Currency [0] 168" xfId="29691" hidden="1"/>
    <cellStyle name="Currency [0] 1680" xfId="1482" hidden="1"/>
    <cellStyle name="Currency [0] 1680" xfId="30877" hidden="1"/>
    <cellStyle name="Currency [0] 1681" xfId="1832" hidden="1"/>
    <cellStyle name="Currency [0] 1681" xfId="31227" hidden="1"/>
    <cellStyle name="Currency [0] 1682" xfId="1836" hidden="1"/>
    <cellStyle name="Currency [0] 1682" xfId="31231" hidden="1"/>
    <cellStyle name="Currency [0] 1683" xfId="1842" hidden="1"/>
    <cellStyle name="Currency [0] 1683" xfId="31237" hidden="1"/>
    <cellStyle name="Currency [0] 1684" xfId="1845" hidden="1"/>
    <cellStyle name="Currency [0] 1684" xfId="31240" hidden="1"/>
    <cellStyle name="Currency [0] 1685" xfId="1831" hidden="1"/>
    <cellStyle name="Currency [0] 1685" xfId="31226" hidden="1"/>
    <cellStyle name="Currency [0] 1686" xfId="1841" hidden="1"/>
    <cellStyle name="Currency [0] 1686" xfId="31236" hidden="1"/>
    <cellStyle name="Currency [0] 1687" xfId="1852" hidden="1"/>
    <cellStyle name="Currency [0] 1687" xfId="31247" hidden="1"/>
    <cellStyle name="Currency [0] 1688" xfId="1853" hidden="1"/>
    <cellStyle name="Currency [0] 1688" xfId="31248" hidden="1"/>
    <cellStyle name="Currency [0] 1689" xfId="1818" hidden="1"/>
    <cellStyle name="Currency [0] 1689" xfId="31213" hidden="1"/>
    <cellStyle name="Currency [0] 169" xfId="297" hidden="1"/>
    <cellStyle name="Currency [0] 169" xfId="29692" hidden="1"/>
    <cellStyle name="Currency [0] 1690" xfId="1464" hidden="1"/>
    <cellStyle name="Currency [0] 1690" xfId="30859" hidden="1"/>
    <cellStyle name="Currency [0] 1691" xfId="1838" hidden="1"/>
    <cellStyle name="Currency [0] 1691" xfId="31233" hidden="1"/>
    <cellStyle name="Currency [0] 1692" xfId="1454" hidden="1"/>
    <cellStyle name="Currency [0] 1692" xfId="30849" hidden="1"/>
    <cellStyle name="Currency [0] 1693" xfId="1833" hidden="1"/>
    <cellStyle name="Currency [0] 1693" xfId="31228" hidden="1"/>
    <cellStyle name="Currency [0] 1694" xfId="1854" hidden="1"/>
    <cellStyle name="Currency [0] 1694" xfId="31249" hidden="1"/>
    <cellStyle name="Currency [0] 1695" xfId="1839" hidden="1"/>
    <cellStyle name="Currency [0] 1695" xfId="31234" hidden="1"/>
    <cellStyle name="Currency [0] 1696" xfId="1843" hidden="1"/>
    <cellStyle name="Currency [0] 1696" xfId="31238" hidden="1"/>
    <cellStyle name="Currency [0] 1697" xfId="1859" hidden="1"/>
    <cellStyle name="Currency [0] 1697" xfId="31254" hidden="1"/>
    <cellStyle name="Currency [0] 1698" xfId="1860" hidden="1"/>
    <cellStyle name="Currency [0] 1698" xfId="31255" hidden="1"/>
    <cellStyle name="Currency [0] 1699" xfId="1840" hidden="1"/>
    <cellStyle name="Currency [0] 1699" xfId="31235" hidden="1"/>
    <cellStyle name="Currency [0] 17" xfId="94" hidden="1"/>
    <cellStyle name="Currency [0] 17" xfId="29489" hidden="1"/>
    <cellStyle name="Currency [0] 170" xfId="272" hidden="1"/>
    <cellStyle name="Currency [0] 170" xfId="29667" hidden="1"/>
    <cellStyle name="Currency [0] 1700" xfId="1847" hidden="1"/>
    <cellStyle name="Currency [0] 1700" xfId="31242" hidden="1"/>
    <cellStyle name="Currency [0] 1701" xfId="1851" hidden="1"/>
    <cellStyle name="Currency [0] 1701" xfId="31246" hidden="1"/>
    <cellStyle name="Currency [0] 1702" xfId="1846" hidden="1"/>
    <cellStyle name="Currency [0] 1702" xfId="31241" hidden="1"/>
    <cellStyle name="Currency [0] 1703" xfId="1869" hidden="1"/>
    <cellStyle name="Currency [0] 1703" xfId="31264" hidden="1"/>
    <cellStyle name="Currency [0] 1704" xfId="1875" hidden="1"/>
    <cellStyle name="Currency [0] 1704" xfId="31270" hidden="1"/>
    <cellStyle name="Currency [0] 1705" xfId="1837" hidden="1"/>
    <cellStyle name="Currency [0] 1705" xfId="31232" hidden="1"/>
    <cellStyle name="Currency [0] 1706" xfId="1867" hidden="1"/>
    <cellStyle name="Currency [0] 1706" xfId="31262" hidden="1"/>
    <cellStyle name="Currency [0] 1707" xfId="1879" hidden="1"/>
    <cellStyle name="Currency [0] 1707" xfId="31274" hidden="1"/>
    <cellStyle name="Currency [0] 1708" xfId="1880" hidden="1"/>
    <cellStyle name="Currency [0] 1708" xfId="31275" hidden="1"/>
    <cellStyle name="Currency [0] 1709" xfId="1828" hidden="1"/>
    <cellStyle name="Currency [0] 1709" xfId="31223" hidden="1"/>
    <cellStyle name="Currency [0] 171" xfId="271" hidden="1"/>
    <cellStyle name="Currency [0] 171" xfId="29666" hidden="1"/>
    <cellStyle name="Currency [0] 1710" xfId="1835" hidden="1"/>
    <cellStyle name="Currency [0] 1710" xfId="31230" hidden="1"/>
    <cellStyle name="Currency [0] 1711" xfId="1864" hidden="1"/>
    <cellStyle name="Currency [0] 1711" xfId="31259" hidden="1"/>
    <cellStyle name="Currency [0] 1712" xfId="1849" hidden="1"/>
    <cellStyle name="Currency [0] 1712" xfId="31244" hidden="1"/>
    <cellStyle name="Currency [0] 1713" xfId="1822" hidden="1"/>
    <cellStyle name="Currency [0] 1713" xfId="31217" hidden="1"/>
    <cellStyle name="Currency [0] 1714" xfId="1886" hidden="1"/>
    <cellStyle name="Currency [0] 1714" xfId="31281" hidden="1"/>
    <cellStyle name="Currency [0] 1715" xfId="1865" hidden="1"/>
    <cellStyle name="Currency [0] 1715" xfId="31260" hidden="1"/>
    <cellStyle name="Currency [0] 1716" xfId="1872" hidden="1"/>
    <cellStyle name="Currency [0] 1716" xfId="31267" hidden="1"/>
    <cellStyle name="Currency [0] 1717" xfId="1887" hidden="1"/>
    <cellStyle name="Currency [0] 1717" xfId="31282" hidden="1"/>
    <cellStyle name="Currency [0] 1718" xfId="1888" hidden="1"/>
    <cellStyle name="Currency [0] 1718" xfId="31283" hidden="1"/>
    <cellStyle name="Currency [0] 1719" xfId="1863" hidden="1"/>
    <cellStyle name="Currency [0] 1719" xfId="31258" hidden="1"/>
    <cellStyle name="Currency [0] 172" xfId="266" hidden="1"/>
    <cellStyle name="Currency [0] 172" xfId="29661" hidden="1"/>
    <cellStyle name="Currency [0] 1720" xfId="1862" hidden="1"/>
    <cellStyle name="Currency [0] 1720" xfId="31257" hidden="1"/>
    <cellStyle name="Currency [0] 1721" xfId="1857" hidden="1"/>
    <cellStyle name="Currency [0] 1721" xfId="31252" hidden="1"/>
    <cellStyle name="Currency [0] 1722" xfId="1855" hidden="1"/>
    <cellStyle name="Currency [0] 1722" xfId="31250" hidden="1"/>
    <cellStyle name="Currency [0] 1723" xfId="1856" hidden="1"/>
    <cellStyle name="Currency [0] 1723" xfId="31251" hidden="1"/>
    <cellStyle name="Currency [0] 1724" xfId="1893" hidden="1"/>
    <cellStyle name="Currency [0] 1724" xfId="31288" hidden="1"/>
    <cellStyle name="Currency [0] 1725" xfId="1472" hidden="1"/>
    <cellStyle name="Currency [0] 1725" xfId="30867" hidden="1"/>
    <cellStyle name="Currency [0] 1726" xfId="1883" hidden="1"/>
    <cellStyle name="Currency [0] 1726" xfId="31278" hidden="1"/>
    <cellStyle name="Currency [0] 1727" xfId="1895" hidden="1"/>
    <cellStyle name="Currency [0] 1727" xfId="31290" hidden="1"/>
    <cellStyle name="Currency [0] 1728" xfId="1896" hidden="1"/>
    <cellStyle name="Currency [0] 1728" xfId="31291" hidden="1"/>
    <cellStyle name="Currency [0] 1729" xfId="1834" hidden="1"/>
    <cellStyle name="Currency [0] 1729" xfId="31229" hidden="1"/>
    <cellStyle name="Currency [0] 173" xfId="264" hidden="1"/>
    <cellStyle name="Currency [0] 173" xfId="29659" hidden="1"/>
    <cellStyle name="Currency [0] 1730" xfId="1870" hidden="1"/>
    <cellStyle name="Currency [0] 1730" xfId="31265" hidden="1"/>
    <cellStyle name="Currency [0] 1731" xfId="1850" hidden="1"/>
    <cellStyle name="Currency [0] 1731" xfId="31245" hidden="1"/>
    <cellStyle name="Currency [0] 1732" xfId="1866" hidden="1"/>
    <cellStyle name="Currency [0] 1732" xfId="31261" hidden="1"/>
    <cellStyle name="Currency [0] 1733" xfId="1868" hidden="1"/>
    <cellStyle name="Currency [0] 1733" xfId="31263" hidden="1"/>
    <cellStyle name="Currency [0] 1734" xfId="1899" hidden="1"/>
    <cellStyle name="Currency [0] 1734" xfId="31294" hidden="1"/>
    <cellStyle name="Currency [0] 1735" xfId="1475" hidden="1"/>
    <cellStyle name="Currency [0] 1735" xfId="30870" hidden="1"/>
    <cellStyle name="Currency [0] 1736" xfId="1891" hidden="1"/>
    <cellStyle name="Currency [0] 1736" xfId="31286" hidden="1"/>
    <cellStyle name="Currency [0] 1737" xfId="1901" hidden="1"/>
    <cellStyle name="Currency [0] 1737" xfId="31296" hidden="1"/>
    <cellStyle name="Currency [0] 1738" xfId="1902" hidden="1"/>
    <cellStyle name="Currency [0] 1738" xfId="31297" hidden="1"/>
    <cellStyle name="Currency [0] 1739" xfId="1830" hidden="1"/>
    <cellStyle name="Currency [0] 1739" xfId="31225" hidden="1"/>
    <cellStyle name="Currency [0] 174" xfId="265" hidden="1"/>
    <cellStyle name="Currency [0] 174" xfId="29660" hidden="1"/>
    <cellStyle name="Currency [0] 1740" xfId="1881" hidden="1"/>
    <cellStyle name="Currency [0] 1740" xfId="31276" hidden="1"/>
    <cellStyle name="Currency [0] 1741" xfId="1861" hidden="1"/>
    <cellStyle name="Currency [0] 1741" xfId="31256" hidden="1"/>
    <cellStyle name="Currency [0] 1742" xfId="1873" hidden="1"/>
    <cellStyle name="Currency [0] 1742" xfId="31268" hidden="1"/>
    <cellStyle name="Currency [0] 1743" xfId="1871" hidden="1"/>
    <cellStyle name="Currency [0] 1743" xfId="31266" hidden="1"/>
    <cellStyle name="Currency [0] 1744" xfId="1904" hidden="1"/>
    <cellStyle name="Currency [0] 1744" xfId="31299" hidden="1"/>
    <cellStyle name="Currency [0] 1745" xfId="1848" hidden="1"/>
    <cellStyle name="Currency [0] 1745" xfId="31243" hidden="1"/>
    <cellStyle name="Currency [0] 1746" xfId="1898" hidden="1"/>
    <cellStyle name="Currency [0] 1746" xfId="31293" hidden="1"/>
    <cellStyle name="Currency [0] 1747" xfId="1908" hidden="1"/>
    <cellStyle name="Currency [0] 1747" xfId="31303" hidden="1"/>
    <cellStyle name="Currency [0] 1748" xfId="1909" hidden="1"/>
    <cellStyle name="Currency [0] 1748" xfId="31304" hidden="1"/>
    <cellStyle name="Currency [0] 1749" xfId="1874" hidden="1"/>
    <cellStyle name="Currency [0] 1749" xfId="31269" hidden="1"/>
    <cellStyle name="Currency [0] 175" xfId="302" hidden="1"/>
    <cellStyle name="Currency [0] 175" xfId="29697" hidden="1"/>
    <cellStyle name="Currency [0] 1750" xfId="1889" hidden="1"/>
    <cellStyle name="Currency [0] 1750" xfId="31284" hidden="1"/>
    <cellStyle name="Currency [0] 1751" xfId="1455" hidden="1"/>
    <cellStyle name="Currency [0] 1751" xfId="30850" hidden="1"/>
    <cellStyle name="Currency [0] 1752" xfId="1884" hidden="1"/>
    <cellStyle name="Currency [0] 1752" xfId="31279" hidden="1"/>
    <cellStyle name="Currency [0] 1753" xfId="1882" hidden="1"/>
    <cellStyle name="Currency [0] 1753" xfId="31277" hidden="1"/>
    <cellStyle name="Currency [0] 1754" xfId="1911" hidden="1"/>
    <cellStyle name="Currency [0] 1754" xfId="31306" hidden="1"/>
    <cellStyle name="Currency [0] 1755" xfId="1827" hidden="1"/>
    <cellStyle name="Currency [0] 1755" xfId="31222" hidden="1"/>
    <cellStyle name="Currency [0] 1756" xfId="1903" hidden="1"/>
    <cellStyle name="Currency [0] 1756" xfId="31298" hidden="1"/>
    <cellStyle name="Currency [0] 1757" xfId="1913" hidden="1"/>
    <cellStyle name="Currency [0] 1757" xfId="31308" hidden="1"/>
    <cellStyle name="Currency [0] 1758" xfId="1914" hidden="1"/>
    <cellStyle name="Currency [0] 1758" xfId="31309" hidden="1"/>
    <cellStyle name="Currency [0] 1759" xfId="1885" hidden="1"/>
    <cellStyle name="Currency [0] 1759" xfId="31280" hidden="1"/>
    <cellStyle name="Currency [0] 176" xfId="219" hidden="1"/>
    <cellStyle name="Currency [0] 176" xfId="29614" hidden="1"/>
    <cellStyle name="Currency [0] 1760" xfId="1897" hidden="1"/>
    <cellStyle name="Currency [0] 1760" xfId="31292" hidden="1"/>
    <cellStyle name="Currency [0] 1761" xfId="1877" hidden="1"/>
    <cellStyle name="Currency [0] 1761" xfId="31272" hidden="1"/>
    <cellStyle name="Currency [0] 1762" xfId="1892" hidden="1"/>
    <cellStyle name="Currency [0] 1762" xfId="31287" hidden="1"/>
    <cellStyle name="Currency [0] 1763" xfId="1890" hidden="1"/>
    <cellStyle name="Currency [0] 1763" xfId="31285" hidden="1"/>
    <cellStyle name="Currency [0] 1764" xfId="1916" hidden="1"/>
    <cellStyle name="Currency [0] 1764" xfId="31311" hidden="1"/>
    <cellStyle name="Currency [0] 1765" xfId="1829" hidden="1"/>
    <cellStyle name="Currency [0] 1765" xfId="31224" hidden="1"/>
    <cellStyle name="Currency [0] 1766" xfId="1910" hidden="1"/>
    <cellStyle name="Currency [0] 1766" xfId="31305" hidden="1"/>
    <cellStyle name="Currency [0] 1767" xfId="1917" hidden="1"/>
    <cellStyle name="Currency [0] 1767" xfId="31312" hidden="1"/>
    <cellStyle name="Currency [0] 1768" xfId="1918" hidden="1"/>
    <cellStyle name="Currency [0] 1768" xfId="31313" hidden="1"/>
    <cellStyle name="Currency [0] 1769" xfId="1858" hidden="1"/>
    <cellStyle name="Currency [0] 1769" xfId="31253" hidden="1"/>
    <cellStyle name="Currency [0] 177" xfId="292" hidden="1"/>
    <cellStyle name="Currency [0] 177" xfId="29687" hidden="1"/>
    <cellStyle name="Currency [0] 1770" xfId="1878" hidden="1"/>
    <cellStyle name="Currency [0] 1770" xfId="31273" hidden="1"/>
    <cellStyle name="Currency [0] 1771" xfId="1912" hidden="1"/>
    <cellStyle name="Currency [0] 1771" xfId="31307" hidden="1"/>
    <cellStyle name="Currency [0] 1772" xfId="1905" hidden="1"/>
    <cellStyle name="Currency [0] 1772" xfId="31300" hidden="1"/>
    <cellStyle name="Currency [0] 1773" xfId="1915" hidden="1"/>
    <cellStyle name="Currency [0] 1773" xfId="31310" hidden="1"/>
    <cellStyle name="Currency [0] 1774" xfId="1919" hidden="1"/>
    <cellStyle name="Currency [0] 1774" xfId="31314" hidden="1"/>
    <cellStyle name="Currency [0] 1775" xfId="1844" hidden="1"/>
    <cellStyle name="Currency [0] 1775" xfId="31239" hidden="1"/>
    <cellStyle name="Currency [0] 1776" xfId="1876" hidden="1"/>
    <cellStyle name="Currency [0] 1776" xfId="31271" hidden="1"/>
    <cellStyle name="Currency [0] 1777" xfId="1922" hidden="1"/>
    <cellStyle name="Currency [0] 1777" xfId="31317" hidden="1"/>
    <cellStyle name="Currency [0] 1778" xfId="1923" hidden="1"/>
    <cellStyle name="Currency [0] 1778" xfId="31318" hidden="1"/>
    <cellStyle name="Currency [0] 1779" xfId="1900" hidden="1"/>
    <cellStyle name="Currency [0] 1779" xfId="31295" hidden="1"/>
    <cellStyle name="Currency [0] 178" xfId="304" hidden="1"/>
    <cellStyle name="Currency [0] 178" xfId="29699" hidden="1"/>
    <cellStyle name="Currency [0] 1780" xfId="1906" hidden="1"/>
    <cellStyle name="Currency [0] 1780" xfId="31301" hidden="1"/>
    <cellStyle name="Currency [0] 1781" xfId="1920" hidden="1"/>
    <cellStyle name="Currency [0] 1781" xfId="31315" hidden="1"/>
    <cellStyle name="Currency [0] 1782" xfId="1907" hidden="1"/>
    <cellStyle name="Currency [0] 1782" xfId="31302" hidden="1"/>
    <cellStyle name="Currency [0] 1783" xfId="1924" hidden="1"/>
    <cellStyle name="Currency [0] 1783" xfId="31319" hidden="1"/>
    <cellStyle name="Currency [0] 1784" xfId="1925" hidden="1"/>
    <cellStyle name="Currency [0] 1784" xfId="31320" hidden="1"/>
    <cellStyle name="Currency [0] 1785" xfId="1921" hidden="1"/>
    <cellStyle name="Currency [0] 1785" xfId="31316" hidden="1"/>
    <cellStyle name="Currency [0] 1786" xfId="1894" hidden="1"/>
    <cellStyle name="Currency [0] 1786" xfId="31289" hidden="1"/>
    <cellStyle name="Currency [0] 1787" xfId="1926" hidden="1"/>
    <cellStyle name="Currency [0] 1787" xfId="31321" hidden="1"/>
    <cellStyle name="Currency [0] 1788" xfId="1927" hidden="1"/>
    <cellStyle name="Currency [0] 1788" xfId="31322" hidden="1"/>
    <cellStyle name="Currency [0] 1789" xfId="1298" hidden="1"/>
    <cellStyle name="Currency [0] 1789" xfId="30693" hidden="1"/>
    <cellStyle name="Currency [0] 179" xfId="305" hidden="1"/>
    <cellStyle name="Currency [0] 179" xfId="29700" hidden="1"/>
    <cellStyle name="Currency [0] 1790" xfId="1332" hidden="1"/>
    <cellStyle name="Currency [0] 1790" xfId="30727" hidden="1"/>
    <cellStyle name="Currency [0] 1791" xfId="1346" hidden="1"/>
    <cellStyle name="Currency [0] 1791" xfId="30741" hidden="1"/>
    <cellStyle name="Currency [0] 1792" xfId="1930" hidden="1"/>
    <cellStyle name="Currency [0] 1792" xfId="31325" hidden="1"/>
    <cellStyle name="Currency [0] 1793" xfId="1932" hidden="1"/>
    <cellStyle name="Currency [0] 1793" xfId="31327" hidden="1"/>
    <cellStyle name="Currency [0] 1794" xfId="1301" hidden="1"/>
    <cellStyle name="Currency [0] 1794" xfId="30696" hidden="1"/>
    <cellStyle name="Currency [0] 1795" xfId="1928" hidden="1"/>
    <cellStyle name="Currency [0] 1795" xfId="31323" hidden="1"/>
    <cellStyle name="Currency [0] 1796" xfId="1933" hidden="1"/>
    <cellStyle name="Currency [0] 1796" xfId="31328" hidden="1"/>
    <cellStyle name="Currency [0] 1797" xfId="1934" hidden="1"/>
    <cellStyle name="Currency [0] 1797" xfId="31329" hidden="1"/>
    <cellStyle name="Currency [0] 1798" xfId="1318" hidden="1"/>
    <cellStyle name="Currency [0] 1798" xfId="30713" hidden="1"/>
    <cellStyle name="Currency [0] 1799" xfId="1297" hidden="1"/>
    <cellStyle name="Currency [0] 1799" xfId="30692" hidden="1"/>
    <cellStyle name="Currency [0] 18" xfId="104" hidden="1"/>
    <cellStyle name="Currency [0] 18" xfId="29499" hidden="1"/>
    <cellStyle name="Currency [0] 180" xfId="243" hidden="1"/>
    <cellStyle name="Currency [0] 180" xfId="29638" hidden="1"/>
    <cellStyle name="Currency [0] 1800" xfId="1940" hidden="1"/>
    <cellStyle name="Currency [0] 1800" xfId="31335" hidden="1"/>
    <cellStyle name="Currency [0] 1801" xfId="1944" hidden="1"/>
    <cellStyle name="Currency [0] 1801" xfId="31339" hidden="1"/>
    <cellStyle name="Currency [0] 1802" xfId="1950" hidden="1"/>
    <cellStyle name="Currency [0] 1802" xfId="31345" hidden="1"/>
    <cellStyle name="Currency [0] 1803" xfId="1953" hidden="1"/>
    <cellStyle name="Currency [0] 1803" xfId="31348" hidden="1"/>
    <cellStyle name="Currency [0] 1804" xfId="1939" hidden="1"/>
    <cellStyle name="Currency [0] 1804" xfId="31334" hidden="1"/>
    <cellStyle name="Currency [0] 1805" xfId="1949" hidden="1"/>
    <cellStyle name="Currency [0] 1805" xfId="31344" hidden="1"/>
    <cellStyle name="Currency [0] 1806" xfId="1960" hidden="1"/>
    <cellStyle name="Currency [0] 1806" xfId="31355" hidden="1"/>
    <cellStyle name="Currency [0] 1807" xfId="1961" hidden="1"/>
    <cellStyle name="Currency [0] 1807" xfId="31356" hidden="1"/>
    <cellStyle name="Currency [0] 1808" xfId="1299" hidden="1"/>
    <cellStyle name="Currency [0] 1808" xfId="30694" hidden="1"/>
    <cellStyle name="Currency [0] 1809" xfId="1304" hidden="1"/>
    <cellStyle name="Currency [0] 1809" xfId="30699" hidden="1"/>
    <cellStyle name="Currency [0] 181" xfId="279" hidden="1"/>
    <cellStyle name="Currency [0] 181" xfId="29674" hidden="1"/>
    <cellStyle name="Currency [0] 1810" xfId="1946" hidden="1"/>
    <cellStyle name="Currency [0] 1810" xfId="31341" hidden="1"/>
    <cellStyle name="Currency [0] 1811" xfId="1302" hidden="1"/>
    <cellStyle name="Currency [0] 1811" xfId="30697" hidden="1"/>
    <cellStyle name="Currency [0] 1812" xfId="1941" hidden="1"/>
    <cellStyle name="Currency [0] 1812" xfId="31336" hidden="1"/>
    <cellStyle name="Currency [0] 1813" xfId="1962" hidden="1"/>
    <cellStyle name="Currency [0] 1813" xfId="31357" hidden="1"/>
    <cellStyle name="Currency [0] 1814" xfId="1947" hidden="1"/>
    <cellStyle name="Currency [0] 1814" xfId="31342" hidden="1"/>
    <cellStyle name="Currency [0] 1815" xfId="1951" hidden="1"/>
    <cellStyle name="Currency [0] 1815" xfId="31346" hidden="1"/>
    <cellStyle name="Currency [0] 1816" xfId="1967" hidden="1"/>
    <cellStyle name="Currency [0] 1816" xfId="31362" hidden="1"/>
    <cellStyle name="Currency [0] 1817" xfId="1968" hidden="1"/>
    <cellStyle name="Currency [0] 1817" xfId="31363" hidden="1"/>
    <cellStyle name="Currency [0] 1818" xfId="1948" hidden="1"/>
    <cellStyle name="Currency [0] 1818" xfId="31343" hidden="1"/>
    <cellStyle name="Currency [0] 1819" xfId="1955" hidden="1"/>
    <cellStyle name="Currency [0] 1819" xfId="31350" hidden="1"/>
    <cellStyle name="Currency [0] 182" xfId="259" hidden="1"/>
    <cellStyle name="Currency [0] 182" xfId="29654" hidden="1"/>
    <cellStyle name="Currency [0] 1820" xfId="1959" hidden="1"/>
    <cellStyle name="Currency [0] 1820" xfId="31354" hidden="1"/>
    <cellStyle name="Currency [0] 1821" xfId="1954" hidden="1"/>
    <cellStyle name="Currency [0] 1821" xfId="31349" hidden="1"/>
    <cellStyle name="Currency [0] 1822" xfId="1977" hidden="1"/>
    <cellStyle name="Currency [0] 1822" xfId="31372" hidden="1"/>
    <cellStyle name="Currency [0] 1823" xfId="1983" hidden="1"/>
    <cellStyle name="Currency [0] 1823" xfId="31378" hidden="1"/>
    <cellStyle name="Currency [0] 1824" xfId="1945" hidden="1"/>
    <cellStyle name="Currency [0] 1824" xfId="31340" hidden="1"/>
    <cellStyle name="Currency [0] 1825" xfId="1975" hidden="1"/>
    <cellStyle name="Currency [0] 1825" xfId="31370" hidden="1"/>
    <cellStyle name="Currency [0] 1826" xfId="1987" hidden="1"/>
    <cellStyle name="Currency [0] 1826" xfId="31382" hidden="1"/>
    <cellStyle name="Currency [0] 1827" xfId="1988" hidden="1"/>
    <cellStyle name="Currency [0] 1827" xfId="31383" hidden="1"/>
    <cellStyle name="Currency [0] 1828" xfId="1936" hidden="1"/>
    <cellStyle name="Currency [0] 1828" xfId="31331" hidden="1"/>
    <cellStyle name="Currency [0] 1829" xfId="1943" hidden="1"/>
    <cellStyle name="Currency [0] 1829" xfId="31338" hidden="1"/>
    <cellStyle name="Currency [0] 183" xfId="275" hidden="1"/>
    <cellStyle name="Currency [0] 183" xfId="29670" hidden="1"/>
    <cellStyle name="Currency [0] 1830" xfId="1972" hidden="1"/>
    <cellStyle name="Currency [0] 1830" xfId="31367" hidden="1"/>
    <cellStyle name="Currency [0] 1831" xfId="1957" hidden="1"/>
    <cellStyle name="Currency [0] 1831" xfId="31352" hidden="1"/>
    <cellStyle name="Currency [0] 1832" xfId="1929" hidden="1"/>
    <cellStyle name="Currency [0] 1832" xfId="31324" hidden="1"/>
    <cellStyle name="Currency [0] 1833" xfId="1994" hidden="1"/>
    <cellStyle name="Currency [0] 1833" xfId="31389" hidden="1"/>
    <cellStyle name="Currency [0] 1834" xfId="1973" hidden="1"/>
    <cellStyle name="Currency [0] 1834" xfId="31368" hidden="1"/>
    <cellStyle name="Currency [0] 1835" xfId="1980" hidden="1"/>
    <cellStyle name="Currency [0] 1835" xfId="31375" hidden="1"/>
    <cellStyle name="Currency [0] 1836" xfId="1995" hidden="1"/>
    <cellStyle name="Currency [0] 1836" xfId="31390" hidden="1"/>
    <cellStyle name="Currency [0] 1837" xfId="1996" hidden="1"/>
    <cellStyle name="Currency [0] 1837" xfId="31391" hidden="1"/>
    <cellStyle name="Currency [0] 1838" xfId="1971" hidden="1"/>
    <cellStyle name="Currency [0] 1838" xfId="31366" hidden="1"/>
    <cellStyle name="Currency [0] 1839" xfId="1970" hidden="1"/>
    <cellStyle name="Currency [0] 1839" xfId="31365" hidden="1"/>
    <cellStyle name="Currency [0] 184" xfId="277" hidden="1"/>
    <cellStyle name="Currency [0] 184" xfId="29672" hidden="1"/>
    <cellStyle name="Currency [0] 1840" xfId="1965" hidden="1"/>
    <cellStyle name="Currency [0] 1840" xfId="31360" hidden="1"/>
    <cellStyle name="Currency [0] 1841" xfId="1963" hidden="1"/>
    <cellStyle name="Currency [0] 1841" xfId="31358" hidden="1"/>
    <cellStyle name="Currency [0] 1842" xfId="1964" hidden="1"/>
    <cellStyle name="Currency [0] 1842" xfId="31359" hidden="1"/>
    <cellStyle name="Currency [0] 1843" xfId="2001" hidden="1"/>
    <cellStyle name="Currency [0] 1843" xfId="31396" hidden="1"/>
    <cellStyle name="Currency [0] 1844" xfId="1320" hidden="1"/>
    <cellStyle name="Currency [0] 1844" xfId="30715" hidden="1"/>
    <cellStyle name="Currency [0] 1845" xfId="1991" hidden="1"/>
    <cellStyle name="Currency [0] 1845" xfId="31386" hidden="1"/>
    <cellStyle name="Currency [0] 1846" xfId="2003" hidden="1"/>
    <cellStyle name="Currency [0] 1846" xfId="31398" hidden="1"/>
    <cellStyle name="Currency [0] 1847" xfId="2004" hidden="1"/>
    <cellStyle name="Currency [0] 1847" xfId="31399" hidden="1"/>
    <cellStyle name="Currency [0] 1848" xfId="1942" hidden="1"/>
    <cellStyle name="Currency [0] 1848" xfId="31337" hidden="1"/>
    <cellStyle name="Currency [0] 1849" xfId="1978" hidden="1"/>
    <cellStyle name="Currency [0] 1849" xfId="31373" hidden="1"/>
    <cellStyle name="Currency [0] 185" xfId="308" hidden="1"/>
    <cellStyle name="Currency [0] 185" xfId="29703" hidden="1"/>
    <cellStyle name="Currency [0] 1850" xfId="1958" hidden="1"/>
    <cellStyle name="Currency [0] 1850" xfId="31353" hidden="1"/>
    <cellStyle name="Currency [0] 1851" xfId="1974" hidden="1"/>
    <cellStyle name="Currency [0] 1851" xfId="31369" hidden="1"/>
    <cellStyle name="Currency [0] 1852" xfId="1976" hidden="1"/>
    <cellStyle name="Currency [0] 1852" xfId="31371" hidden="1"/>
    <cellStyle name="Currency [0] 1853" xfId="2007" hidden="1"/>
    <cellStyle name="Currency [0] 1853" xfId="31402" hidden="1"/>
    <cellStyle name="Currency [0] 1854" xfId="1305" hidden="1"/>
    <cellStyle name="Currency [0] 1854" xfId="30700" hidden="1"/>
    <cellStyle name="Currency [0] 1855" xfId="1999" hidden="1"/>
    <cellStyle name="Currency [0] 1855" xfId="31394" hidden="1"/>
    <cellStyle name="Currency [0] 1856" xfId="2009" hidden="1"/>
    <cellStyle name="Currency [0] 1856" xfId="31404" hidden="1"/>
    <cellStyle name="Currency [0] 1857" xfId="2010" hidden="1"/>
    <cellStyle name="Currency [0] 1857" xfId="31405" hidden="1"/>
    <cellStyle name="Currency [0] 1858" xfId="1938" hidden="1"/>
    <cellStyle name="Currency [0] 1858" xfId="31333" hidden="1"/>
    <cellStyle name="Currency [0] 1859" xfId="1989" hidden="1"/>
    <cellStyle name="Currency [0] 1859" xfId="31384" hidden="1"/>
    <cellStyle name="Currency [0] 186" xfId="217" hidden="1"/>
    <cellStyle name="Currency [0] 186" xfId="29612" hidden="1"/>
    <cellStyle name="Currency [0] 1860" xfId="1969" hidden="1"/>
    <cellStyle name="Currency [0] 1860" xfId="31364" hidden="1"/>
    <cellStyle name="Currency [0] 1861" xfId="1981" hidden="1"/>
    <cellStyle name="Currency [0] 1861" xfId="31376" hidden="1"/>
    <cellStyle name="Currency [0] 1862" xfId="1979" hidden="1"/>
    <cellStyle name="Currency [0] 1862" xfId="31374" hidden="1"/>
    <cellStyle name="Currency [0] 1863" xfId="2012" hidden="1"/>
    <cellStyle name="Currency [0] 1863" xfId="31407" hidden="1"/>
    <cellStyle name="Currency [0] 1864" xfId="1956" hidden="1"/>
    <cellStyle name="Currency [0] 1864" xfId="31351" hidden="1"/>
    <cellStyle name="Currency [0] 1865" xfId="2006" hidden="1"/>
    <cellStyle name="Currency [0] 1865" xfId="31401" hidden="1"/>
    <cellStyle name="Currency [0] 1866" xfId="2016" hidden="1"/>
    <cellStyle name="Currency [0] 1866" xfId="31411" hidden="1"/>
    <cellStyle name="Currency [0] 1867" xfId="2017" hidden="1"/>
    <cellStyle name="Currency [0] 1867" xfId="31412" hidden="1"/>
    <cellStyle name="Currency [0] 1868" xfId="1982" hidden="1"/>
    <cellStyle name="Currency [0] 1868" xfId="31377" hidden="1"/>
    <cellStyle name="Currency [0] 1869" xfId="1997" hidden="1"/>
    <cellStyle name="Currency [0] 1869" xfId="31392" hidden="1"/>
    <cellStyle name="Currency [0] 187" xfId="300" hidden="1"/>
    <cellStyle name="Currency [0] 187" xfId="29695" hidden="1"/>
    <cellStyle name="Currency [0] 1870" xfId="1300" hidden="1"/>
    <cellStyle name="Currency [0] 1870" xfId="30695" hidden="1"/>
    <cellStyle name="Currency [0] 1871" xfId="1992" hidden="1"/>
    <cellStyle name="Currency [0] 1871" xfId="31387" hidden="1"/>
    <cellStyle name="Currency [0] 1872" xfId="1990" hidden="1"/>
    <cellStyle name="Currency [0] 1872" xfId="31385" hidden="1"/>
    <cellStyle name="Currency [0] 1873" xfId="2019" hidden="1"/>
    <cellStyle name="Currency [0] 1873" xfId="31414" hidden="1"/>
    <cellStyle name="Currency [0] 1874" xfId="1935" hidden="1"/>
    <cellStyle name="Currency [0] 1874" xfId="31330" hidden="1"/>
    <cellStyle name="Currency [0] 1875" xfId="2011" hidden="1"/>
    <cellStyle name="Currency [0] 1875" xfId="31406" hidden="1"/>
    <cellStyle name="Currency [0] 1876" xfId="2021" hidden="1"/>
    <cellStyle name="Currency [0] 1876" xfId="31416" hidden="1"/>
    <cellStyle name="Currency [0] 1877" xfId="2022" hidden="1"/>
    <cellStyle name="Currency [0] 1877" xfId="31417" hidden="1"/>
    <cellStyle name="Currency [0] 1878" xfId="1993" hidden="1"/>
    <cellStyle name="Currency [0] 1878" xfId="31388" hidden="1"/>
    <cellStyle name="Currency [0] 1879" xfId="2005" hidden="1"/>
    <cellStyle name="Currency [0] 1879" xfId="31400" hidden="1"/>
    <cellStyle name="Currency [0] 188" xfId="310" hidden="1"/>
    <cellStyle name="Currency [0] 188" xfId="29705" hidden="1"/>
    <cellStyle name="Currency [0] 1880" xfId="1985" hidden="1"/>
    <cellStyle name="Currency [0] 1880" xfId="31380" hidden="1"/>
    <cellStyle name="Currency [0] 1881" xfId="2000" hidden="1"/>
    <cellStyle name="Currency [0] 1881" xfId="31395" hidden="1"/>
    <cellStyle name="Currency [0] 1882" xfId="1998" hidden="1"/>
    <cellStyle name="Currency [0] 1882" xfId="31393" hidden="1"/>
    <cellStyle name="Currency [0] 1883" xfId="2024" hidden="1"/>
    <cellStyle name="Currency [0] 1883" xfId="31419" hidden="1"/>
    <cellStyle name="Currency [0] 1884" xfId="1937" hidden="1"/>
    <cellStyle name="Currency [0] 1884" xfId="31332" hidden="1"/>
    <cellStyle name="Currency [0] 1885" xfId="2018" hidden="1"/>
    <cellStyle name="Currency [0] 1885" xfId="31413" hidden="1"/>
    <cellStyle name="Currency [0] 1886" xfId="2025" hidden="1"/>
    <cellStyle name="Currency [0] 1886" xfId="31420" hidden="1"/>
    <cellStyle name="Currency [0] 1887" xfId="2026" hidden="1"/>
    <cellStyle name="Currency [0] 1887" xfId="31421" hidden="1"/>
    <cellStyle name="Currency [0] 1888" xfId="1966" hidden="1"/>
    <cellStyle name="Currency [0] 1888" xfId="31361" hidden="1"/>
    <cellStyle name="Currency [0] 1889" xfId="1986" hidden="1"/>
    <cellStyle name="Currency [0] 1889" xfId="31381" hidden="1"/>
    <cellStyle name="Currency [0] 189" xfId="311" hidden="1"/>
    <cellStyle name="Currency [0] 189" xfId="29706" hidden="1"/>
    <cellStyle name="Currency [0] 1890" xfId="2020" hidden="1"/>
    <cellStyle name="Currency [0] 1890" xfId="31415" hidden="1"/>
    <cellStyle name="Currency [0] 1891" xfId="2013" hidden="1"/>
    <cellStyle name="Currency [0] 1891" xfId="31408" hidden="1"/>
    <cellStyle name="Currency [0] 1892" xfId="2023" hidden="1"/>
    <cellStyle name="Currency [0] 1892" xfId="31418" hidden="1"/>
    <cellStyle name="Currency [0] 1893" xfId="2027" hidden="1"/>
    <cellStyle name="Currency [0] 1893" xfId="31422" hidden="1"/>
    <cellStyle name="Currency [0] 1894" xfId="1952" hidden="1"/>
    <cellStyle name="Currency [0] 1894" xfId="31347" hidden="1"/>
    <cellStyle name="Currency [0] 1895" xfId="1984" hidden="1"/>
    <cellStyle name="Currency [0] 1895" xfId="31379" hidden="1"/>
    <cellStyle name="Currency [0] 1896" xfId="2030" hidden="1"/>
    <cellStyle name="Currency [0] 1896" xfId="31425" hidden="1"/>
    <cellStyle name="Currency [0] 1897" xfId="2031" hidden="1"/>
    <cellStyle name="Currency [0] 1897" xfId="31426" hidden="1"/>
    <cellStyle name="Currency [0] 1898" xfId="2008" hidden="1"/>
    <cellStyle name="Currency [0] 1898" xfId="31403" hidden="1"/>
    <cellStyle name="Currency [0] 1899" xfId="2014" hidden="1"/>
    <cellStyle name="Currency [0] 1899" xfId="31409" hidden="1"/>
    <cellStyle name="Currency [0] 19" xfId="115" hidden="1"/>
    <cellStyle name="Currency [0] 19" xfId="29510" hidden="1"/>
    <cellStyle name="Currency [0] 190" xfId="239" hidden="1"/>
    <cellStyle name="Currency [0] 190" xfId="29634" hidden="1"/>
    <cellStyle name="Currency [0] 1900" xfId="2028" hidden="1"/>
    <cellStyle name="Currency [0] 1900" xfId="31423" hidden="1"/>
    <cellStyle name="Currency [0] 1901" xfId="2015" hidden="1"/>
    <cellStyle name="Currency [0] 1901" xfId="31410" hidden="1"/>
    <cellStyle name="Currency [0] 1902" xfId="2032" hidden="1"/>
    <cellStyle name="Currency [0] 1902" xfId="31427" hidden="1"/>
    <cellStyle name="Currency [0] 1903" xfId="2033" hidden="1"/>
    <cellStyle name="Currency [0] 1903" xfId="31428" hidden="1"/>
    <cellStyle name="Currency [0] 1904" xfId="2029" hidden="1"/>
    <cellStyle name="Currency [0] 1904" xfId="31424" hidden="1"/>
    <cellStyle name="Currency [0] 1905" xfId="2002" hidden="1"/>
    <cellStyle name="Currency [0] 1905" xfId="31397" hidden="1"/>
    <cellStyle name="Currency [0] 1906" xfId="2034" hidden="1"/>
    <cellStyle name="Currency [0] 1906" xfId="31429" hidden="1"/>
    <cellStyle name="Currency [0] 1907" xfId="2035" hidden="1"/>
    <cellStyle name="Currency [0] 1907" xfId="31430" hidden="1"/>
    <cellStyle name="Currency [0] 1908" xfId="2093" hidden="1"/>
    <cellStyle name="Currency [0] 1908" xfId="31488" hidden="1"/>
    <cellStyle name="Currency [0] 1909" xfId="2101" hidden="1"/>
    <cellStyle name="Currency [0] 1909" xfId="31496" hidden="1"/>
    <cellStyle name="Currency [0] 191" xfId="290" hidden="1"/>
    <cellStyle name="Currency [0] 191" xfId="29685" hidden="1"/>
    <cellStyle name="Currency [0] 1910" xfId="2104" hidden="1"/>
    <cellStyle name="Currency [0] 1910" xfId="31499" hidden="1"/>
    <cellStyle name="Currency [0] 1911" xfId="2109" hidden="1"/>
    <cellStyle name="Currency [0] 1911" xfId="31504" hidden="1"/>
    <cellStyle name="Currency [0] 1912" xfId="2113" hidden="1"/>
    <cellStyle name="Currency [0] 1912" xfId="31508" hidden="1"/>
    <cellStyle name="Currency [0] 1913" xfId="2100" hidden="1"/>
    <cellStyle name="Currency [0] 1913" xfId="31495" hidden="1"/>
    <cellStyle name="Currency [0] 1914" xfId="2106" hidden="1"/>
    <cellStyle name="Currency [0] 1914" xfId="31501" hidden="1"/>
    <cellStyle name="Currency [0] 1915" xfId="2116" hidden="1"/>
    <cellStyle name="Currency [0] 1915" xfId="31511" hidden="1"/>
    <cellStyle name="Currency [0] 1916" xfId="2117" hidden="1"/>
    <cellStyle name="Currency [0] 1916" xfId="31512" hidden="1"/>
    <cellStyle name="Currency [0] 1917" xfId="2105" hidden="1"/>
    <cellStyle name="Currency [0] 1917" xfId="31500" hidden="1"/>
    <cellStyle name="Currency [0] 1918" xfId="2094" hidden="1"/>
    <cellStyle name="Currency [0] 1918" xfId="31489" hidden="1"/>
    <cellStyle name="Currency [0] 1919" xfId="2123" hidden="1"/>
    <cellStyle name="Currency [0] 1919" xfId="31518" hidden="1"/>
    <cellStyle name="Currency [0] 192" xfId="270" hidden="1"/>
    <cellStyle name="Currency [0] 192" xfId="29665" hidden="1"/>
    <cellStyle name="Currency [0] 1920" xfId="2127" hidden="1"/>
    <cellStyle name="Currency [0] 1920" xfId="31522" hidden="1"/>
    <cellStyle name="Currency [0] 1921" xfId="2134" hidden="1"/>
    <cellStyle name="Currency [0] 1921" xfId="31529" hidden="1"/>
    <cellStyle name="Currency [0] 1922" xfId="2138" hidden="1"/>
    <cellStyle name="Currency [0] 1922" xfId="31533" hidden="1"/>
    <cellStyle name="Currency [0] 1923" xfId="2122" hidden="1"/>
    <cellStyle name="Currency [0] 1923" xfId="31517" hidden="1"/>
    <cellStyle name="Currency [0] 1924" xfId="2133" hidden="1"/>
    <cellStyle name="Currency [0] 1924" xfId="31528" hidden="1"/>
    <cellStyle name="Currency [0] 1925" xfId="2145" hidden="1"/>
    <cellStyle name="Currency [0] 1925" xfId="31540" hidden="1"/>
    <cellStyle name="Currency [0] 1926" xfId="2146" hidden="1"/>
    <cellStyle name="Currency [0] 1926" xfId="31541" hidden="1"/>
    <cellStyle name="Currency [0] 1927" xfId="2103" hidden="1"/>
    <cellStyle name="Currency [0] 1927" xfId="31498" hidden="1"/>
    <cellStyle name="Currency [0] 1928" xfId="2096" hidden="1"/>
    <cellStyle name="Currency [0] 1928" xfId="31491" hidden="1"/>
    <cellStyle name="Currency [0] 1929" xfId="2129" hidden="1"/>
    <cellStyle name="Currency [0] 1929" xfId="31524" hidden="1"/>
    <cellStyle name="Currency [0] 193" xfId="282" hidden="1"/>
    <cellStyle name="Currency [0] 193" xfId="29677" hidden="1"/>
    <cellStyle name="Currency [0] 1930" xfId="2098" hidden="1"/>
    <cellStyle name="Currency [0] 1930" xfId="31493" hidden="1"/>
    <cellStyle name="Currency [0] 1931" xfId="2124" hidden="1"/>
    <cellStyle name="Currency [0] 1931" xfId="31519" hidden="1"/>
    <cellStyle name="Currency [0] 1932" xfId="2147" hidden="1"/>
    <cellStyle name="Currency [0] 1932" xfId="31542" hidden="1"/>
    <cellStyle name="Currency [0] 1933" xfId="2130" hidden="1"/>
    <cellStyle name="Currency [0] 1933" xfId="31525" hidden="1"/>
    <cellStyle name="Currency [0] 1934" xfId="2135" hidden="1"/>
    <cellStyle name="Currency [0] 1934" xfId="31530" hidden="1"/>
    <cellStyle name="Currency [0] 1935" xfId="2153" hidden="1"/>
    <cellStyle name="Currency [0] 1935" xfId="31548" hidden="1"/>
    <cellStyle name="Currency [0] 1936" xfId="2154" hidden="1"/>
    <cellStyle name="Currency [0] 1936" xfId="31549" hidden="1"/>
    <cellStyle name="Currency [0] 1937" xfId="2132" hidden="1"/>
    <cellStyle name="Currency [0] 1937" xfId="31527" hidden="1"/>
    <cellStyle name="Currency [0] 1938" xfId="2140" hidden="1"/>
    <cellStyle name="Currency [0] 1938" xfId="31535" hidden="1"/>
    <cellStyle name="Currency [0] 1939" xfId="2144" hidden="1"/>
    <cellStyle name="Currency [0] 1939" xfId="31539" hidden="1"/>
    <cellStyle name="Currency [0] 194" xfId="280" hidden="1"/>
    <cellStyle name="Currency [0] 194" xfId="29675" hidden="1"/>
    <cellStyle name="Currency [0] 1940" xfId="2139" hidden="1"/>
    <cellStyle name="Currency [0] 1940" xfId="31534" hidden="1"/>
    <cellStyle name="Currency [0] 1941" xfId="2163" hidden="1"/>
    <cellStyle name="Currency [0] 1941" xfId="31558" hidden="1"/>
    <cellStyle name="Currency [0] 1942" xfId="2169" hidden="1"/>
    <cellStyle name="Currency [0] 1942" xfId="31564" hidden="1"/>
    <cellStyle name="Currency [0] 1943" xfId="2128" hidden="1"/>
    <cellStyle name="Currency [0] 1943" xfId="31523" hidden="1"/>
    <cellStyle name="Currency [0] 1944" xfId="2161" hidden="1"/>
    <cellStyle name="Currency [0] 1944" xfId="31556" hidden="1"/>
    <cellStyle name="Currency [0] 1945" xfId="2174" hidden="1"/>
    <cellStyle name="Currency [0] 1945" xfId="31569" hidden="1"/>
    <cellStyle name="Currency [0] 1946" xfId="2175" hidden="1"/>
    <cellStyle name="Currency [0] 1946" xfId="31570" hidden="1"/>
    <cellStyle name="Currency [0] 1947" xfId="2119" hidden="1"/>
    <cellStyle name="Currency [0] 1947" xfId="31514" hidden="1"/>
    <cellStyle name="Currency [0] 1948" xfId="2126" hidden="1"/>
    <cellStyle name="Currency [0] 1948" xfId="31521" hidden="1"/>
    <cellStyle name="Currency [0] 1949" xfId="2158" hidden="1"/>
    <cellStyle name="Currency [0] 1949" xfId="31553" hidden="1"/>
    <cellStyle name="Currency [0] 195" xfId="313" hidden="1"/>
    <cellStyle name="Currency [0] 195" xfId="29708" hidden="1"/>
    <cellStyle name="Currency [0] 1950" xfId="2142" hidden="1"/>
    <cellStyle name="Currency [0] 1950" xfId="31537" hidden="1"/>
    <cellStyle name="Currency [0] 1951" xfId="2108" hidden="1"/>
    <cellStyle name="Currency [0] 1951" xfId="31503" hidden="1"/>
    <cellStyle name="Currency [0] 1952" xfId="2181" hidden="1"/>
    <cellStyle name="Currency [0] 1952" xfId="31576" hidden="1"/>
    <cellStyle name="Currency [0] 1953" xfId="2159" hidden="1"/>
    <cellStyle name="Currency [0] 1953" xfId="31554" hidden="1"/>
    <cellStyle name="Currency [0] 1954" xfId="2166" hidden="1"/>
    <cellStyle name="Currency [0] 1954" xfId="31561" hidden="1"/>
    <cellStyle name="Currency [0] 1955" xfId="2185" hidden="1"/>
    <cellStyle name="Currency [0] 1955" xfId="31580" hidden="1"/>
    <cellStyle name="Currency [0] 1956" xfId="2186" hidden="1"/>
    <cellStyle name="Currency [0] 1956" xfId="31581" hidden="1"/>
    <cellStyle name="Currency [0] 1957" xfId="2157" hidden="1"/>
    <cellStyle name="Currency [0] 1957" xfId="31552" hidden="1"/>
    <cellStyle name="Currency [0] 1958" xfId="2156" hidden="1"/>
    <cellStyle name="Currency [0] 1958" xfId="31551" hidden="1"/>
    <cellStyle name="Currency [0] 1959" xfId="2151" hidden="1"/>
    <cellStyle name="Currency [0] 1959" xfId="31546" hidden="1"/>
    <cellStyle name="Currency [0] 196" xfId="257" hidden="1"/>
    <cellStyle name="Currency [0] 196" xfId="29652" hidden="1"/>
    <cellStyle name="Currency [0] 1960" xfId="2149" hidden="1"/>
    <cellStyle name="Currency [0] 1960" xfId="31544" hidden="1"/>
    <cellStyle name="Currency [0] 1961" xfId="2150" hidden="1"/>
    <cellStyle name="Currency [0] 1961" xfId="31545" hidden="1"/>
    <cellStyle name="Currency [0] 1962" xfId="2191" hidden="1"/>
    <cellStyle name="Currency [0] 1962" xfId="31586" hidden="1"/>
    <cellStyle name="Currency [0] 1963" xfId="2097" hidden="1"/>
    <cellStyle name="Currency [0] 1963" xfId="31492" hidden="1"/>
    <cellStyle name="Currency [0] 1964" xfId="2178" hidden="1"/>
    <cellStyle name="Currency [0] 1964" xfId="31573" hidden="1"/>
    <cellStyle name="Currency [0] 1965" xfId="2195" hidden="1"/>
    <cellStyle name="Currency [0] 1965" xfId="31590" hidden="1"/>
    <cellStyle name="Currency [0] 1966" xfId="2196" hidden="1"/>
    <cellStyle name="Currency [0] 1966" xfId="31591" hidden="1"/>
    <cellStyle name="Currency [0] 1967" xfId="2125" hidden="1"/>
    <cellStyle name="Currency [0] 1967" xfId="31520" hidden="1"/>
    <cellStyle name="Currency [0] 1968" xfId="2164" hidden="1"/>
    <cellStyle name="Currency [0] 1968" xfId="31559" hidden="1"/>
    <cellStyle name="Currency [0] 1969" xfId="2143" hidden="1"/>
    <cellStyle name="Currency [0] 1969" xfId="31538" hidden="1"/>
    <cellStyle name="Currency [0] 197" xfId="307" hidden="1"/>
    <cellStyle name="Currency [0] 197" xfId="29702" hidden="1"/>
    <cellStyle name="Currency [0] 1970" xfId="2160" hidden="1"/>
    <cellStyle name="Currency [0] 1970" xfId="31555" hidden="1"/>
    <cellStyle name="Currency [0] 1971" xfId="2162" hidden="1"/>
    <cellStyle name="Currency [0] 1971" xfId="31557" hidden="1"/>
    <cellStyle name="Currency [0] 1972" xfId="2201" hidden="1"/>
    <cellStyle name="Currency [0] 1972" xfId="31595" hidden="1"/>
    <cellStyle name="Currency [0] 1973" xfId="2095" hidden="1"/>
    <cellStyle name="Currency [0] 1973" xfId="31490" hidden="1"/>
    <cellStyle name="Currency [0] 1974" xfId="2189" hidden="1"/>
    <cellStyle name="Currency [0] 1974" xfId="31584" hidden="1"/>
    <cellStyle name="Currency [0] 1975" xfId="2205" hidden="1"/>
    <cellStyle name="Currency [0] 1975" xfId="31599" hidden="1"/>
    <cellStyle name="Currency [0] 1976" xfId="2206" hidden="1"/>
    <cellStyle name="Currency [0] 1976" xfId="31600" hidden="1"/>
    <cellStyle name="Currency [0] 1977" xfId="2121" hidden="1"/>
    <cellStyle name="Currency [0] 1977" xfId="31516" hidden="1"/>
    <cellStyle name="Currency [0] 1978" xfId="2176" hidden="1"/>
    <cellStyle name="Currency [0] 1978" xfId="31571" hidden="1"/>
    <cellStyle name="Currency [0] 1979" xfId="2155" hidden="1"/>
    <cellStyle name="Currency [0] 1979" xfId="31550" hidden="1"/>
    <cellStyle name="Currency [0] 198" xfId="317" hidden="1"/>
    <cellStyle name="Currency [0] 198" xfId="29712" hidden="1"/>
    <cellStyle name="Currency [0] 1980" xfId="2167" hidden="1"/>
    <cellStyle name="Currency [0] 1980" xfId="31562" hidden="1"/>
    <cellStyle name="Currency [0] 1981" xfId="2165" hidden="1"/>
    <cellStyle name="Currency [0] 1981" xfId="31560" hidden="1"/>
    <cellStyle name="Currency [0] 1982" xfId="2209" hidden="1"/>
    <cellStyle name="Currency [0] 1982" xfId="31603" hidden="1"/>
    <cellStyle name="Currency [0] 1983" xfId="2141" hidden="1"/>
    <cellStyle name="Currency [0] 1983" xfId="31536" hidden="1"/>
    <cellStyle name="Currency [0] 1984" xfId="2198" hidden="1"/>
    <cellStyle name="Currency [0] 1984" xfId="31593" hidden="1"/>
    <cellStyle name="Currency [0] 1985" xfId="2215" hidden="1"/>
    <cellStyle name="Currency [0] 1985" xfId="31609" hidden="1"/>
    <cellStyle name="Currency [0] 1986" xfId="2216" hidden="1"/>
    <cellStyle name="Currency [0] 1986" xfId="31610" hidden="1"/>
    <cellStyle name="Currency [0] 1987" xfId="2168" hidden="1"/>
    <cellStyle name="Currency [0] 1987" xfId="31563" hidden="1"/>
    <cellStyle name="Currency [0] 1988" xfId="2187" hidden="1"/>
    <cellStyle name="Currency [0] 1988" xfId="31582" hidden="1"/>
    <cellStyle name="Currency [0] 1989" xfId="2102" hidden="1"/>
    <cellStyle name="Currency [0] 1989" xfId="31497" hidden="1"/>
    <cellStyle name="Currency [0] 199" xfId="318" hidden="1"/>
    <cellStyle name="Currency [0] 199" xfId="29713" hidden="1"/>
    <cellStyle name="Currency [0] 1990" xfId="2179" hidden="1"/>
    <cellStyle name="Currency [0] 1990" xfId="31574" hidden="1"/>
    <cellStyle name="Currency [0] 1991" xfId="2177" hidden="1"/>
    <cellStyle name="Currency [0] 1991" xfId="31572" hidden="1"/>
    <cellStyle name="Currency [0] 1992" xfId="2219" hidden="1"/>
    <cellStyle name="Currency [0] 1992" xfId="31613" hidden="1"/>
    <cellStyle name="Currency [0] 1993" xfId="2118" hidden="1"/>
    <cellStyle name="Currency [0] 1993" xfId="31513" hidden="1"/>
    <cellStyle name="Currency [0] 1994" xfId="2207" hidden="1"/>
    <cellStyle name="Currency [0] 1994" xfId="31601" hidden="1"/>
    <cellStyle name="Currency [0] 1995" xfId="2222" hidden="1"/>
    <cellStyle name="Currency [0] 1995" xfId="31616" hidden="1"/>
    <cellStyle name="Currency [0] 1996" xfId="2223" hidden="1"/>
    <cellStyle name="Currency [0] 1996" xfId="31617" hidden="1"/>
    <cellStyle name="Currency [0] 1997" xfId="2180" hidden="1"/>
    <cellStyle name="Currency [0] 1997" xfId="31575" hidden="1"/>
    <cellStyle name="Currency [0] 1998" xfId="2197" hidden="1"/>
    <cellStyle name="Currency [0] 1998" xfId="31592" hidden="1"/>
    <cellStyle name="Currency [0] 1999" xfId="2171" hidden="1"/>
    <cellStyle name="Currency [0] 1999" xfId="31566" hidden="1"/>
    <cellStyle name="Currency [0] 2" xfId="71" hidden="1"/>
    <cellStyle name="Currency [0] 2" xfId="29467" hidden="1"/>
    <cellStyle name="Currency [0] 20" xfId="116" hidden="1"/>
    <cellStyle name="Currency [0] 20" xfId="29511" hidden="1"/>
    <cellStyle name="Currency [0] 200" xfId="283" hidden="1"/>
    <cellStyle name="Currency [0] 200" xfId="29678" hidden="1"/>
    <cellStyle name="Currency [0] 2000" xfId="2190" hidden="1"/>
    <cellStyle name="Currency [0] 2000" xfId="31585" hidden="1"/>
    <cellStyle name="Currency [0] 2001" xfId="2188" hidden="1"/>
    <cellStyle name="Currency [0] 2001" xfId="31583" hidden="1"/>
    <cellStyle name="Currency [0] 2002" xfId="2227" hidden="1"/>
    <cellStyle name="Currency [0] 2002" xfId="31621" hidden="1"/>
    <cellStyle name="Currency [0] 2003" xfId="2120" hidden="1"/>
    <cellStyle name="Currency [0] 2003" xfId="31515" hidden="1"/>
    <cellStyle name="Currency [0] 2004" xfId="2217" hidden="1"/>
    <cellStyle name="Currency [0] 2004" xfId="31611" hidden="1"/>
    <cellStyle name="Currency [0] 2005" xfId="2231" hidden="1"/>
    <cellStyle name="Currency [0] 2005" xfId="31625" hidden="1"/>
    <cellStyle name="Currency [0] 2006" xfId="2233" hidden="1"/>
    <cellStyle name="Currency [0] 2006" xfId="31627" hidden="1"/>
    <cellStyle name="Currency [0] 2007" xfId="2152" hidden="1"/>
    <cellStyle name="Currency [0] 2007" xfId="31547" hidden="1"/>
    <cellStyle name="Currency [0] 2008" xfId="2173" hidden="1"/>
    <cellStyle name="Currency [0] 2008" xfId="31568" hidden="1"/>
    <cellStyle name="Currency [0] 2009" xfId="2221" hidden="1"/>
    <cellStyle name="Currency [0] 2009" xfId="31615" hidden="1"/>
    <cellStyle name="Currency [0] 201" xfId="298" hidden="1"/>
    <cellStyle name="Currency [0] 201" xfId="29693" hidden="1"/>
    <cellStyle name="Currency [0] 2010" xfId="2212" hidden="1"/>
    <cellStyle name="Currency [0] 2010" xfId="31606" hidden="1"/>
    <cellStyle name="Currency [0] 2011" xfId="2224" hidden="1"/>
    <cellStyle name="Currency [0] 2011" xfId="31618" hidden="1"/>
    <cellStyle name="Currency [0] 2012" xfId="2235" hidden="1"/>
    <cellStyle name="Currency [0] 2012" xfId="31629" hidden="1"/>
    <cellStyle name="Currency [0] 2013" xfId="2136" hidden="1"/>
    <cellStyle name="Currency [0] 2013" xfId="31531" hidden="1"/>
    <cellStyle name="Currency [0] 2014" xfId="2170" hidden="1"/>
    <cellStyle name="Currency [0] 2014" xfId="31565" hidden="1"/>
    <cellStyle name="Currency [0] 2015" xfId="2239" hidden="1"/>
    <cellStyle name="Currency [0] 2015" xfId="31633" hidden="1"/>
    <cellStyle name="Currency [0] 2016" xfId="2241" hidden="1"/>
    <cellStyle name="Currency [0] 2016" xfId="31635" hidden="1"/>
    <cellStyle name="Currency [0] 2017" xfId="2204" hidden="1"/>
    <cellStyle name="Currency [0] 2017" xfId="31598" hidden="1"/>
    <cellStyle name="Currency [0] 2018" xfId="2213" hidden="1"/>
    <cellStyle name="Currency [0] 2018" xfId="31607" hidden="1"/>
    <cellStyle name="Currency [0] 2019" xfId="2236" hidden="1"/>
    <cellStyle name="Currency [0] 2019" xfId="31630" hidden="1"/>
    <cellStyle name="Currency [0] 202" xfId="224" hidden="1"/>
    <cellStyle name="Currency [0] 202" xfId="29619" hidden="1"/>
    <cellStyle name="Currency [0] 2020" xfId="2214" hidden="1"/>
    <cellStyle name="Currency [0] 2020" xfId="31608" hidden="1"/>
    <cellStyle name="Currency [0] 2021" xfId="2242" hidden="1"/>
    <cellStyle name="Currency [0] 2021" xfId="31636" hidden="1"/>
    <cellStyle name="Currency [0] 2022" xfId="2244" hidden="1"/>
    <cellStyle name="Currency [0] 2022" xfId="31638" hidden="1"/>
    <cellStyle name="Currency [0] 2023" xfId="2237" hidden="1"/>
    <cellStyle name="Currency [0] 2023" xfId="31631" hidden="1"/>
    <cellStyle name="Currency [0] 2024" xfId="2194" hidden="1"/>
    <cellStyle name="Currency [0] 2024" xfId="31589" hidden="1"/>
    <cellStyle name="Currency [0] 2025" xfId="2247" hidden="1"/>
    <cellStyle name="Currency [0] 2025" xfId="31641" hidden="1"/>
    <cellStyle name="Currency [0] 2026" xfId="2249" hidden="1"/>
    <cellStyle name="Currency [0] 2026" xfId="31643" hidden="1"/>
    <cellStyle name="Currency [0] 2027" xfId="2055" hidden="1"/>
    <cellStyle name="Currency [0] 2027" xfId="31450" hidden="1"/>
    <cellStyle name="Currency [0] 2028" xfId="2077" hidden="1"/>
    <cellStyle name="Currency [0] 2028" xfId="31472" hidden="1"/>
    <cellStyle name="Currency [0] 2029" xfId="2253" hidden="1"/>
    <cellStyle name="Currency [0] 2029" xfId="31647" hidden="1"/>
    <cellStyle name="Currency [0] 203" xfId="293" hidden="1"/>
    <cellStyle name="Currency [0] 203" xfId="29688" hidden="1"/>
    <cellStyle name="Currency [0] 2030" xfId="2260" hidden="1"/>
    <cellStyle name="Currency [0] 2030" xfId="31654" hidden="1"/>
    <cellStyle name="Currency [0] 2031" xfId="2262" hidden="1"/>
    <cellStyle name="Currency [0] 2031" xfId="31656" hidden="1"/>
    <cellStyle name="Currency [0] 2032" xfId="2042" hidden="1"/>
    <cellStyle name="Currency [0] 2032" xfId="31437" hidden="1"/>
    <cellStyle name="Currency [0] 2033" xfId="2256" hidden="1"/>
    <cellStyle name="Currency [0] 2033" xfId="31650" hidden="1"/>
    <cellStyle name="Currency [0] 2034" xfId="2265" hidden="1"/>
    <cellStyle name="Currency [0] 2034" xfId="31659" hidden="1"/>
    <cellStyle name="Currency [0] 2035" xfId="2267" hidden="1"/>
    <cellStyle name="Currency [0] 2035" xfId="31661" hidden="1"/>
    <cellStyle name="Currency [0] 2036" xfId="2255" hidden="1"/>
    <cellStyle name="Currency [0] 2036" xfId="31649" hidden="1"/>
    <cellStyle name="Currency [0] 2037" xfId="2054" hidden="1"/>
    <cellStyle name="Currency [0] 2037" xfId="31449" hidden="1"/>
    <cellStyle name="Currency [0] 2038" xfId="2278" hidden="1"/>
    <cellStyle name="Currency [0] 2038" xfId="31672" hidden="1"/>
    <cellStyle name="Currency [0] 2039" xfId="2287" hidden="1"/>
    <cellStyle name="Currency [0] 2039" xfId="31681" hidden="1"/>
    <cellStyle name="Currency [0] 204" xfId="291" hidden="1"/>
    <cellStyle name="Currency [0] 204" xfId="29686" hidden="1"/>
    <cellStyle name="Currency [0] 2040" xfId="2298" hidden="1"/>
    <cellStyle name="Currency [0] 2040" xfId="31692" hidden="1"/>
    <cellStyle name="Currency [0] 2041" xfId="2304" hidden="1"/>
    <cellStyle name="Currency [0] 2041" xfId="31698" hidden="1"/>
    <cellStyle name="Currency [0] 2042" xfId="2276" hidden="1"/>
    <cellStyle name="Currency [0] 2042" xfId="31670" hidden="1"/>
    <cellStyle name="Currency [0] 2043" xfId="2294" hidden="1"/>
    <cellStyle name="Currency [0] 2043" xfId="31688" hidden="1"/>
    <cellStyle name="Currency [0] 2044" xfId="2316" hidden="1"/>
    <cellStyle name="Currency [0] 2044" xfId="31710" hidden="1"/>
    <cellStyle name="Currency [0] 2045" xfId="2318" hidden="1"/>
    <cellStyle name="Currency [0] 2045" xfId="31712" hidden="1"/>
    <cellStyle name="Currency [0] 2046" xfId="2250" hidden="1"/>
    <cellStyle name="Currency [0] 2046" xfId="31644" hidden="1"/>
    <cellStyle name="Currency [0] 2047" xfId="2050" hidden="1"/>
    <cellStyle name="Currency [0] 2047" xfId="31445" hidden="1"/>
    <cellStyle name="Currency [0] 2048" xfId="2290" hidden="1"/>
    <cellStyle name="Currency [0] 2048" xfId="31684" hidden="1"/>
    <cellStyle name="Currency [0] 2049" xfId="2046" hidden="1"/>
    <cellStyle name="Currency [0] 2049" xfId="31441" hidden="1"/>
    <cellStyle name="Currency [0] 205" xfId="320" hidden="1"/>
    <cellStyle name="Currency [0] 205" xfId="29715" hidden="1"/>
    <cellStyle name="Currency [0] 2050" xfId="2279" hidden="1"/>
    <cellStyle name="Currency [0] 2050" xfId="31673" hidden="1"/>
    <cellStyle name="Currency [0] 2051" xfId="2323" hidden="1"/>
    <cellStyle name="Currency [0] 2051" xfId="31717" hidden="1"/>
    <cellStyle name="Currency [0] 2052" xfId="2291" hidden="1"/>
    <cellStyle name="Currency [0] 2052" xfId="31685" hidden="1"/>
    <cellStyle name="Currency [0] 2053" xfId="2299" hidden="1"/>
    <cellStyle name="Currency [0] 2053" xfId="31693" hidden="1"/>
    <cellStyle name="Currency [0] 2054" xfId="2335" hidden="1"/>
    <cellStyle name="Currency [0] 2054" xfId="31729" hidden="1"/>
    <cellStyle name="Currency [0] 2055" xfId="2337" hidden="1"/>
    <cellStyle name="Currency [0] 2055" xfId="31731" hidden="1"/>
    <cellStyle name="Currency [0] 2056" xfId="2293" hidden="1"/>
    <cellStyle name="Currency [0] 2056" xfId="31687" hidden="1"/>
    <cellStyle name="Currency [0] 2057" xfId="2306" hidden="1"/>
    <cellStyle name="Currency [0] 2057" xfId="31700" hidden="1"/>
    <cellStyle name="Currency [0] 2058" xfId="2311" hidden="1"/>
    <cellStyle name="Currency [0] 2058" xfId="31705" hidden="1"/>
    <cellStyle name="Currency [0] 2059" xfId="2305" hidden="1"/>
    <cellStyle name="Currency [0] 2059" xfId="31699" hidden="1"/>
    <cellStyle name="Currency [0] 206" xfId="236" hidden="1"/>
    <cellStyle name="Currency [0] 206" xfId="29631" hidden="1"/>
    <cellStyle name="Currency [0] 2060" xfId="2353" hidden="1"/>
    <cellStyle name="Currency [0] 2060" xfId="31747" hidden="1"/>
    <cellStyle name="Currency [0] 2061" xfId="2361" hidden="1"/>
    <cellStyle name="Currency [0] 2061" xfId="31755" hidden="1"/>
    <cellStyle name="Currency [0] 2062" xfId="2289" hidden="1"/>
    <cellStyle name="Currency [0] 2062" xfId="31683" hidden="1"/>
    <cellStyle name="Currency [0] 2063" xfId="2347" hidden="1"/>
    <cellStyle name="Currency [0] 2063" xfId="31741" hidden="1"/>
    <cellStyle name="Currency [0] 2064" xfId="2370" hidden="1"/>
    <cellStyle name="Currency [0] 2064" xfId="31764" hidden="1"/>
    <cellStyle name="Currency [0] 2065" xfId="2372" hidden="1"/>
    <cellStyle name="Currency [0] 2065" xfId="31766" hidden="1"/>
    <cellStyle name="Currency [0] 2066" xfId="2272" hidden="1"/>
    <cellStyle name="Currency [0] 2066" xfId="31666" hidden="1"/>
    <cellStyle name="Currency [0] 2067" xfId="2282" hidden="1"/>
    <cellStyle name="Currency [0] 2067" xfId="31676" hidden="1"/>
    <cellStyle name="Currency [0] 2068" xfId="2344" hidden="1"/>
    <cellStyle name="Currency [0] 2068" xfId="31738" hidden="1"/>
    <cellStyle name="Currency [0] 2069" xfId="2309" hidden="1"/>
    <cellStyle name="Currency [0] 2069" xfId="31703" hidden="1"/>
    <cellStyle name="Currency [0] 207" xfId="312" hidden="1"/>
    <cellStyle name="Currency [0] 207" xfId="29707" hidden="1"/>
    <cellStyle name="Currency [0] 2070" xfId="2258" hidden="1"/>
    <cellStyle name="Currency [0] 2070" xfId="31652" hidden="1"/>
    <cellStyle name="Currency [0] 2071" xfId="2380" hidden="1"/>
    <cellStyle name="Currency [0] 2071" xfId="31774" hidden="1"/>
    <cellStyle name="Currency [0] 2072" xfId="2345" hidden="1"/>
    <cellStyle name="Currency [0] 2072" xfId="31739" hidden="1"/>
    <cellStyle name="Currency [0] 2073" xfId="2356" hidden="1"/>
    <cellStyle name="Currency [0] 2073" xfId="31750" hidden="1"/>
    <cellStyle name="Currency [0] 2074" xfId="2388" hidden="1"/>
    <cellStyle name="Currency [0] 2074" xfId="31782" hidden="1"/>
    <cellStyle name="Currency [0] 2075" xfId="2390" hidden="1"/>
    <cellStyle name="Currency [0] 2075" xfId="31784" hidden="1"/>
    <cellStyle name="Currency [0] 2076" xfId="2342" hidden="1"/>
    <cellStyle name="Currency [0] 2076" xfId="31736" hidden="1"/>
    <cellStyle name="Currency [0] 2077" xfId="2341" hidden="1"/>
    <cellStyle name="Currency [0] 2077" xfId="31735" hidden="1"/>
    <cellStyle name="Currency [0] 2078" xfId="2331" hidden="1"/>
    <cellStyle name="Currency [0] 2078" xfId="31725" hidden="1"/>
    <cellStyle name="Currency [0] 2079" xfId="2327" hidden="1"/>
    <cellStyle name="Currency [0] 2079" xfId="31721" hidden="1"/>
    <cellStyle name="Currency [0] 208" xfId="322" hidden="1"/>
    <cellStyle name="Currency [0] 208" xfId="29717" hidden="1"/>
    <cellStyle name="Currency [0] 2080" xfId="2329" hidden="1"/>
    <cellStyle name="Currency [0] 2080" xfId="31723" hidden="1"/>
    <cellStyle name="Currency [0] 2081" xfId="2397" hidden="1"/>
    <cellStyle name="Currency [0] 2081" xfId="31791" hidden="1"/>
    <cellStyle name="Currency [0] 2082" xfId="2048" hidden="1"/>
    <cellStyle name="Currency [0] 2082" xfId="31443" hidden="1"/>
    <cellStyle name="Currency [0] 2083" xfId="2375" hidden="1"/>
    <cellStyle name="Currency [0] 2083" xfId="31769" hidden="1"/>
    <cellStyle name="Currency [0] 2084" xfId="2403" hidden="1"/>
    <cellStyle name="Currency [0] 2084" xfId="31797" hidden="1"/>
    <cellStyle name="Currency [0] 2085" xfId="2405" hidden="1"/>
    <cellStyle name="Currency [0] 2085" xfId="31799" hidden="1"/>
    <cellStyle name="Currency [0] 2086" xfId="2280" hidden="1"/>
    <cellStyle name="Currency [0] 2086" xfId="31674" hidden="1"/>
    <cellStyle name="Currency [0] 2087" xfId="2354" hidden="1"/>
    <cellStyle name="Currency [0] 2087" xfId="31748" hidden="1"/>
    <cellStyle name="Currency [0] 2088" xfId="2310" hidden="1"/>
    <cellStyle name="Currency [0] 2088" xfId="31704" hidden="1"/>
    <cellStyle name="Currency [0] 2089" xfId="2346" hidden="1"/>
    <cellStyle name="Currency [0] 2089" xfId="31740" hidden="1"/>
    <cellStyle name="Currency [0] 209" xfId="323" hidden="1"/>
    <cellStyle name="Currency [0] 209" xfId="29718" hidden="1"/>
    <cellStyle name="Currency [0] 2090" xfId="2350" hidden="1"/>
    <cellStyle name="Currency [0] 2090" xfId="31744" hidden="1"/>
    <cellStyle name="Currency [0] 2091" xfId="2411" hidden="1"/>
    <cellStyle name="Currency [0] 2091" xfId="31805" hidden="1"/>
    <cellStyle name="Currency [0] 2092" xfId="2083" hidden="1"/>
    <cellStyle name="Currency [0] 2092" xfId="31478" hidden="1"/>
    <cellStyle name="Currency [0] 2093" xfId="2393" hidden="1"/>
    <cellStyle name="Currency [0] 2093" xfId="31787" hidden="1"/>
    <cellStyle name="Currency [0] 2094" xfId="2416" hidden="1"/>
    <cellStyle name="Currency [0] 2094" xfId="31810" hidden="1"/>
    <cellStyle name="Currency [0] 2095" xfId="2418" hidden="1"/>
    <cellStyle name="Currency [0] 2095" xfId="31812" hidden="1"/>
    <cellStyle name="Currency [0] 2096" xfId="2274" hidden="1"/>
    <cellStyle name="Currency [0] 2096" xfId="31668" hidden="1"/>
    <cellStyle name="Currency [0] 2097" xfId="2373" hidden="1"/>
    <cellStyle name="Currency [0] 2097" xfId="31767" hidden="1"/>
    <cellStyle name="Currency [0] 2098" xfId="2340" hidden="1"/>
    <cellStyle name="Currency [0] 2098" xfId="31734" hidden="1"/>
    <cellStyle name="Currency [0] 2099" xfId="2358" hidden="1"/>
    <cellStyle name="Currency [0] 2099" xfId="31752" hidden="1"/>
    <cellStyle name="Currency [0] 21" xfId="81" hidden="1"/>
    <cellStyle name="Currency [0] 21" xfId="29476" hidden="1"/>
    <cellStyle name="Currency [0] 210" xfId="294" hidden="1"/>
    <cellStyle name="Currency [0] 210" xfId="29689" hidden="1"/>
    <cellStyle name="Currency [0] 2100" xfId="2355" hidden="1"/>
    <cellStyle name="Currency [0] 2100" xfId="31749" hidden="1"/>
    <cellStyle name="Currency [0] 2101" xfId="2422" hidden="1"/>
    <cellStyle name="Currency [0] 2101" xfId="31816" hidden="1"/>
    <cellStyle name="Currency [0] 2102" xfId="2307" hidden="1"/>
    <cellStyle name="Currency [0] 2102" xfId="31701" hidden="1"/>
    <cellStyle name="Currency [0] 2103" xfId="2407" hidden="1"/>
    <cellStyle name="Currency [0] 2103" xfId="31801" hidden="1"/>
    <cellStyle name="Currency [0] 2104" xfId="2429" hidden="1"/>
    <cellStyle name="Currency [0] 2104" xfId="31823" hidden="1"/>
    <cellStyle name="Currency [0] 2105" xfId="2431" hidden="1"/>
    <cellStyle name="Currency [0] 2105" xfId="31825" hidden="1"/>
    <cellStyle name="Currency [0] 2106" xfId="2359" hidden="1"/>
    <cellStyle name="Currency [0] 2106" xfId="31753" hidden="1"/>
    <cellStyle name="Currency [0] 2107" xfId="2391" hidden="1"/>
    <cellStyle name="Currency [0] 2107" xfId="31785" hidden="1"/>
    <cellStyle name="Currency [0] 2108" xfId="2110" hidden="1"/>
    <cellStyle name="Currency [0] 2108" xfId="31505" hidden="1"/>
    <cellStyle name="Currency [0] 2109" xfId="2377" hidden="1"/>
    <cellStyle name="Currency [0] 2109" xfId="31771" hidden="1"/>
    <cellStyle name="Currency [0] 211" xfId="306" hidden="1"/>
    <cellStyle name="Currency [0] 211" xfId="29701" hidden="1"/>
    <cellStyle name="Currency [0] 2110" xfId="2374" hidden="1"/>
    <cellStyle name="Currency [0] 2110" xfId="31768" hidden="1"/>
    <cellStyle name="Currency [0] 2111" xfId="2435" hidden="1"/>
    <cellStyle name="Currency [0] 2111" xfId="31829" hidden="1"/>
    <cellStyle name="Currency [0] 2112" xfId="2270" hidden="1"/>
    <cellStyle name="Currency [0] 2112" xfId="31664" hidden="1"/>
    <cellStyle name="Currency [0] 2113" xfId="2419" hidden="1"/>
    <cellStyle name="Currency [0] 2113" xfId="31813" hidden="1"/>
    <cellStyle name="Currency [0] 2114" xfId="2439" hidden="1"/>
    <cellStyle name="Currency [0] 2114" xfId="31833" hidden="1"/>
    <cellStyle name="Currency [0] 2115" xfId="2441" hidden="1"/>
    <cellStyle name="Currency [0] 2115" xfId="31835" hidden="1"/>
    <cellStyle name="Currency [0] 2116" xfId="2378" hidden="1"/>
    <cellStyle name="Currency [0] 2116" xfId="31772" hidden="1"/>
    <cellStyle name="Currency [0] 2117" xfId="2406" hidden="1"/>
    <cellStyle name="Currency [0] 2117" xfId="31800" hidden="1"/>
    <cellStyle name="Currency [0] 2118" xfId="2366" hidden="1"/>
    <cellStyle name="Currency [0] 2118" xfId="31760" hidden="1"/>
    <cellStyle name="Currency [0] 2119" xfId="2395" hidden="1"/>
    <cellStyle name="Currency [0] 2119" xfId="31789" hidden="1"/>
    <cellStyle name="Currency [0] 212" xfId="286" hidden="1"/>
    <cellStyle name="Currency [0] 212" xfId="29681" hidden="1"/>
    <cellStyle name="Currency [0] 2120" xfId="2392" hidden="1"/>
    <cellStyle name="Currency [0] 2120" xfId="31786" hidden="1"/>
    <cellStyle name="Currency [0] 2121" xfId="2445" hidden="1"/>
    <cellStyle name="Currency [0] 2121" xfId="31839" hidden="1"/>
    <cellStyle name="Currency [0] 2122" xfId="2273" hidden="1"/>
    <cellStyle name="Currency [0] 2122" xfId="31667" hidden="1"/>
    <cellStyle name="Currency [0] 2123" xfId="2432" hidden="1"/>
    <cellStyle name="Currency [0] 2123" xfId="31826" hidden="1"/>
    <cellStyle name="Currency [0] 2124" xfId="2449" hidden="1"/>
    <cellStyle name="Currency [0] 2124" xfId="31843" hidden="1"/>
    <cellStyle name="Currency [0] 2125" xfId="2451" hidden="1"/>
    <cellStyle name="Currency [0] 2125" xfId="31845" hidden="1"/>
    <cellStyle name="Currency [0] 2126" xfId="2332" hidden="1"/>
    <cellStyle name="Currency [0] 2126" xfId="31726" hidden="1"/>
    <cellStyle name="Currency [0] 2127" xfId="2368" hidden="1"/>
    <cellStyle name="Currency [0] 2127" xfId="31762" hidden="1"/>
    <cellStyle name="Currency [0] 2128" xfId="2437" hidden="1"/>
    <cellStyle name="Currency [0] 2128" xfId="31831" hidden="1"/>
    <cellStyle name="Currency [0] 2129" xfId="2425" hidden="1"/>
    <cellStyle name="Currency [0] 2129" xfId="31819" hidden="1"/>
    <cellStyle name="Currency [0] 213" xfId="301" hidden="1"/>
    <cellStyle name="Currency [0] 213" xfId="29696" hidden="1"/>
    <cellStyle name="Currency [0] 2130" xfId="2442" hidden="1"/>
    <cellStyle name="Currency [0] 2130" xfId="31836" hidden="1"/>
    <cellStyle name="Currency [0] 2131" xfId="2453" hidden="1"/>
    <cellStyle name="Currency [0] 2131" xfId="31847" hidden="1"/>
    <cellStyle name="Currency [0] 2132" xfId="2301" hidden="1"/>
    <cellStyle name="Currency [0] 2132" xfId="31695" hidden="1"/>
    <cellStyle name="Currency [0] 2133" xfId="2365" hidden="1"/>
    <cellStyle name="Currency [0] 2133" xfId="31759" hidden="1"/>
    <cellStyle name="Currency [0] 2134" xfId="2457" hidden="1"/>
    <cellStyle name="Currency [0] 2134" xfId="31851" hidden="1"/>
    <cellStyle name="Currency [0] 2135" xfId="2459" hidden="1"/>
    <cellStyle name="Currency [0] 2135" xfId="31853" hidden="1"/>
    <cellStyle name="Currency [0] 2136" xfId="2414" hidden="1"/>
    <cellStyle name="Currency [0] 2136" xfId="31808" hidden="1"/>
    <cellStyle name="Currency [0] 2137" xfId="2426" hidden="1"/>
    <cellStyle name="Currency [0] 2137" xfId="31820" hidden="1"/>
    <cellStyle name="Currency [0] 2138" xfId="2454" hidden="1"/>
    <cellStyle name="Currency [0] 2138" xfId="31848" hidden="1"/>
    <cellStyle name="Currency [0] 2139" xfId="2427" hidden="1"/>
    <cellStyle name="Currency [0] 2139" xfId="31821" hidden="1"/>
    <cellStyle name="Currency [0] 214" xfId="299" hidden="1"/>
    <cellStyle name="Currency [0] 214" xfId="29694" hidden="1"/>
    <cellStyle name="Currency [0] 2140" xfId="2460" hidden="1"/>
    <cellStyle name="Currency [0] 2140" xfId="31854" hidden="1"/>
    <cellStyle name="Currency [0] 2141" xfId="2462" hidden="1"/>
    <cellStyle name="Currency [0] 2141" xfId="31856" hidden="1"/>
    <cellStyle name="Currency [0] 2142" xfId="2455" hidden="1"/>
    <cellStyle name="Currency [0] 2142" xfId="31849" hidden="1"/>
    <cellStyle name="Currency [0] 2143" xfId="2401" hidden="1"/>
    <cellStyle name="Currency [0] 2143" xfId="31795" hidden="1"/>
    <cellStyle name="Currency [0] 2144" xfId="2464" hidden="1"/>
    <cellStyle name="Currency [0] 2144" xfId="31858" hidden="1"/>
    <cellStyle name="Currency [0] 2145" xfId="2466" hidden="1"/>
    <cellStyle name="Currency [0] 2145" xfId="31860" hidden="1"/>
    <cellStyle name="Currency [0] 2146" xfId="2067" hidden="1"/>
    <cellStyle name="Currency [0] 2146" xfId="31462" hidden="1"/>
    <cellStyle name="Currency [0] 2147" xfId="2045" hidden="1"/>
    <cellStyle name="Currency [0] 2147" xfId="31440" hidden="1"/>
    <cellStyle name="Currency [0] 2148" xfId="2472" hidden="1"/>
    <cellStyle name="Currency [0] 2148" xfId="31866" hidden="1"/>
    <cellStyle name="Currency [0] 2149" xfId="2478" hidden="1"/>
    <cellStyle name="Currency [0] 2149" xfId="31872" hidden="1"/>
    <cellStyle name="Currency [0] 215" xfId="325" hidden="1"/>
    <cellStyle name="Currency [0] 215" xfId="29720" hidden="1"/>
    <cellStyle name="Currency [0] 2150" xfId="2480" hidden="1"/>
    <cellStyle name="Currency [0] 2150" xfId="31874" hidden="1"/>
    <cellStyle name="Currency [0] 2151" xfId="2062" hidden="1"/>
    <cellStyle name="Currency [0] 2151" xfId="31457" hidden="1"/>
    <cellStyle name="Currency [0] 2152" xfId="2474" hidden="1"/>
    <cellStyle name="Currency [0] 2152" xfId="31868" hidden="1"/>
    <cellStyle name="Currency [0] 2153" xfId="2482" hidden="1"/>
    <cellStyle name="Currency [0] 2153" xfId="31876" hidden="1"/>
    <cellStyle name="Currency [0] 2154" xfId="2484" hidden="1"/>
    <cellStyle name="Currency [0] 2154" xfId="31878" hidden="1"/>
    <cellStyle name="Currency [0] 2155" xfId="2473" hidden="1"/>
    <cellStyle name="Currency [0] 2155" xfId="31867" hidden="1"/>
    <cellStyle name="Currency [0] 2156" xfId="2068" hidden="1"/>
    <cellStyle name="Currency [0] 2156" xfId="31463" hidden="1"/>
    <cellStyle name="Currency [0] 2157" xfId="2495" hidden="1"/>
    <cellStyle name="Currency [0] 2157" xfId="31889" hidden="1"/>
    <cellStyle name="Currency [0] 2158" xfId="2504" hidden="1"/>
    <cellStyle name="Currency [0] 2158" xfId="31898" hidden="1"/>
    <cellStyle name="Currency [0] 2159" xfId="2515" hidden="1"/>
    <cellStyle name="Currency [0] 2159" xfId="31909" hidden="1"/>
    <cellStyle name="Currency [0] 216" xfId="238" hidden="1"/>
    <cellStyle name="Currency [0] 216" xfId="29633" hidden="1"/>
    <cellStyle name="Currency [0] 2160" xfId="2521" hidden="1"/>
    <cellStyle name="Currency [0] 2160" xfId="31915" hidden="1"/>
    <cellStyle name="Currency [0] 2161" xfId="2493" hidden="1"/>
    <cellStyle name="Currency [0] 2161" xfId="31887" hidden="1"/>
    <cellStyle name="Currency [0] 2162" xfId="2511" hidden="1"/>
    <cellStyle name="Currency [0] 2162" xfId="31905" hidden="1"/>
    <cellStyle name="Currency [0] 2163" xfId="2533" hidden="1"/>
    <cellStyle name="Currency [0] 2163" xfId="31927" hidden="1"/>
    <cellStyle name="Currency [0] 2164" xfId="2535" hidden="1"/>
    <cellStyle name="Currency [0] 2164" xfId="31929" hidden="1"/>
    <cellStyle name="Currency [0] 2165" xfId="2469" hidden="1"/>
    <cellStyle name="Currency [0] 2165" xfId="31863" hidden="1"/>
    <cellStyle name="Currency [0] 2166" xfId="2072" hidden="1"/>
    <cellStyle name="Currency [0] 2166" xfId="31467" hidden="1"/>
    <cellStyle name="Currency [0] 2167" xfId="2507" hidden="1"/>
    <cellStyle name="Currency [0] 2167" xfId="31901" hidden="1"/>
    <cellStyle name="Currency [0] 2168" xfId="2088" hidden="1"/>
    <cellStyle name="Currency [0] 2168" xfId="31483" hidden="1"/>
    <cellStyle name="Currency [0] 2169" xfId="2496" hidden="1"/>
    <cellStyle name="Currency [0] 2169" xfId="31890" hidden="1"/>
    <cellStyle name="Currency [0] 217" xfId="319" hidden="1"/>
    <cellStyle name="Currency [0] 217" xfId="29714" hidden="1"/>
    <cellStyle name="Currency [0] 2170" xfId="2540" hidden="1"/>
    <cellStyle name="Currency [0] 2170" xfId="31934" hidden="1"/>
    <cellStyle name="Currency [0] 2171" xfId="2508" hidden="1"/>
    <cellStyle name="Currency [0] 2171" xfId="31902" hidden="1"/>
    <cellStyle name="Currency [0] 2172" xfId="2516" hidden="1"/>
    <cellStyle name="Currency [0] 2172" xfId="31910" hidden="1"/>
    <cellStyle name="Currency [0] 2173" xfId="2552" hidden="1"/>
    <cellStyle name="Currency [0] 2173" xfId="31946" hidden="1"/>
    <cellStyle name="Currency [0] 2174" xfId="2554" hidden="1"/>
    <cellStyle name="Currency [0] 2174" xfId="31948" hidden="1"/>
    <cellStyle name="Currency [0] 2175" xfId="2510" hidden="1"/>
    <cellStyle name="Currency [0] 2175" xfId="31904" hidden="1"/>
    <cellStyle name="Currency [0] 2176" xfId="2523" hidden="1"/>
    <cellStyle name="Currency [0] 2176" xfId="31917" hidden="1"/>
    <cellStyle name="Currency [0] 2177" xfId="2528" hidden="1"/>
    <cellStyle name="Currency [0] 2177" xfId="31922" hidden="1"/>
    <cellStyle name="Currency [0] 2178" xfId="2522" hidden="1"/>
    <cellStyle name="Currency [0] 2178" xfId="31916" hidden="1"/>
    <cellStyle name="Currency [0] 2179" xfId="2570" hidden="1"/>
    <cellStyle name="Currency [0] 2179" xfId="31964" hidden="1"/>
    <cellStyle name="Currency [0] 218" xfId="326" hidden="1"/>
    <cellStyle name="Currency [0] 218" xfId="29721" hidden="1"/>
    <cellStyle name="Currency [0] 2180" xfId="2578" hidden="1"/>
    <cellStyle name="Currency [0] 2180" xfId="31972" hidden="1"/>
    <cellStyle name="Currency [0] 2181" xfId="2506" hidden="1"/>
    <cellStyle name="Currency [0] 2181" xfId="31900" hidden="1"/>
    <cellStyle name="Currency [0] 2182" xfId="2564" hidden="1"/>
    <cellStyle name="Currency [0] 2182" xfId="31958" hidden="1"/>
    <cellStyle name="Currency [0] 2183" xfId="2587" hidden="1"/>
    <cellStyle name="Currency [0] 2183" xfId="31981" hidden="1"/>
    <cellStyle name="Currency [0] 2184" xfId="2589" hidden="1"/>
    <cellStyle name="Currency [0] 2184" xfId="31983" hidden="1"/>
    <cellStyle name="Currency [0] 2185" xfId="2489" hidden="1"/>
    <cellStyle name="Currency [0] 2185" xfId="31883" hidden="1"/>
    <cellStyle name="Currency [0] 2186" xfId="2499" hidden="1"/>
    <cellStyle name="Currency [0] 2186" xfId="31893" hidden="1"/>
    <cellStyle name="Currency [0] 2187" xfId="2561" hidden="1"/>
    <cellStyle name="Currency [0] 2187" xfId="31955" hidden="1"/>
    <cellStyle name="Currency [0] 2188" xfId="2526" hidden="1"/>
    <cellStyle name="Currency [0] 2188" xfId="31920" hidden="1"/>
    <cellStyle name="Currency [0] 2189" xfId="2476" hidden="1"/>
    <cellStyle name="Currency [0] 2189" xfId="31870" hidden="1"/>
    <cellStyle name="Currency [0] 219" xfId="327" hidden="1"/>
    <cellStyle name="Currency [0] 219" xfId="29722" hidden="1"/>
    <cellStyle name="Currency [0] 2190" xfId="2597" hidden="1"/>
    <cellStyle name="Currency [0] 2190" xfId="31991" hidden="1"/>
    <cellStyle name="Currency [0] 2191" xfId="2562" hidden="1"/>
    <cellStyle name="Currency [0] 2191" xfId="31956" hidden="1"/>
    <cellStyle name="Currency [0] 2192" xfId="2573" hidden="1"/>
    <cellStyle name="Currency [0] 2192" xfId="31967" hidden="1"/>
    <cellStyle name="Currency [0] 2193" xfId="2605" hidden="1"/>
    <cellStyle name="Currency [0] 2193" xfId="31999" hidden="1"/>
    <cellStyle name="Currency [0] 2194" xfId="2607" hidden="1"/>
    <cellStyle name="Currency [0] 2194" xfId="32001" hidden="1"/>
    <cellStyle name="Currency [0] 2195" xfId="2559" hidden="1"/>
    <cellStyle name="Currency [0] 2195" xfId="31953" hidden="1"/>
    <cellStyle name="Currency [0] 2196" xfId="2558" hidden="1"/>
    <cellStyle name="Currency [0] 2196" xfId="31952" hidden="1"/>
    <cellStyle name="Currency [0] 2197" xfId="2548" hidden="1"/>
    <cellStyle name="Currency [0] 2197" xfId="31942" hidden="1"/>
    <cellStyle name="Currency [0] 2198" xfId="2544" hidden="1"/>
    <cellStyle name="Currency [0] 2198" xfId="31938" hidden="1"/>
    <cellStyle name="Currency [0] 2199" xfId="2546" hidden="1"/>
    <cellStyle name="Currency [0] 2199" xfId="31940" hidden="1"/>
    <cellStyle name="Currency [0] 22" xfId="75" hidden="1"/>
    <cellStyle name="Currency [0] 22" xfId="29470" hidden="1"/>
    <cellStyle name="Currency [0] 220" xfId="267" hidden="1"/>
    <cellStyle name="Currency [0] 220" xfId="29662" hidden="1"/>
    <cellStyle name="Currency [0] 2200" xfId="2614" hidden="1"/>
    <cellStyle name="Currency [0] 2200" xfId="32008" hidden="1"/>
    <cellStyle name="Currency [0] 2201" xfId="2074" hidden="1"/>
    <cellStyle name="Currency [0] 2201" xfId="31469" hidden="1"/>
    <cellStyle name="Currency [0] 2202" xfId="2592" hidden="1"/>
    <cellStyle name="Currency [0] 2202" xfId="31986" hidden="1"/>
    <cellStyle name="Currency [0] 2203" xfId="2620" hidden="1"/>
    <cellStyle name="Currency [0] 2203" xfId="32014" hidden="1"/>
    <cellStyle name="Currency [0] 2204" xfId="2622" hidden="1"/>
    <cellStyle name="Currency [0] 2204" xfId="32016" hidden="1"/>
    <cellStyle name="Currency [0] 2205" xfId="2497" hidden="1"/>
    <cellStyle name="Currency [0] 2205" xfId="31891" hidden="1"/>
    <cellStyle name="Currency [0] 2206" xfId="2571" hidden="1"/>
    <cellStyle name="Currency [0] 2206" xfId="31965" hidden="1"/>
    <cellStyle name="Currency [0] 2207" xfId="2527" hidden="1"/>
    <cellStyle name="Currency [0] 2207" xfId="31921" hidden="1"/>
    <cellStyle name="Currency [0] 2208" xfId="2563" hidden="1"/>
    <cellStyle name="Currency [0] 2208" xfId="31957" hidden="1"/>
    <cellStyle name="Currency [0] 2209" xfId="2567" hidden="1"/>
    <cellStyle name="Currency [0] 2209" xfId="31961" hidden="1"/>
    <cellStyle name="Currency [0] 221" xfId="287" hidden="1"/>
    <cellStyle name="Currency [0] 221" xfId="29682" hidden="1"/>
    <cellStyle name="Currency [0] 2210" xfId="2628" hidden="1"/>
    <cellStyle name="Currency [0] 2210" xfId="32022" hidden="1"/>
    <cellStyle name="Currency [0] 2211" xfId="2061" hidden="1"/>
    <cellStyle name="Currency [0] 2211" xfId="31456" hidden="1"/>
    <cellStyle name="Currency [0] 2212" xfId="2610" hidden="1"/>
    <cellStyle name="Currency [0] 2212" xfId="32004" hidden="1"/>
    <cellStyle name="Currency [0] 2213" xfId="2633" hidden="1"/>
    <cellStyle name="Currency [0] 2213" xfId="32027" hidden="1"/>
    <cellStyle name="Currency [0] 2214" xfId="2635" hidden="1"/>
    <cellStyle name="Currency [0] 2214" xfId="32029" hidden="1"/>
    <cellStyle name="Currency [0] 2215" xfId="2491" hidden="1"/>
    <cellStyle name="Currency [0] 2215" xfId="31885" hidden="1"/>
    <cellStyle name="Currency [0] 2216" xfId="2590" hidden="1"/>
    <cellStyle name="Currency [0] 2216" xfId="31984" hidden="1"/>
    <cellStyle name="Currency [0] 2217" xfId="2557" hidden="1"/>
    <cellStyle name="Currency [0] 2217" xfId="31951" hidden="1"/>
    <cellStyle name="Currency [0] 2218" xfId="2575" hidden="1"/>
    <cellStyle name="Currency [0] 2218" xfId="31969" hidden="1"/>
    <cellStyle name="Currency [0] 2219" xfId="2572" hidden="1"/>
    <cellStyle name="Currency [0] 2219" xfId="31966" hidden="1"/>
    <cellStyle name="Currency [0] 222" xfId="321" hidden="1"/>
    <cellStyle name="Currency [0] 222" xfId="29716" hidden="1"/>
    <cellStyle name="Currency [0] 2220" xfId="2639" hidden="1"/>
    <cellStyle name="Currency [0] 2220" xfId="32033" hidden="1"/>
    <cellStyle name="Currency [0] 2221" xfId="2524" hidden="1"/>
    <cellStyle name="Currency [0] 2221" xfId="31918" hidden="1"/>
    <cellStyle name="Currency [0] 2222" xfId="2624" hidden="1"/>
    <cellStyle name="Currency [0] 2222" xfId="32018" hidden="1"/>
    <cellStyle name="Currency [0] 2223" xfId="2646" hidden="1"/>
    <cellStyle name="Currency [0] 2223" xfId="32040" hidden="1"/>
    <cellStyle name="Currency [0] 2224" xfId="2648" hidden="1"/>
    <cellStyle name="Currency [0] 2224" xfId="32042" hidden="1"/>
    <cellStyle name="Currency [0] 2225" xfId="2576" hidden="1"/>
    <cellStyle name="Currency [0] 2225" xfId="31970" hidden="1"/>
    <cellStyle name="Currency [0] 2226" xfId="2608" hidden="1"/>
    <cellStyle name="Currency [0] 2226" xfId="32002" hidden="1"/>
    <cellStyle name="Currency [0] 2227" xfId="2040" hidden="1"/>
    <cellStyle name="Currency [0] 2227" xfId="31435" hidden="1"/>
    <cellStyle name="Currency [0] 2228" xfId="2594" hidden="1"/>
    <cellStyle name="Currency [0] 2228" xfId="31988" hidden="1"/>
    <cellStyle name="Currency [0] 2229" xfId="2591" hidden="1"/>
    <cellStyle name="Currency [0] 2229" xfId="31985" hidden="1"/>
    <cellStyle name="Currency [0] 223" xfId="314" hidden="1"/>
    <cellStyle name="Currency [0] 223" xfId="29709" hidden="1"/>
    <cellStyle name="Currency [0] 2230" xfId="2652" hidden="1"/>
    <cellStyle name="Currency [0] 2230" xfId="32046" hidden="1"/>
    <cellStyle name="Currency [0] 2231" xfId="2487" hidden="1"/>
    <cellStyle name="Currency [0] 2231" xfId="31881" hidden="1"/>
    <cellStyle name="Currency [0] 2232" xfId="2636" hidden="1"/>
    <cellStyle name="Currency [0] 2232" xfId="32030" hidden="1"/>
    <cellStyle name="Currency [0] 2233" xfId="2656" hidden="1"/>
    <cellStyle name="Currency [0] 2233" xfId="32050" hidden="1"/>
    <cellStyle name="Currency [0] 2234" xfId="2658" hidden="1"/>
    <cellStyle name="Currency [0] 2234" xfId="32052" hidden="1"/>
    <cellStyle name="Currency [0] 2235" xfId="2595" hidden="1"/>
    <cellStyle name="Currency [0] 2235" xfId="31989" hidden="1"/>
    <cellStyle name="Currency [0] 2236" xfId="2623" hidden="1"/>
    <cellStyle name="Currency [0] 2236" xfId="32017" hidden="1"/>
    <cellStyle name="Currency [0] 2237" xfId="2583" hidden="1"/>
    <cellStyle name="Currency [0] 2237" xfId="31977" hidden="1"/>
    <cellStyle name="Currency [0] 2238" xfId="2612" hidden="1"/>
    <cellStyle name="Currency [0] 2238" xfId="32006" hidden="1"/>
    <cellStyle name="Currency [0] 2239" xfId="2609" hidden="1"/>
    <cellStyle name="Currency [0] 2239" xfId="32003" hidden="1"/>
    <cellStyle name="Currency [0] 224" xfId="324" hidden="1"/>
    <cellStyle name="Currency [0] 224" xfId="29719" hidden="1"/>
    <cellStyle name="Currency [0] 2240" xfId="2662" hidden="1"/>
    <cellStyle name="Currency [0] 2240" xfId="32056" hidden="1"/>
    <cellStyle name="Currency [0] 2241" xfId="2490" hidden="1"/>
    <cellStyle name="Currency [0] 2241" xfId="31884" hidden="1"/>
    <cellStyle name="Currency [0] 2242" xfId="2649" hidden="1"/>
    <cellStyle name="Currency [0] 2242" xfId="32043" hidden="1"/>
    <cellStyle name="Currency [0] 2243" xfId="2666" hidden="1"/>
    <cellStyle name="Currency [0] 2243" xfId="32060" hidden="1"/>
    <cellStyle name="Currency [0] 2244" xfId="2668" hidden="1"/>
    <cellStyle name="Currency [0] 2244" xfId="32062" hidden="1"/>
    <cellStyle name="Currency [0] 2245" xfId="2549" hidden="1"/>
    <cellStyle name="Currency [0] 2245" xfId="31943" hidden="1"/>
    <cellStyle name="Currency [0] 2246" xfId="2585" hidden="1"/>
    <cellStyle name="Currency [0] 2246" xfId="31979" hidden="1"/>
    <cellStyle name="Currency [0] 2247" xfId="2654" hidden="1"/>
    <cellStyle name="Currency [0] 2247" xfId="32048" hidden="1"/>
    <cellStyle name="Currency [0] 2248" xfId="2642" hidden="1"/>
    <cellStyle name="Currency [0] 2248" xfId="32036" hidden="1"/>
    <cellStyle name="Currency [0] 2249" xfId="2659" hidden="1"/>
    <cellStyle name="Currency [0] 2249" xfId="32053" hidden="1"/>
    <cellStyle name="Currency [0] 225" xfId="328" hidden="1"/>
    <cellStyle name="Currency [0] 225" xfId="29723" hidden="1"/>
    <cellStyle name="Currency [0] 2250" xfId="2670" hidden="1"/>
    <cellStyle name="Currency [0] 2250" xfId="32064" hidden="1"/>
    <cellStyle name="Currency [0] 2251" xfId="2518" hidden="1"/>
    <cellStyle name="Currency [0] 2251" xfId="31912" hidden="1"/>
    <cellStyle name="Currency [0] 2252" xfId="2582" hidden="1"/>
    <cellStyle name="Currency [0] 2252" xfId="31976" hidden="1"/>
    <cellStyle name="Currency [0] 2253" xfId="2674" hidden="1"/>
    <cellStyle name="Currency [0] 2253" xfId="32068" hidden="1"/>
    <cellStyle name="Currency [0] 2254" xfId="2676" hidden="1"/>
    <cellStyle name="Currency [0] 2254" xfId="32070" hidden="1"/>
    <cellStyle name="Currency [0] 2255" xfId="2631" hidden="1"/>
    <cellStyle name="Currency [0] 2255" xfId="32025" hidden="1"/>
    <cellStyle name="Currency [0] 2256" xfId="2643" hidden="1"/>
    <cellStyle name="Currency [0] 2256" xfId="32037" hidden="1"/>
    <cellStyle name="Currency [0] 2257" xfId="2671" hidden="1"/>
    <cellStyle name="Currency [0] 2257" xfId="32065" hidden="1"/>
    <cellStyle name="Currency [0] 2258" xfId="2644" hidden="1"/>
    <cellStyle name="Currency [0] 2258" xfId="32038" hidden="1"/>
    <cellStyle name="Currency [0] 2259" xfId="2677" hidden="1"/>
    <cellStyle name="Currency [0] 2259" xfId="32071" hidden="1"/>
    <cellStyle name="Currency [0] 226" xfId="253" hidden="1"/>
    <cellStyle name="Currency [0] 226" xfId="29648" hidden="1"/>
    <cellStyle name="Currency [0] 2260" xfId="2679" hidden="1"/>
    <cellStyle name="Currency [0] 2260" xfId="32073" hidden="1"/>
    <cellStyle name="Currency [0] 2261" xfId="2672" hidden="1"/>
    <cellStyle name="Currency [0] 2261" xfId="32066" hidden="1"/>
    <cellStyle name="Currency [0] 2262" xfId="2618" hidden="1"/>
    <cellStyle name="Currency [0] 2262" xfId="32012" hidden="1"/>
    <cellStyle name="Currency [0] 2263" xfId="2681" hidden="1"/>
    <cellStyle name="Currency [0] 2263" xfId="32075" hidden="1"/>
    <cellStyle name="Currency [0] 2264" xfId="2683" hidden="1"/>
    <cellStyle name="Currency [0] 2264" xfId="32077" hidden="1"/>
    <cellStyle name="Currency [0] 2265" xfId="2115" hidden="1"/>
    <cellStyle name="Currency [0] 2265" xfId="31510" hidden="1"/>
    <cellStyle name="Currency [0] 2266" xfId="2075" hidden="1"/>
    <cellStyle name="Currency [0] 2266" xfId="31470" hidden="1"/>
    <cellStyle name="Currency [0] 2267" xfId="2689" hidden="1"/>
    <cellStyle name="Currency [0] 2267" xfId="32083" hidden="1"/>
    <cellStyle name="Currency [0] 2268" xfId="2695" hidden="1"/>
    <cellStyle name="Currency [0] 2268" xfId="32089" hidden="1"/>
    <cellStyle name="Currency [0] 2269" xfId="2697" hidden="1"/>
    <cellStyle name="Currency [0] 2269" xfId="32091" hidden="1"/>
    <cellStyle name="Currency [0] 227" xfId="285" hidden="1"/>
    <cellStyle name="Currency [0] 227" xfId="29680" hidden="1"/>
    <cellStyle name="Currency [0] 2270" xfId="2065" hidden="1"/>
    <cellStyle name="Currency [0] 2270" xfId="31460" hidden="1"/>
    <cellStyle name="Currency [0] 2271" xfId="2691" hidden="1"/>
    <cellStyle name="Currency [0] 2271" xfId="32085" hidden="1"/>
    <cellStyle name="Currency [0] 2272" xfId="2699" hidden="1"/>
    <cellStyle name="Currency [0] 2272" xfId="32093" hidden="1"/>
    <cellStyle name="Currency [0] 2273" xfId="2701" hidden="1"/>
    <cellStyle name="Currency [0] 2273" xfId="32095" hidden="1"/>
    <cellStyle name="Currency [0] 2274" xfId="2690" hidden="1"/>
    <cellStyle name="Currency [0] 2274" xfId="32084" hidden="1"/>
    <cellStyle name="Currency [0] 2275" xfId="2099" hidden="1"/>
    <cellStyle name="Currency [0] 2275" xfId="31494" hidden="1"/>
    <cellStyle name="Currency [0] 2276" xfId="2712" hidden="1"/>
    <cellStyle name="Currency [0] 2276" xfId="32106" hidden="1"/>
    <cellStyle name="Currency [0] 2277" xfId="2721" hidden="1"/>
    <cellStyle name="Currency [0] 2277" xfId="32115" hidden="1"/>
    <cellStyle name="Currency [0] 2278" xfId="2732" hidden="1"/>
    <cellStyle name="Currency [0] 2278" xfId="32126" hidden="1"/>
    <cellStyle name="Currency [0] 2279" xfId="2738" hidden="1"/>
    <cellStyle name="Currency [0] 2279" xfId="32132" hidden="1"/>
    <cellStyle name="Currency [0] 228" xfId="331" hidden="1"/>
    <cellStyle name="Currency [0] 228" xfId="29726" hidden="1"/>
    <cellStyle name="Currency [0] 2280" xfId="2710" hidden="1"/>
    <cellStyle name="Currency [0] 2280" xfId="32104" hidden="1"/>
    <cellStyle name="Currency [0] 2281" xfId="2728" hidden="1"/>
    <cellStyle name="Currency [0] 2281" xfId="32122" hidden="1"/>
    <cellStyle name="Currency [0] 2282" xfId="2750" hidden="1"/>
    <cellStyle name="Currency [0] 2282" xfId="32144" hidden="1"/>
    <cellStyle name="Currency [0] 2283" xfId="2752" hidden="1"/>
    <cellStyle name="Currency [0] 2283" xfId="32146" hidden="1"/>
    <cellStyle name="Currency [0] 2284" xfId="2686" hidden="1"/>
    <cellStyle name="Currency [0] 2284" xfId="32080" hidden="1"/>
    <cellStyle name="Currency [0] 2285" xfId="2064" hidden="1"/>
    <cellStyle name="Currency [0] 2285" xfId="31459" hidden="1"/>
    <cellStyle name="Currency [0] 2286" xfId="2724" hidden="1"/>
    <cellStyle name="Currency [0] 2286" xfId="32118" hidden="1"/>
    <cellStyle name="Currency [0] 2287" xfId="2043" hidden="1"/>
    <cellStyle name="Currency [0] 2287" xfId="31438" hidden="1"/>
    <cellStyle name="Currency [0] 2288" xfId="2713" hidden="1"/>
    <cellStyle name="Currency [0] 2288" xfId="32107" hidden="1"/>
    <cellStyle name="Currency [0] 2289" xfId="2757" hidden="1"/>
    <cellStyle name="Currency [0] 2289" xfId="32151" hidden="1"/>
    <cellStyle name="Currency [0] 229" xfId="332" hidden="1"/>
    <cellStyle name="Currency [0] 229" xfId="29727" hidden="1"/>
    <cellStyle name="Currency [0] 2290" xfId="2725" hidden="1"/>
    <cellStyle name="Currency [0] 2290" xfId="32119" hidden="1"/>
    <cellStyle name="Currency [0] 2291" xfId="2733" hidden="1"/>
    <cellStyle name="Currency [0] 2291" xfId="32127" hidden="1"/>
    <cellStyle name="Currency [0] 2292" xfId="2769" hidden="1"/>
    <cellStyle name="Currency [0] 2292" xfId="32163" hidden="1"/>
    <cellStyle name="Currency [0] 2293" xfId="2771" hidden="1"/>
    <cellStyle name="Currency [0] 2293" xfId="32165" hidden="1"/>
    <cellStyle name="Currency [0] 2294" xfId="2727" hidden="1"/>
    <cellStyle name="Currency [0] 2294" xfId="32121" hidden="1"/>
    <cellStyle name="Currency [0] 2295" xfId="2740" hidden="1"/>
    <cellStyle name="Currency [0] 2295" xfId="32134" hidden="1"/>
    <cellStyle name="Currency [0] 2296" xfId="2745" hidden="1"/>
    <cellStyle name="Currency [0] 2296" xfId="32139" hidden="1"/>
    <cellStyle name="Currency [0] 2297" xfId="2739" hidden="1"/>
    <cellStyle name="Currency [0] 2297" xfId="32133" hidden="1"/>
    <cellStyle name="Currency [0] 2298" xfId="2787" hidden="1"/>
    <cellStyle name="Currency [0] 2298" xfId="32181" hidden="1"/>
    <cellStyle name="Currency [0] 2299" xfId="2795" hidden="1"/>
    <cellStyle name="Currency [0] 2299" xfId="32189" hidden="1"/>
    <cellStyle name="Currency [0] 23" xfId="101" hidden="1"/>
    <cellStyle name="Currency [0] 23" xfId="29496" hidden="1"/>
    <cellStyle name="Currency [0] 230" xfId="309" hidden="1"/>
    <cellStyle name="Currency [0] 230" xfId="29704" hidden="1"/>
    <cellStyle name="Currency [0] 2300" xfId="2723" hidden="1"/>
    <cellStyle name="Currency [0] 2300" xfId="32117" hidden="1"/>
    <cellStyle name="Currency [0] 2301" xfId="2781" hidden="1"/>
    <cellStyle name="Currency [0] 2301" xfId="32175" hidden="1"/>
    <cellStyle name="Currency [0] 2302" xfId="2804" hidden="1"/>
    <cellStyle name="Currency [0] 2302" xfId="32198" hidden="1"/>
    <cellStyle name="Currency [0] 2303" xfId="2806" hidden="1"/>
    <cellStyle name="Currency [0] 2303" xfId="32200" hidden="1"/>
    <cellStyle name="Currency [0] 2304" xfId="2706" hidden="1"/>
    <cellStyle name="Currency [0] 2304" xfId="32100" hidden="1"/>
    <cellStyle name="Currency [0] 2305" xfId="2716" hidden="1"/>
    <cellStyle name="Currency [0] 2305" xfId="32110" hidden="1"/>
    <cellStyle name="Currency [0] 2306" xfId="2778" hidden="1"/>
    <cellStyle name="Currency [0] 2306" xfId="32172" hidden="1"/>
    <cellStyle name="Currency [0] 2307" xfId="2743" hidden="1"/>
    <cellStyle name="Currency [0] 2307" xfId="32137" hidden="1"/>
    <cellStyle name="Currency [0] 2308" xfId="2693" hidden="1"/>
    <cellStyle name="Currency [0] 2308" xfId="32087" hidden="1"/>
    <cellStyle name="Currency [0] 2309" xfId="2814" hidden="1"/>
    <cellStyle name="Currency [0] 2309" xfId="32208" hidden="1"/>
    <cellStyle name="Currency [0] 231" xfId="315" hidden="1"/>
    <cellStyle name="Currency [0] 231" xfId="29710" hidden="1"/>
    <cellStyle name="Currency [0] 2310" xfId="2779" hidden="1"/>
    <cellStyle name="Currency [0] 2310" xfId="32173" hidden="1"/>
    <cellStyle name="Currency [0] 2311" xfId="2790" hidden="1"/>
    <cellStyle name="Currency [0] 2311" xfId="32184" hidden="1"/>
    <cellStyle name="Currency [0] 2312" xfId="2822" hidden="1"/>
    <cellStyle name="Currency [0] 2312" xfId="32216" hidden="1"/>
    <cellStyle name="Currency [0] 2313" xfId="2824" hidden="1"/>
    <cellStyle name="Currency [0] 2313" xfId="32218" hidden="1"/>
    <cellStyle name="Currency [0] 2314" xfId="2776" hidden="1"/>
    <cellStyle name="Currency [0] 2314" xfId="32170" hidden="1"/>
    <cellStyle name="Currency [0] 2315" xfId="2775" hidden="1"/>
    <cellStyle name="Currency [0] 2315" xfId="32169" hidden="1"/>
    <cellStyle name="Currency [0] 2316" xfId="2765" hidden="1"/>
    <cellStyle name="Currency [0] 2316" xfId="32159" hidden="1"/>
    <cellStyle name="Currency [0] 2317" xfId="2761" hidden="1"/>
    <cellStyle name="Currency [0] 2317" xfId="32155" hidden="1"/>
    <cellStyle name="Currency [0] 2318" xfId="2763" hidden="1"/>
    <cellStyle name="Currency [0] 2318" xfId="32157" hidden="1"/>
    <cellStyle name="Currency [0] 2319" xfId="2831" hidden="1"/>
    <cellStyle name="Currency [0] 2319" xfId="32225" hidden="1"/>
    <cellStyle name="Currency [0] 232" xfId="329" hidden="1"/>
    <cellStyle name="Currency [0] 232" xfId="29724" hidden="1"/>
    <cellStyle name="Currency [0] 2320" xfId="2079" hidden="1"/>
    <cellStyle name="Currency [0] 2320" xfId="31474" hidden="1"/>
    <cellStyle name="Currency [0] 2321" xfId="2809" hidden="1"/>
    <cellStyle name="Currency [0] 2321" xfId="32203" hidden="1"/>
    <cellStyle name="Currency [0] 2322" xfId="2837" hidden="1"/>
    <cellStyle name="Currency [0] 2322" xfId="32231" hidden="1"/>
    <cellStyle name="Currency [0] 2323" xfId="2839" hidden="1"/>
    <cellStyle name="Currency [0] 2323" xfId="32233" hidden="1"/>
    <cellStyle name="Currency [0] 2324" xfId="2714" hidden="1"/>
    <cellStyle name="Currency [0] 2324" xfId="32108" hidden="1"/>
    <cellStyle name="Currency [0] 2325" xfId="2788" hidden="1"/>
    <cellStyle name="Currency [0] 2325" xfId="32182" hidden="1"/>
    <cellStyle name="Currency [0] 2326" xfId="2744" hidden="1"/>
    <cellStyle name="Currency [0] 2326" xfId="32138" hidden="1"/>
    <cellStyle name="Currency [0] 2327" xfId="2780" hidden="1"/>
    <cellStyle name="Currency [0] 2327" xfId="32174" hidden="1"/>
    <cellStyle name="Currency [0] 2328" xfId="2784" hidden="1"/>
    <cellStyle name="Currency [0] 2328" xfId="32178" hidden="1"/>
    <cellStyle name="Currency [0] 2329" xfId="2845" hidden="1"/>
    <cellStyle name="Currency [0] 2329" xfId="32239" hidden="1"/>
    <cellStyle name="Currency [0] 233" xfId="316" hidden="1"/>
    <cellStyle name="Currency [0] 233" xfId="29711" hidden="1"/>
    <cellStyle name="Currency [0] 2330" xfId="2092" hidden="1"/>
    <cellStyle name="Currency [0] 2330" xfId="31487" hidden="1"/>
    <cellStyle name="Currency [0] 2331" xfId="2827" hidden="1"/>
    <cellStyle name="Currency [0] 2331" xfId="32221" hidden="1"/>
    <cellStyle name="Currency [0] 2332" xfId="2850" hidden="1"/>
    <cellStyle name="Currency [0] 2332" xfId="32244" hidden="1"/>
    <cellStyle name="Currency [0] 2333" xfId="2852" hidden="1"/>
    <cellStyle name="Currency [0] 2333" xfId="32246" hidden="1"/>
    <cellStyle name="Currency [0] 2334" xfId="2708" hidden="1"/>
    <cellStyle name="Currency [0] 2334" xfId="32102" hidden="1"/>
    <cellStyle name="Currency [0] 2335" xfId="2807" hidden="1"/>
    <cellStyle name="Currency [0] 2335" xfId="32201" hidden="1"/>
    <cellStyle name="Currency [0] 2336" xfId="2774" hidden="1"/>
    <cellStyle name="Currency [0] 2336" xfId="32168" hidden="1"/>
    <cellStyle name="Currency [0] 2337" xfId="2792" hidden="1"/>
    <cellStyle name="Currency [0] 2337" xfId="32186" hidden="1"/>
    <cellStyle name="Currency [0] 2338" xfId="2789" hidden="1"/>
    <cellStyle name="Currency [0] 2338" xfId="32183" hidden="1"/>
    <cellStyle name="Currency [0] 2339" xfId="2856" hidden="1"/>
    <cellStyle name="Currency [0] 2339" xfId="32250" hidden="1"/>
    <cellStyle name="Currency [0] 234" xfId="333" hidden="1"/>
    <cellStyle name="Currency [0] 234" xfId="29728" hidden="1"/>
    <cellStyle name="Currency [0] 2340" xfId="2741" hidden="1"/>
    <cellStyle name="Currency [0] 2340" xfId="32135" hidden="1"/>
    <cellStyle name="Currency [0] 2341" xfId="2841" hidden="1"/>
    <cellStyle name="Currency [0] 2341" xfId="32235" hidden="1"/>
    <cellStyle name="Currency [0] 2342" xfId="2863" hidden="1"/>
    <cellStyle name="Currency [0] 2342" xfId="32257" hidden="1"/>
    <cellStyle name="Currency [0] 2343" xfId="2865" hidden="1"/>
    <cellStyle name="Currency [0] 2343" xfId="32259" hidden="1"/>
    <cellStyle name="Currency [0] 2344" xfId="2793" hidden="1"/>
    <cellStyle name="Currency [0] 2344" xfId="32187" hidden="1"/>
    <cellStyle name="Currency [0] 2345" xfId="2825" hidden="1"/>
    <cellStyle name="Currency [0] 2345" xfId="32219" hidden="1"/>
    <cellStyle name="Currency [0] 2346" xfId="2044" hidden="1"/>
    <cellStyle name="Currency [0] 2346" xfId="31439" hidden="1"/>
    <cellStyle name="Currency [0] 2347" xfId="2811" hidden="1"/>
    <cellStyle name="Currency [0] 2347" xfId="32205" hidden="1"/>
    <cellStyle name="Currency [0] 2348" xfId="2808" hidden="1"/>
    <cellStyle name="Currency [0] 2348" xfId="32202" hidden="1"/>
    <cellStyle name="Currency [0] 2349" xfId="2869" hidden="1"/>
    <cellStyle name="Currency [0] 2349" xfId="32263" hidden="1"/>
    <cellStyle name="Currency [0] 235" xfId="334" hidden="1"/>
    <cellStyle name="Currency [0] 235" xfId="29729" hidden="1"/>
    <cellStyle name="Currency [0] 2350" xfId="2704" hidden="1"/>
    <cellStyle name="Currency [0] 2350" xfId="32098" hidden="1"/>
    <cellStyle name="Currency [0] 2351" xfId="2853" hidden="1"/>
    <cellStyle name="Currency [0] 2351" xfId="32247" hidden="1"/>
    <cellStyle name="Currency [0] 2352" xfId="2873" hidden="1"/>
    <cellStyle name="Currency [0] 2352" xfId="32267" hidden="1"/>
    <cellStyle name="Currency [0] 2353" xfId="2875" hidden="1"/>
    <cellStyle name="Currency [0] 2353" xfId="32269" hidden="1"/>
    <cellStyle name="Currency [0] 2354" xfId="2812" hidden="1"/>
    <cellStyle name="Currency [0] 2354" xfId="32206" hidden="1"/>
    <cellStyle name="Currency [0] 2355" xfId="2840" hidden="1"/>
    <cellStyle name="Currency [0] 2355" xfId="32234" hidden="1"/>
    <cellStyle name="Currency [0] 2356" xfId="2800" hidden="1"/>
    <cellStyle name="Currency [0] 2356" xfId="32194" hidden="1"/>
    <cellStyle name="Currency [0] 2357" xfId="2829" hidden="1"/>
    <cellStyle name="Currency [0] 2357" xfId="32223" hidden="1"/>
    <cellStyle name="Currency [0] 2358" xfId="2826" hidden="1"/>
    <cellStyle name="Currency [0] 2358" xfId="32220" hidden="1"/>
    <cellStyle name="Currency [0] 2359" xfId="2879" hidden="1"/>
    <cellStyle name="Currency [0] 2359" xfId="32273" hidden="1"/>
    <cellStyle name="Currency [0] 236" xfId="330" hidden="1"/>
    <cellStyle name="Currency [0] 236" xfId="29725" hidden="1"/>
    <cellStyle name="Currency [0] 2360" xfId="2707" hidden="1"/>
    <cellStyle name="Currency [0] 2360" xfId="32101" hidden="1"/>
    <cellStyle name="Currency [0] 2361" xfId="2866" hidden="1"/>
    <cellStyle name="Currency [0] 2361" xfId="32260" hidden="1"/>
    <cellStyle name="Currency [0] 2362" xfId="2883" hidden="1"/>
    <cellStyle name="Currency [0] 2362" xfId="32277" hidden="1"/>
    <cellStyle name="Currency [0] 2363" xfId="2885" hidden="1"/>
    <cellStyle name="Currency [0] 2363" xfId="32279" hidden="1"/>
    <cellStyle name="Currency [0] 2364" xfId="2766" hidden="1"/>
    <cellStyle name="Currency [0] 2364" xfId="32160" hidden="1"/>
    <cellStyle name="Currency [0] 2365" xfId="2802" hidden="1"/>
    <cellStyle name="Currency [0] 2365" xfId="32196" hidden="1"/>
    <cellStyle name="Currency [0] 2366" xfId="2871" hidden="1"/>
    <cellStyle name="Currency [0] 2366" xfId="32265" hidden="1"/>
    <cellStyle name="Currency [0] 2367" xfId="2859" hidden="1"/>
    <cellStyle name="Currency [0] 2367" xfId="32253" hidden="1"/>
    <cellStyle name="Currency [0] 2368" xfId="2876" hidden="1"/>
    <cellStyle name="Currency [0] 2368" xfId="32270" hidden="1"/>
    <cellStyle name="Currency [0] 2369" xfId="2887" hidden="1"/>
    <cellStyle name="Currency [0] 2369" xfId="32281" hidden="1"/>
    <cellStyle name="Currency [0] 237" xfId="303" hidden="1"/>
    <cellStyle name="Currency [0] 237" xfId="29698" hidden="1"/>
    <cellStyle name="Currency [0] 2370" xfId="2735" hidden="1"/>
    <cellStyle name="Currency [0] 2370" xfId="32129" hidden="1"/>
    <cellStyle name="Currency [0] 2371" xfId="2799" hidden="1"/>
    <cellStyle name="Currency [0] 2371" xfId="32193" hidden="1"/>
    <cellStyle name="Currency [0] 2372" xfId="2891" hidden="1"/>
    <cellStyle name="Currency [0] 2372" xfId="32285" hidden="1"/>
    <cellStyle name="Currency [0] 2373" xfId="2893" hidden="1"/>
    <cellStyle name="Currency [0] 2373" xfId="32287" hidden="1"/>
    <cellStyle name="Currency [0] 2374" xfId="2848" hidden="1"/>
    <cellStyle name="Currency [0] 2374" xfId="32242" hidden="1"/>
    <cellStyle name="Currency [0] 2375" xfId="2860" hidden="1"/>
    <cellStyle name="Currency [0] 2375" xfId="32254" hidden="1"/>
    <cellStyle name="Currency [0] 2376" xfId="2888" hidden="1"/>
    <cellStyle name="Currency [0] 2376" xfId="32282" hidden="1"/>
    <cellStyle name="Currency [0] 2377" xfId="2861" hidden="1"/>
    <cellStyle name="Currency [0] 2377" xfId="32255" hidden="1"/>
    <cellStyle name="Currency [0] 2378" xfId="2894" hidden="1"/>
    <cellStyle name="Currency [0] 2378" xfId="32288" hidden="1"/>
    <cellStyle name="Currency [0] 2379" xfId="2896" hidden="1"/>
    <cellStyle name="Currency [0] 2379" xfId="32290" hidden="1"/>
    <cellStyle name="Currency [0] 238" xfId="335" hidden="1"/>
    <cellStyle name="Currency [0] 238" xfId="29730" hidden="1"/>
    <cellStyle name="Currency [0] 2380" xfId="2889" hidden="1"/>
    <cellStyle name="Currency [0] 2380" xfId="32283" hidden="1"/>
    <cellStyle name="Currency [0] 2381" xfId="2835" hidden="1"/>
    <cellStyle name="Currency [0] 2381" xfId="32229" hidden="1"/>
    <cellStyle name="Currency [0] 2382" xfId="2898" hidden="1"/>
    <cellStyle name="Currency [0] 2382" xfId="32292" hidden="1"/>
    <cellStyle name="Currency [0] 2383" xfId="2900" hidden="1"/>
    <cellStyle name="Currency [0] 2383" xfId="32294" hidden="1"/>
    <cellStyle name="Currency [0] 2384" xfId="1334" hidden="1"/>
    <cellStyle name="Currency [0] 2384" xfId="30729" hidden="1"/>
    <cellStyle name="Currency [0] 2385" xfId="1303" hidden="1"/>
    <cellStyle name="Currency [0] 2385" xfId="30698" hidden="1"/>
    <cellStyle name="Currency [0] 2386" xfId="1931" hidden="1"/>
    <cellStyle name="Currency [0] 2386" xfId="31326" hidden="1"/>
    <cellStyle name="Currency [0] 2387" xfId="2905" hidden="1"/>
    <cellStyle name="Currency [0] 2387" xfId="32299" hidden="1"/>
    <cellStyle name="Currency [0] 2388" xfId="2907" hidden="1"/>
    <cellStyle name="Currency [0] 2388" xfId="32301" hidden="1"/>
    <cellStyle name="Currency [0] 2389" xfId="1325" hidden="1"/>
    <cellStyle name="Currency [0] 2389" xfId="30720" hidden="1"/>
    <cellStyle name="Currency [0] 239" xfId="336" hidden="1"/>
    <cellStyle name="Currency [0] 239" xfId="29731" hidden="1"/>
    <cellStyle name="Currency [0] 2390" xfId="2901" hidden="1"/>
    <cellStyle name="Currency [0] 2390" xfId="32295" hidden="1"/>
    <cellStyle name="Currency [0] 2391" xfId="2909" hidden="1"/>
    <cellStyle name="Currency [0] 2391" xfId="32303" hidden="1"/>
    <cellStyle name="Currency [0] 2392" xfId="2911" hidden="1"/>
    <cellStyle name="Currency [0] 2392" xfId="32305" hidden="1"/>
    <cellStyle name="Currency [0] 2393" xfId="1306" hidden="1"/>
    <cellStyle name="Currency [0] 2393" xfId="30701" hidden="1"/>
    <cellStyle name="Currency [0] 2394" xfId="1323" hidden="1"/>
    <cellStyle name="Currency [0] 2394" xfId="30718" hidden="1"/>
    <cellStyle name="Currency [0] 2395" xfId="2922" hidden="1"/>
    <cellStyle name="Currency [0] 2395" xfId="32316" hidden="1"/>
    <cellStyle name="Currency [0] 2396" xfId="2931" hidden="1"/>
    <cellStyle name="Currency [0] 2396" xfId="32325" hidden="1"/>
    <cellStyle name="Currency [0] 2397" xfId="2942" hidden="1"/>
    <cellStyle name="Currency [0] 2397" xfId="32336" hidden="1"/>
    <cellStyle name="Currency [0] 2398" xfId="2948" hidden="1"/>
    <cellStyle name="Currency [0] 2398" xfId="32342" hidden="1"/>
    <cellStyle name="Currency [0] 2399" xfId="2920" hidden="1"/>
    <cellStyle name="Currency [0] 2399" xfId="32314" hidden="1"/>
    <cellStyle name="Currency [0] 24" xfId="77" hidden="1"/>
    <cellStyle name="Currency [0] 24" xfId="29472" hidden="1"/>
    <cellStyle name="Currency [0] 240" xfId="200" hidden="1"/>
    <cellStyle name="Currency [0] 240" xfId="29595" hidden="1"/>
    <cellStyle name="Currency [0] 2400" xfId="2938" hidden="1"/>
    <cellStyle name="Currency [0] 2400" xfId="32332" hidden="1"/>
    <cellStyle name="Currency [0] 2401" xfId="2960" hidden="1"/>
    <cellStyle name="Currency [0] 2401" xfId="32354" hidden="1"/>
    <cellStyle name="Currency [0] 2402" xfId="2962" hidden="1"/>
    <cellStyle name="Currency [0] 2402" xfId="32356" hidden="1"/>
    <cellStyle name="Currency [0] 2403" xfId="1296" hidden="1"/>
    <cellStyle name="Currency [0] 2403" xfId="30691" hidden="1"/>
    <cellStyle name="Currency [0] 2404" xfId="1310" hidden="1"/>
    <cellStyle name="Currency [0] 2404" xfId="30705" hidden="1"/>
    <cellStyle name="Currency [0] 2405" xfId="2934" hidden="1"/>
    <cellStyle name="Currency [0] 2405" xfId="32328" hidden="1"/>
    <cellStyle name="Currency [0] 2406" xfId="1313" hidden="1"/>
    <cellStyle name="Currency [0] 2406" xfId="30708" hidden="1"/>
    <cellStyle name="Currency [0] 2407" xfId="2923" hidden="1"/>
    <cellStyle name="Currency [0] 2407" xfId="32317" hidden="1"/>
    <cellStyle name="Currency [0] 2408" xfId="2967" hidden="1"/>
    <cellStyle name="Currency [0] 2408" xfId="32361" hidden="1"/>
    <cellStyle name="Currency [0] 2409" xfId="2935" hidden="1"/>
    <cellStyle name="Currency [0] 2409" xfId="32329" hidden="1"/>
    <cellStyle name="Currency [0] 241" xfId="210" hidden="1"/>
    <cellStyle name="Currency [0] 241" xfId="29605" hidden="1"/>
    <cellStyle name="Currency [0] 2410" xfId="2943" hidden="1"/>
    <cellStyle name="Currency [0] 2410" xfId="32337" hidden="1"/>
    <cellStyle name="Currency [0] 2411" xfId="2979" hidden="1"/>
    <cellStyle name="Currency [0] 2411" xfId="32373" hidden="1"/>
    <cellStyle name="Currency [0] 2412" xfId="2981" hidden="1"/>
    <cellStyle name="Currency [0] 2412" xfId="32375" hidden="1"/>
    <cellStyle name="Currency [0] 2413" xfId="2937" hidden="1"/>
    <cellStyle name="Currency [0] 2413" xfId="32331" hidden="1"/>
    <cellStyle name="Currency [0] 2414" xfId="2950" hidden="1"/>
    <cellStyle name="Currency [0] 2414" xfId="32344" hidden="1"/>
    <cellStyle name="Currency [0] 2415" xfId="2955" hidden="1"/>
    <cellStyle name="Currency [0] 2415" xfId="32349" hidden="1"/>
    <cellStyle name="Currency [0] 2416" xfId="2949" hidden="1"/>
    <cellStyle name="Currency [0] 2416" xfId="32343" hidden="1"/>
    <cellStyle name="Currency [0] 2417" xfId="2997" hidden="1"/>
    <cellStyle name="Currency [0] 2417" xfId="32391" hidden="1"/>
    <cellStyle name="Currency [0] 2418" xfId="3005" hidden="1"/>
    <cellStyle name="Currency [0] 2418" xfId="32399" hidden="1"/>
    <cellStyle name="Currency [0] 2419" xfId="2933" hidden="1"/>
    <cellStyle name="Currency [0] 2419" xfId="32327" hidden="1"/>
    <cellStyle name="Currency [0] 242" xfId="338" hidden="1"/>
    <cellStyle name="Currency [0] 242" xfId="29733" hidden="1"/>
    <cellStyle name="Currency [0] 2420" xfId="2991" hidden="1"/>
    <cellStyle name="Currency [0] 2420" xfId="32385" hidden="1"/>
    <cellStyle name="Currency [0] 2421" xfId="3014" hidden="1"/>
    <cellStyle name="Currency [0] 2421" xfId="32408" hidden="1"/>
    <cellStyle name="Currency [0] 2422" xfId="3016" hidden="1"/>
    <cellStyle name="Currency [0] 2422" xfId="32410" hidden="1"/>
    <cellStyle name="Currency [0] 2423" xfId="2916" hidden="1"/>
    <cellStyle name="Currency [0] 2423" xfId="32310" hidden="1"/>
    <cellStyle name="Currency [0] 2424" xfId="2926" hidden="1"/>
    <cellStyle name="Currency [0] 2424" xfId="32320" hidden="1"/>
    <cellStyle name="Currency [0] 2425" xfId="2988" hidden="1"/>
    <cellStyle name="Currency [0] 2425" xfId="32382" hidden="1"/>
    <cellStyle name="Currency [0] 2426" xfId="2953" hidden="1"/>
    <cellStyle name="Currency [0] 2426" xfId="32347" hidden="1"/>
    <cellStyle name="Currency [0] 2427" xfId="2903" hidden="1"/>
    <cellStyle name="Currency [0] 2427" xfId="32297" hidden="1"/>
    <cellStyle name="Currency [0] 2428" xfId="3024" hidden="1"/>
    <cellStyle name="Currency [0] 2428" xfId="32418" hidden="1"/>
    <cellStyle name="Currency [0] 2429" xfId="2989" hidden="1"/>
    <cellStyle name="Currency [0] 2429" xfId="32383" hidden="1"/>
    <cellStyle name="Currency [0] 243" xfId="342" hidden="1"/>
    <cellStyle name="Currency [0] 243" xfId="29737" hidden="1"/>
    <cellStyle name="Currency [0] 2430" xfId="3000" hidden="1"/>
    <cellStyle name="Currency [0] 2430" xfId="32394" hidden="1"/>
    <cellStyle name="Currency [0] 2431" xfId="3032" hidden="1"/>
    <cellStyle name="Currency [0] 2431" xfId="32426" hidden="1"/>
    <cellStyle name="Currency [0] 2432" xfId="3034" hidden="1"/>
    <cellStyle name="Currency [0] 2432" xfId="32428" hidden="1"/>
    <cellStyle name="Currency [0] 2433" xfId="2986" hidden="1"/>
    <cellStyle name="Currency [0] 2433" xfId="32380" hidden="1"/>
    <cellStyle name="Currency [0] 2434" xfId="2985" hidden="1"/>
    <cellStyle name="Currency [0] 2434" xfId="32379" hidden="1"/>
    <cellStyle name="Currency [0] 2435" xfId="2975" hidden="1"/>
    <cellStyle name="Currency [0] 2435" xfId="32369" hidden="1"/>
    <cellStyle name="Currency [0] 2436" xfId="2971" hidden="1"/>
    <cellStyle name="Currency [0] 2436" xfId="32365" hidden="1"/>
    <cellStyle name="Currency [0] 2437" xfId="2973" hidden="1"/>
    <cellStyle name="Currency [0] 2437" xfId="32367" hidden="1"/>
    <cellStyle name="Currency [0] 2438" xfId="3041" hidden="1"/>
    <cellStyle name="Currency [0] 2438" xfId="32435" hidden="1"/>
    <cellStyle name="Currency [0] 2439" xfId="1342" hidden="1"/>
    <cellStyle name="Currency [0] 2439" xfId="30737" hidden="1"/>
    <cellStyle name="Currency [0] 244" xfId="343" hidden="1"/>
    <cellStyle name="Currency [0] 244" xfId="29738" hidden="1"/>
    <cellStyle name="Currency [0] 2440" xfId="3019" hidden="1"/>
    <cellStyle name="Currency [0] 2440" xfId="32413" hidden="1"/>
    <cellStyle name="Currency [0] 2441" xfId="3047" hidden="1"/>
    <cellStyle name="Currency [0] 2441" xfId="32441" hidden="1"/>
    <cellStyle name="Currency [0] 2442" xfId="3049" hidden="1"/>
    <cellStyle name="Currency [0] 2442" xfId="32443" hidden="1"/>
    <cellStyle name="Currency [0] 2443" xfId="2924" hidden="1"/>
    <cellStyle name="Currency [0] 2443" xfId="32318" hidden="1"/>
    <cellStyle name="Currency [0] 2444" xfId="2998" hidden="1"/>
    <cellStyle name="Currency [0] 2444" xfId="32392" hidden="1"/>
    <cellStyle name="Currency [0] 2445" xfId="2954" hidden="1"/>
    <cellStyle name="Currency [0] 2445" xfId="32348" hidden="1"/>
    <cellStyle name="Currency [0] 2446" xfId="2990" hidden="1"/>
    <cellStyle name="Currency [0] 2446" xfId="32384" hidden="1"/>
    <cellStyle name="Currency [0] 2447" xfId="2994" hidden="1"/>
    <cellStyle name="Currency [0] 2447" xfId="32388" hidden="1"/>
    <cellStyle name="Currency [0] 2448" xfId="3055" hidden="1"/>
    <cellStyle name="Currency [0] 2448" xfId="32449" hidden="1"/>
    <cellStyle name="Currency [0] 2449" xfId="1308" hidden="1"/>
    <cellStyle name="Currency [0] 2449" xfId="30703" hidden="1"/>
    <cellStyle name="Currency [0] 245" xfId="192" hidden="1"/>
    <cellStyle name="Currency [0] 245" xfId="29587" hidden="1"/>
    <cellStyle name="Currency [0] 2450" xfId="3037" hidden="1"/>
    <cellStyle name="Currency [0] 2450" xfId="32431" hidden="1"/>
    <cellStyle name="Currency [0] 2451" xfId="3060" hidden="1"/>
    <cellStyle name="Currency [0] 2451" xfId="32454" hidden="1"/>
    <cellStyle name="Currency [0] 2452" xfId="3062" hidden="1"/>
    <cellStyle name="Currency [0] 2452" xfId="32456" hidden="1"/>
    <cellStyle name="Currency [0] 2453" xfId="2918" hidden="1"/>
    <cellStyle name="Currency [0] 2453" xfId="32312" hidden="1"/>
    <cellStyle name="Currency [0] 2454" xfId="3017" hidden="1"/>
    <cellStyle name="Currency [0] 2454" xfId="32411" hidden="1"/>
    <cellStyle name="Currency [0] 2455" xfId="2984" hidden="1"/>
    <cellStyle name="Currency [0] 2455" xfId="32378" hidden="1"/>
    <cellStyle name="Currency [0] 2456" xfId="3002" hidden="1"/>
    <cellStyle name="Currency [0] 2456" xfId="32396" hidden="1"/>
    <cellStyle name="Currency [0] 2457" xfId="2999" hidden="1"/>
    <cellStyle name="Currency [0] 2457" xfId="32393" hidden="1"/>
    <cellStyle name="Currency [0] 2458" xfId="3066" hidden="1"/>
    <cellStyle name="Currency [0] 2458" xfId="32460" hidden="1"/>
    <cellStyle name="Currency [0] 2459" xfId="2951" hidden="1"/>
    <cellStyle name="Currency [0] 2459" xfId="32345" hidden="1"/>
    <cellStyle name="Currency [0] 246" xfId="340" hidden="1"/>
    <cellStyle name="Currency [0] 246" xfId="29735" hidden="1"/>
    <cellStyle name="Currency [0] 2460" xfId="3051" hidden="1"/>
    <cellStyle name="Currency [0] 2460" xfId="32445" hidden="1"/>
    <cellStyle name="Currency [0] 2461" xfId="3073" hidden="1"/>
    <cellStyle name="Currency [0] 2461" xfId="32467" hidden="1"/>
    <cellStyle name="Currency [0] 2462" xfId="3075" hidden="1"/>
    <cellStyle name="Currency [0] 2462" xfId="32469" hidden="1"/>
    <cellStyle name="Currency [0] 2463" xfId="3003" hidden="1"/>
    <cellStyle name="Currency [0] 2463" xfId="32397" hidden="1"/>
    <cellStyle name="Currency [0] 2464" xfId="3035" hidden="1"/>
    <cellStyle name="Currency [0] 2464" xfId="32429" hidden="1"/>
    <cellStyle name="Currency [0] 2465" xfId="1316" hidden="1"/>
    <cellStyle name="Currency [0] 2465" xfId="30711" hidden="1"/>
    <cellStyle name="Currency [0] 2466" xfId="3021" hidden="1"/>
    <cellStyle name="Currency [0] 2466" xfId="32415" hidden="1"/>
    <cellStyle name="Currency [0] 2467" xfId="3018" hidden="1"/>
    <cellStyle name="Currency [0] 2467" xfId="32412" hidden="1"/>
    <cellStyle name="Currency [0] 2468" xfId="3079" hidden="1"/>
    <cellStyle name="Currency [0] 2468" xfId="32473" hidden="1"/>
    <cellStyle name="Currency [0] 2469" xfId="2914" hidden="1"/>
    <cellStyle name="Currency [0] 2469" xfId="32308" hidden="1"/>
    <cellStyle name="Currency [0] 247" xfId="344" hidden="1"/>
    <cellStyle name="Currency [0] 247" xfId="29739" hidden="1"/>
    <cellStyle name="Currency [0] 2470" xfId="3063" hidden="1"/>
    <cellStyle name="Currency [0] 2470" xfId="32457" hidden="1"/>
    <cellStyle name="Currency [0] 2471" xfId="3083" hidden="1"/>
    <cellStyle name="Currency [0] 2471" xfId="32477" hidden="1"/>
    <cellStyle name="Currency [0] 2472" xfId="3085" hidden="1"/>
    <cellStyle name="Currency [0] 2472" xfId="32479" hidden="1"/>
    <cellStyle name="Currency [0] 2473" xfId="3022" hidden="1"/>
    <cellStyle name="Currency [0] 2473" xfId="32416" hidden="1"/>
    <cellStyle name="Currency [0] 2474" xfId="3050" hidden="1"/>
    <cellStyle name="Currency [0] 2474" xfId="32444" hidden="1"/>
    <cellStyle name="Currency [0] 2475" xfId="3010" hidden="1"/>
    <cellStyle name="Currency [0] 2475" xfId="32404" hidden="1"/>
    <cellStyle name="Currency [0] 2476" xfId="3039" hidden="1"/>
    <cellStyle name="Currency [0] 2476" xfId="32433" hidden="1"/>
    <cellStyle name="Currency [0] 2477" xfId="3036" hidden="1"/>
    <cellStyle name="Currency [0] 2477" xfId="32430" hidden="1"/>
    <cellStyle name="Currency [0] 2478" xfId="3089" hidden="1"/>
    <cellStyle name="Currency [0] 2478" xfId="32483" hidden="1"/>
    <cellStyle name="Currency [0] 2479" xfId="2917" hidden="1"/>
    <cellStyle name="Currency [0] 2479" xfId="32311" hidden="1"/>
    <cellStyle name="Currency [0] 248" xfId="345" hidden="1"/>
    <cellStyle name="Currency [0] 248" xfId="29740" hidden="1"/>
    <cellStyle name="Currency [0] 2480" xfId="3076" hidden="1"/>
    <cellStyle name="Currency [0] 2480" xfId="32470" hidden="1"/>
    <cellStyle name="Currency [0] 2481" xfId="3093" hidden="1"/>
    <cellStyle name="Currency [0] 2481" xfId="32487" hidden="1"/>
    <cellStyle name="Currency [0] 2482" xfId="3095" hidden="1"/>
    <cellStyle name="Currency [0] 2482" xfId="32489" hidden="1"/>
    <cellStyle name="Currency [0] 2483" xfId="2976" hidden="1"/>
    <cellStyle name="Currency [0] 2483" xfId="32370" hidden="1"/>
    <cellStyle name="Currency [0] 2484" xfId="3012" hidden="1"/>
    <cellStyle name="Currency [0] 2484" xfId="32406" hidden="1"/>
    <cellStyle name="Currency [0] 2485" xfId="3081" hidden="1"/>
    <cellStyle name="Currency [0] 2485" xfId="32475" hidden="1"/>
    <cellStyle name="Currency [0] 2486" xfId="3069" hidden="1"/>
    <cellStyle name="Currency [0] 2486" xfId="32463" hidden="1"/>
    <cellStyle name="Currency [0] 2487" xfId="3086" hidden="1"/>
    <cellStyle name="Currency [0] 2487" xfId="32480" hidden="1"/>
    <cellStyle name="Currency [0] 2488" xfId="3097" hidden="1"/>
    <cellStyle name="Currency [0] 2488" xfId="32491" hidden="1"/>
    <cellStyle name="Currency [0] 2489" xfId="2945" hidden="1"/>
    <cellStyle name="Currency [0] 2489" xfId="32339" hidden="1"/>
    <cellStyle name="Currency [0] 249" xfId="339" hidden="1"/>
    <cellStyle name="Currency [0] 249" xfId="29734" hidden="1"/>
    <cellStyle name="Currency [0] 2490" xfId="3009" hidden="1"/>
    <cellStyle name="Currency [0] 2490" xfId="32403" hidden="1"/>
    <cellStyle name="Currency [0] 2491" xfId="3101" hidden="1"/>
    <cellStyle name="Currency [0] 2491" xfId="32495" hidden="1"/>
    <cellStyle name="Currency [0] 2492" xfId="3103" hidden="1"/>
    <cellStyle name="Currency [0] 2492" xfId="32497" hidden="1"/>
    <cellStyle name="Currency [0] 2493" xfId="3058" hidden="1"/>
    <cellStyle name="Currency [0] 2493" xfId="32452" hidden="1"/>
    <cellStyle name="Currency [0] 2494" xfId="3070" hidden="1"/>
    <cellStyle name="Currency [0] 2494" xfId="32464" hidden="1"/>
    <cellStyle name="Currency [0] 2495" xfId="3098" hidden="1"/>
    <cellStyle name="Currency [0] 2495" xfId="32492" hidden="1"/>
    <cellStyle name="Currency [0] 2496" xfId="3071" hidden="1"/>
    <cellStyle name="Currency [0] 2496" xfId="32465" hidden="1"/>
    <cellStyle name="Currency [0] 2497" xfId="3104" hidden="1"/>
    <cellStyle name="Currency [0] 2497" xfId="32498" hidden="1"/>
    <cellStyle name="Currency [0] 2498" xfId="3106" hidden="1"/>
    <cellStyle name="Currency [0] 2498" xfId="32500" hidden="1"/>
    <cellStyle name="Currency [0] 2499" xfId="3099" hidden="1"/>
    <cellStyle name="Currency [0] 2499" xfId="32493" hidden="1"/>
    <cellStyle name="Currency [0] 25" xfId="96" hidden="1"/>
    <cellStyle name="Currency [0] 25" xfId="29491" hidden="1"/>
    <cellStyle name="Currency [0] 250" xfId="199" hidden="1"/>
    <cellStyle name="Currency [0] 250" xfId="29594" hidden="1"/>
    <cellStyle name="Currency [0] 2500" xfId="3045" hidden="1"/>
    <cellStyle name="Currency [0] 2500" xfId="32439" hidden="1"/>
    <cellStyle name="Currency [0] 2501" xfId="3108" hidden="1"/>
    <cellStyle name="Currency [0] 2501" xfId="32502" hidden="1"/>
    <cellStyle name="Currency [0] 2502" xfId="3110" hidden="1"/>
    <cellStyle name="Currency [0] 2502" xfId="32504" hidden="1"/>
    <cellStyle name="Currency [0] 2503" xfId="3167" hidden="1"/>
    <cellStyle name="Currency [0] 2503" xfId="32561" hidden="1"/>
    <cellStyle name="Currency [0] 2504" xfId="3186" hidden="1"/>
    <cellStyle name="Currency [0] 2504" xfId="32580" hidden="1"/>
    <cellStyle name="Currency [0] 2505" xfId="3193" hidden="1"/>
    <cellStyle name="Currency [0] 2505" xfId="32587" hidden="1"/>
    <cellStyle name="Currency [0] 2506" xfId="3200" hidden="1"/>
    <cellStyle name="Currency [0] 2506" xfId="32594" hidden="1"/>
    <cellStyle name="Currency [0] 2507" xfId="3205" hidden="1"/>
    <cellStyle name="Currency [0] 2507" xfId="32599" hidden="1"/>
    <cellStyle name="Currency [0] 2508" xfId="3184" hidden="1"/>
    <cellStyle name="Currency [0] 2508" xfId="32578" hidden="1"/>
    <cellStyle name="Currency [0] 2509" xfId="3195" hidden="1"/>
    <cellStyle name="Currency [0] 2509" xfId="32589" hidden="1"/>
    <cellStyle name="Currency [0] 251" xfId="351" hidden="1"/>
    <cellStyle name="Currency [0] 251" xfId="29746" hidden="1"/>
    <cellStyle name="Currency [0] 2510" xfId="3209" hidden="1"/>
    <cellStyle name="Currency [0] 2510" xfId="32603" hidden="1"/>
    <cellStyle name="Currency [0] 2511" xfId="3211" hidden="1"/>
    <cellStyle name="Currency [0] 2511" xfId="32605" hidden="1"/>
    <cellStyle name="Currency [0] 2512" xfId="3194" hidden="1"/>
    <cellStyle name="Currency [0] 2512" xfId="32588" hidden="1"/>
    <cellStyle name="Currency [0] 2513" xfId="3168" hidden="1"/>
    <cellStyle name="Currency [0] 2513" xfId="32562" hidden="1"/>
    <cellStyle name="Currency [0] 2514" xfId="3222" hidden="1"/>
    <cellStyle name="Currency [0] 2514" xfId="32616" hidden="1"/>
    <cellStyle name="Currency [0] 2515" xfId="3231" hidden="1"/>
    <cellStyle name="Currency [0] 2515" xfId="32625" hidden="1"/>
    <cellStyle name="Currency [0] 2516" xfId="3242" hidden="1"/>
    <cellStyle name="Currency [0] 2516" xfId="32636" hidden="1"/>
    <cellStyle name="Currency [0] 2517" xfId="3248" hidden="1"/>
    <cellStyle name="Currency [0] 2517" xfId="32642" hidden="1"/>
    <cellStyle name="Currency [0] 2518" xfId="3220" hidden="1"/>
    <cellStyle name="Currency [0] 2518" xfId="32614" hidden="1"/>
    <cellStyle name="Currency [0] 2519" xfId="3238" hidden="1"/>
    <cellStyle name="Currency [0] 2519" xfId="32632" hidden="1"/>
    <cellStyle name="Currency [0] 252" xfId="355" hidden="1"/>
    <cellStyle name="Currency [0] 252" xfId="29750" hidden="1"/>
    <cellStyle name="Currency [0] 2520" xfId="3260" hidden="1"/>
    <cellStyle name="Currency [0] 2520" xfId="32654" hidden="1"/>
    <cellStyle name="Currency [0] 2521" xfId="3262" hidden="1"/>
    <cellStyle name="Currency [0] 2521" xfId="32656" hidden="1"/>
    <cellStyle name="Currency [0] 2522" xfId="3190" hidden="1"/>
    <cellStyle name="Currency [0] 2522" xfId="32584" hidden="1"/>
    <cellStyle name="Currency [0] 2523" xfId="3174" hidden="1"/>
    <cellStyle name="Currency [0] 2523" xfId="32568" hidden="1"/>
    <cellStyle name="Currency [0] 2524" xfId="3234" hidden="1"/>
    <cellStyle name="Currency [0] 2524" xfId="32628" hidden="1"/>
    <cellStyle name="Currency [0] 2525" xfId="3179" hidden="1"/>
    <cellStyle name="Currency [0] 2525" xfId="32573" hidden="1"/>
    <cellStyle name="Currency [0] 2526" xfId="3223" hidden="1"/>
    <cellStyle name="Currency [0] 2526" xfId="32617" hidden="1"/>
    <cellStyle name="Currency [0] 2527" xfId="3267" hidden="1"/>
    <cellStyle name="Currency [0] 2527" xfId="32661" hidden="1"/>
    <cellStyle name="Currency [0] 2528" xfId="3235" hidden="1"/>
    <cellStyle name="Currency [0] 2528" xfId="32629" hidden="1"/>
    <cellStyle name="Currency [0] 2529" xfId="3243" hidden="1"/>
    <cellStyle name="Currency [0] 2529" xfId="32637" hidden="1"/>
    <cellStyle name="Currency [0] 253" xfId="361" hidden="1"/>
    <cellStyle name="Currency [0] 253" xfId="29756" hidden="1"/>
    <cellStyle name="Currency [0] 2530" xfId="3279" hidden="1"/>
    <cellStyle name="Currency [0] 2530" xfId="32673" hidden="1"/>
    <cellStyle name="Currency [0] 2531" xfId="3281" hidden="1"/>
    <cellStyle name="Currency [0] 2531" xfId="32675" hidden="1"/>
    <cellStyle name="Currency [0] 2532" xfId="3237" hidden="1"/>
    <cellStyle name="Currency [0] 2532" xfId="32631" hidden="1"/>
    <cellStyle name="Currency [0] 2533" xfId="3250" hidden="1"/>
    <cellStyle name="Currency [0] 2533" xfId="32644" hidden="1"/>
    <cellStyle name="Currency [0] 2534" xfId="3255" hidden="1"/>
    <cellStyle name="Currency [0] 2534" xfId="32649" hidden="1"/>
    <cellStyle name="Currency [0] 2535" xfId="3249" hidden="1"/>
    <cellStyle name="Currency [0] 2535" xfId="32643" hidden="1"/>
    <cellStyle name="Currency [0] 2536" xfId="3297" hidden="1"/>
    <cellStyle name="Currency [0] 2536" xfId="32691" hidden="1"/>
    <cellStyle name="Currency [0] 2537" xfId="3305" hidden="1"/>
    <cellStyle name="Currency [0] 2537" xfId="32699" hidden="1"/>
    <cellStyle name="Currency [0] 2538" xfId="3233" hidden="1"/>
    <cellStyle name="Currency [0] 2538" xfId="32627" hidden="1"/>
    <cellStyle name="Currency [0] 2539" xfId="3291" hidden="1"/>
    <cellStyle name="Currency [0] 2539" xfId="32685" hidden="1"/>
    <cellStyle name="Currency [0] 254" xfId="364" hidden="1"/>
    <cellStyle name="Currency [0] 254" xfId="29759" hidden="1"/>
    <cellStyle name="Currency [0] 2540" xfId="3314" hidden="1"/>
    <cellStyle name="Currency [0] 2540" xfId="32708" hidden="1"/>
    <cellStyle name="Currency [0] 2541" xfId="3316" hidden="1"/>
    <cellStyle name="Currency [0] 2541" xfId="32710" hidden="1"/>
    <cellStyle name="Currency [0] 2542" xfId="3216" hidden="1"/>
    <cellStyle name="Currency [0] 2542" xfId="32610" hidden="1"/>
    <cellStyle name="Currency [0] 2543" xfId="3226" hidden="1"/>
    <cellStyle name="Currency [0] 2543" xfId="32620" hidden="1"/>
    <cellStyle name="Currency [0] 2544" xfId="3288" hidden="1"/>
    <cellStyle name="Currency [0] 2544" xfId="32682" hidden="1"/>
    <cellStyle name="Currency [0] 2545" xfId="3253" hidden="1"/>
    <cellStyle name="Currency [0] 2545" xfId="32647" hidden="1"/>
    <cellStyle name="Currency [0] 2546" xfId="3198" hidden="1"/>
    <cellStyle name="Currency [0] 2546" xfId="32592" hidden="1"/>
    <cellStyle name="Currency [0] 2547" xfId="3324" hidden="1"/>
    <cellStyle name="Currency [0] 2547" xfId="32718" hidden="1"/>
    <cellStyle name="Currency [0] 2548" xfId="3289" hidden="1"/>
    <cellStyle name="Currency [0] 2548" xfId="32683" hidden="1"/>
    <cellStyle name="Currency [0] 2549" xfId="3300" hidden="1"/>
    <cellStyle name="Currency [0] 2549" xfId="32694" hidden="1"/>
    <cellStyle name="Currency [0] 255" xfId="350" hidden="1"/>
    <cellStyle name="Currency [0] 255" xfId="29745" hidden="1"/>
    <cellStyle name="Currency [0] 2550" xfId="3332" hidden="1"/>
    <cellStyle name="Currency [0] 2550" xfId="32726" hidden="1"/>
    <cellStyle name="Currency [0] 2551" xfId="3334" hidden="1"/>
    <cellStyle name="Currency [0] 2551" xfId="32728" hidden="1"/>
    <cellStyle name="Currency [0] 2552" xfId="3286" hidden="1"/>
    <cellStyle name="Currency [0] 2552" xfId="32680" hidden="1"/>
    <cellStyle name="Currency [0] 2553" xfId="3285" hidden="1"/>
    <cellStyle name="Currency [0] 2553" xfId="32679" hidden="1"/>
    <cellStyle name="Currency [0] 2554" xfId="3275" hidden="1"/>
    <cellStyle name="Currency [0] 2554" xfId="32669" hidden="1"/>
    <cellStyle name="Currency [0] 2555" xfId="3271" hidden="1"/>
    <cellStyle name="Currency [0] 2555" xfId="32665" hidden="1"/>
    <cellStyle name="Currency [0] 2556" xfId="3273" hidden="1"/>
    <cellStyle name="Currency [0] 2556" xfId="32667" hidden="1"/>
    <cellStyle name="Currency [0] 2557" xfId="3341" hidden="1"/>
    <cellStyle name="Currency [0] 2557" xfId="32735" hidden="1"/>
    <cellStyle name="Currency [0] 2558" xfId="3176" hidden="1"/>
    <cellStyle name="Currency [0] 2558" xfId="32570" hidden="1"/>
    <cellStyle name="Currency [0] 2559" xfId="3319" hidden="1"/>
    <cellStyle name="Currency [0] 2559" xfId="32713" hidden="1"/>
    <cellStyle name="Currency [0] 256" xfId="360" hidden="1"/>
    <cellStyle name="Currency [0] 256" xfId="29755" hidden="1"/>
    <cellStyle name="Currency [0] 2560" xfId="3347" hidden="1"/>
    <cellStyle name="Currency [0] 2560" xfId="32741" hidden="1"/>
    <cellStyle name="Currency [0] 2561" xfId="3349" hidden="1"/>
    <cellStyle name="Currency [0] 2561" xfId="32743" hidden="1"/>
    <cellStyle name="Currency [0] 2562" xfId="3224" hidden="1"/>
    <cellStyle name="Currency [0] 2562" xfId="32618" hidden="1"/>
    <cellStyle name="Currency [0] 2563" xfId="3298" hidden="1"/>
    <cellStyle name="Currency [0] 2563" xfId="32692" hidden="1"/>
    <cellStyle name="Currency [0] 2564" xfId="3254" hidden="1"/>
    <cellStyle name="Currency [0] 2564" xfId="32648" hidden="1"/>
    <cellStyle name="Currency [0] 2565" xfId="3290" hidden="1"/>
    <cellStyle name="Currency [0] 2565" xfId="32684" hidden="1"/>
    <cellStyle name="Currency [0] 2566" xfId="3294" hidden="1"/>
    <cellStyle name="Currency [0] 2566" xfId="32688" hidden="1"/>
    <cellStyle name="Currency [0] 2567" xfId="3355" hidden="1"/>
    <cellStyle name="Currency [0] 2567" xfId="32749" hidden="1"/>
    <cellStyle name="Currency [0] 2568" xfId="3171" hidden="1"/>
    <cellStyle name="Currency [0] 2568" xfId="32565" hidden="1"/>
    <cellStyle name="Currency [0] 2569" xfId="3337" hidden="1"/>
    <cellStyle name="Currency [0] 2569" xfId="32731" hidden="1"/>
    <cellStyle name="Currency [0] 257" xfId="371" hidden="1"/>
    <cellStyle name="Currency [0] 257" xfId="29766" hidden="1"/>
    <cellStyle name="Currency [0] 2570" xfId="3360" hidden="1"/>
    <cellStyle name="Currency [0] 2570" xfId="32754" hidden="1"/>
    <cellStyle name="Currency [0] 2571" xfId="3362" hidden="1"/>
    <cellStyle name="Currency [0] 2571" xfId="32756" hidden="1"/>
    <cellStyle name="Currency [0] 2572" xfId="3218" hidden="1"/>
    <cellStyle name="Currency [0] 2572" xfId="32612" hidden="1"/>
    <cellStyle name="Currency [0] 2573" xfId="3317" hidden="1"/>
    <cellStyle name="Currency [0] 2573" xfId="32711" hidden="1"/>
    <cellStyle name="Currency [0] 2574" xfId="3284" hidden="1"/>
    <cellStyle name="Currency [0] 2574" xfId="32678" hidden="1"/>
    <cellStyle name="Currency [0] 2575" xfId="3302" hidden="1"/>
    <cellStyle name="Currency [0] 2575" xfId="32696" hidden="1"/>
    <cellStyle name="Currency [0] 2576" xfId="3299" hidden="1"/>
    <cellStyle name="Currency [0] 2576" xfId="32693" hidden="1"/>
    <cellStyle name="Currency [0] 2577" xfId="3366" hidden="1"/>
    <cellStyle name="Currency [0] 2577" xfId="32760" hidden="1"/>
    <cellStyle name="Currency [0] 2578" xfId="3251" hidden="1"/>
    <cellStyle name="Currency [0] 2578" xfId="32645" hidden="1"/>
    <cellStyle name="Currency [0] 2579" xfId="3351" hidden="1"/>
    <cellStyle name="Currency [0] 2579" xfId="32745" hidden="1"/>
    <cellStyle name="Currency [0] 258" xfId="372" hidden="1"/>
    <cellStyle name="Currency [0] 258" xfId="29767" hidden="1"/>
    <cellStyle name="Currency [0] 2580" xfId="3373" hidden="1"/>
    <cellStyle name="Currency [0] 2580" xfId="32767" hidden="1"/>
    <cellStyle name="Currency [0] 2581" xfId="3375" hidden="1"/>
    <cellStyle name="Currency [0] 2581" xfId="32769" hidden="1"/>
    <cellStyle name="Currency [0] 2582" xfId="3303" hidden="1"/>
    <cellStyle name="Currency [0] 2582" xfId="32697" hidden="1"/>
    <cellStyle name="Currency [0] 2583" xfId="3335" hidden="1"/>
    <cellStyle name="Currency [0] 2583" xfId="32729" hidden="1"/>
    <cellStyle name="Currency [0] 2584" xfId="3187" hidden="1"/>
    <cellStyle name="Currency [0] 2584" xfId="32581" hidden="1"/>
    <cellStyle name="Currency [0] 2585" xfId="3321" hidden="1"/>
    <cellStyle name="Currency [0] 2585" xfId="32715" hidden="1"/>
    <cellStyle name="Currency [0] 2586" xfId="3318" hidden="1"/>
    <cellStyle name="Currency [0] 2586" xfId="32712" hidden="1"/>
    <cellStyle name="Currency [0] 2587" xfId="3379" hidden="1"/>
    <cellStyle name="Currency [0] 2587" xfId="32773" hidden="1"/>
    <cellStyle name="Currency [0] 2588" xfId="3214" hidden="1"/>
    <cellStyle name="Currency [0] 2588" xfId="32608" hidden="1"/>
    <cellStyle name="Currency [0] 2589" xfId="3363" hidden="1"/>
    <cellStyle name="Currency [0] 2589" xfId="32757" hidden="1"/>
    <cellStyle name="Currency [0] 259" xfId="337" hidden="1"/>
    <cellStyle name="Currency [0] 259" xfId="29732" hidden="1"/>
    <cellStyle name="Currency [0] 2590" xfId="3383" hidden="1"/>
    <cellStyle name="Currency [0] 2590" xfId="32777" hidden="1"/>
    <cellStyle name="Currency [0] 2591" xfId="3385" hidden="1"/>
    <cellStyle name="Currency [0] 2591" xfId="32779" hidden="1"/>
    <cellStyle name="Currency [0] 2592" xfId="3322" hidden="1"/>
    <cellStyle name="Currency [0] 2592" xfId="32716" hidden="1"/>
    <cellStyle name="Currency [0] 2593" xfId="3350" hidden="1"/>
    <cellStyle name="Currency [0] 2593" xfId="32744" hidden="1"/>
    <cellStyle name="Currency [0] 2594" xfId="3310" hidden="1"/>
    <cellStyle name="Currency [0] 2594" xfId="32704" hidden="1"/>
    <cellStyle name="Currency [0] 2595" xfId="3339" hidden="1"/>
    <cellStyle name="Currency [0] 2595" xfId="32733" hidden="1"/>
    <cellStyle name="Currency [0] 2596" xfId="3336" hidden="1"/>
    <cellStyle name="Currency [0] 2596" xfId="32730" hidden="1"/>
    <cellStyle name="Currency [0] 2597" xfId="3389" hidden="1"/>
    <cellStyle name="Currency [0] 2597" xfId="32783" hidden="1"/>
    <cellStyle name="Currency [0] 2598" xfId="3217" hidden="1"/>
    <cellStyle name="Currency [0] 2598" xfId="32611" hidden="1"/>
    <cellStyle name="Currency [0] 2599" xfId="3376" hidden="1"/>
    <cellStyle name="Currency [0] 2599" xfId="32770" hidden="1"/>
    <cellStyle name="Currency [0] 26" xfId="117" hidden="1"/>
    <cellStyle name="Currency [0] 26" xfId="29512" hidden="1"/>
    <cellStyle name="Currency [0] 260" xfId="198" hidden="1"/>
    <cellStyle name="Currency [0] 260" xfId="29593" hidden="1"/>
    <cellStyle name="Currency [0] 2600" xfId="3393" hidden="1"/>
    <cellStyle name="Currency [0] 2600" xfId="32787" hidden="1"/>
    <cellStyle name="Currency [0] 2601" xfId="3395" hidden="1"/>
    <cellStyle name="Currency [0] 2601" xfId="32789" hidden="1"/>
    <cellStyle name="Currency [0] 2602" xfId="3276" hidden="1"/>
    <cellStyle name="Currency [0] 2602" xfId="32670" hidden="1"/>
    <cellStyle name="Currency [0] 2603" xfId="3312" hidden="1"/>
    <cellStyle name="Currency [0] 2603" xfId="32706" hidden="1"/>
    <cellStyle name="Currency [0] 2604" xfId="3381" hidden="1"/>
    <cellStyle name="Currency [0] 2604" xfId="32775" hidden="1"/>
    <cellStyle name="Currency [0] 2605" xfId="3369" hidden="1"/>
    <cellStyle name="Currency [0] 2605" xfId="32763" hidden="1"/>
    <cellStyle name="Currency [0] 2606" xfId="3386" hidden="1"/>
    <cellStyle name="Currency [0] 2606" xfId="32780" hidden="1"/>
    <cellStyle name="Currency [0] 2607" xfId="3397" hidden="1"/>
    <cellStyle name="Currency [0] 2607" xfId="32791" hidden="1"/>
    <cellStyle name="Currency [0] 2608" xfId="3245" hidden="1"/>
    <cellStyle name="Currency [0] 2608" xfId="32639" hidden="1"/>
    <cellStyle name="Currency [0] 2609" xfId="3309" hidden="1"/>
    <cellStyle name="Currency [0] 2609" xfId="32703" hidden="1"/>
    <cellStyle name="Currency [0] 261" xfId="357" hidden="1"/>
    <cellStyle name="Currency [0] 261" xfId="29752" hidden="1"/>
    <cellStyle name="Currency [0] 2610" xfId="3401" hidden="1"/>
    <cellStyle name="Currency [0] 2610" xfId="32795" hidden="1"/>
    <cellStyle name="Currency [0] 2611" xfId="3403" hidden="1"/>
    <cellStyle name="Currency [0] 2611" xfId="32797" hidden="1"/>
    <cellStyle name="Currency [0] 2612" xfId="3358" hidden="1"/>
    <cellStyle name="Currency [0] 2612" xfId="32752" hidden="1"/>
    <cellStyle name="Currency [0] 2613" xfId="3370" hidden="1"/>
    <cellStyle name="Currency [0] 2613" xfId="32764" hidden="1"/>
    <cellStyle name="Currency [0] 2614" xfId="3398" hidden="1"/>
    <cellStyle name="Currency [0] 2614" xfId="32792" hidden="1"/>
    <cellStyle name="Currency [0] 2615" xfId="3371" hidden="1"/>
    <cellStyle name="Currency [0] 2615" xfId="32765" hidden="1"/>
    <cellStyle name="Currency [0] 2616" xfId="3404" hidden="1"/>
    <cellStyle name="Currency [0] 2616" xfId="32798" hidden="1"/>
    <cellStyle name="Currency [0] 2617" xfId="3406" hidden="1"/>
    <cellStyle name="Currency [0] 2617" xfId="32800" hidden="1"/>
    <cellStyle name="Currency [0] 2618" xfId="3399" hidden="1"/>
    <cellStyle name="Currency [0] 2618" xfId="32793" hidden="1"/>
    <cellStyle name="Currency [0] 2619" xfId="3345" hidden="1"/>
    <cellStyle name="Currency [0] 2619" xfId="32739" hidden="1"/>
    <cellStyle name="Currency [0] 262" xfId="196" hidden="1"/>
    <cellStyle name="Currency [0] 262" xfId="29591" hidden="1"/>
    <cellStyle name="Currency [0] 2620" xfId="3409" hidden="1"/>
    <cellStyle name="Currency [0] 2620" xfId="32803" hidden="1"/>
    <cellStyle name="Currency [0] 2621" xfId="3411" hidden="1"/>
    <cellStyle name="Currency [0] 2621" xfId="32805" hidden="1"/>
    <cellStyle name="Currency [0] 2622" xfId="3128" hidden="1"/>
    <cellStyle name="Currency [0] 2622" xfId="32522" hidden="1"/>
    <cellStyle name="Currency [0] 2623" xfId="3150" hidden="1"/>
    <cellStyle name="Currency [0] 2623" xfId="32544" hidden="1"/>
    <cellStyle name="Currency [0] 2624" xfId="3415" hidden="1"/>
    <cellStyle name="Currency [0] 2624" xfId="32809" hidden="1"/>
    <cellStyle name="Currency [0] 2625" xfId="3422" hidden="1"/>
    <cellStyle name="Currency [0] 2625" xfId="32816" hidden="1"/>
    <cellStyle name="Currency [0] 2626" xfId="3424" hidden="1"/>
    <cellStyle name="Currency [0] 2626" xfId="32818" hidden="1"/>
    <cellStyle name="Currency [0] 2627" xfId="3115" hidden="1"/>
    <cellStyle name="Currency [0] 2627" xfId="32509" hidden="1"/>
    <cellStyle name="Currency [0] 2628" xfId="3418" hidden="1"/>
    <cellStyle name="Currency [0] 2628" xfId="32812" hidden="1"/>
    <cellStyle name="Currency [0] 2629" xfId="3427" hidden="1"/>
    <cellStyle name="Currency [0] 2629" xfId="32821" hidden="1"/>
    <cellStyle name="Currency [0] 263" xfId="352" hidden="1"/>
    <cellStyle name="Currency [0] 263" xfId="29747" hidden="1"/>
    <cellStyle name="Currency [0] 2630" xfId="3429" hidden="1"/>
    <cellStyle name="Currency [0] 2630" xfId="32823" hidden="1"/>
    <cellStyle name="Currency [0] 2631" xfId="3417" hidden="1"/>
    <cellStyle name="Currency [0] 2631" xfId="32811" hidden="1"/>
    <cellStyle name="Currency [0] 2632" xfId="3127" hidden="1"/>
    <cellStyle name="Currency [0] 2632" xfId="32521" hidden="1"/>
    <cellStyle name="Currency [0] 2633" xfId="3440" hidden="1"/>
    <cellStyle name="Currency [0] 2633" xfId="32834" hidden="1"/>
    <cellStyle name="Currency [0] 2634" xfId="3449" hidden="1"/>
    <cellStyle name="Currency [0] 2634" xfId="32843" hidden="1"/>
    <cellStyle name="Currency [0] 2635" xfId="3460" hidden="1"/>
    <cellStyle name="Currency [0] 2635" xfId="32854" hidden="1"/>
    <cellStyle name="Currency [0] 2636" xfId="3466" hidden="1"/>
    <cellStyle name="Currency [0] 2636" xfId="32860" hidden="1"/>
    <cellStyle name="Currency [0] 2637" xfId="3438" hidden="1"/>
    <cellStyle name="Currency [0] 2637" xfId="32832" hidden="1"/>
    <cellStyle name="Currency [0] 2638" xfId="3456" hidden="1"/>
    <cellStyle name="Currency [0] 2638" xfId="32850" hidden="1"/>
    <cellStyle name="Currency [0] 2639" xfId="3478" hidden="1"/>
    <cellStyle name="Currency [0] 2639" xfId="32872" hidden="1"/>
    <cellStyle name="Currency [0] 264" xfId="373" hidden="1"/>
    <cellStyle name="Currency [0] 264" xfId="29768" hidden="1"/>
    <cellStyle name="Currency [0] 2640" xfId="3480" hidden="1"/>
    <cellStyle name="Currency [0] 2640" xfId="32874" hidden="1"/>
    <cellStyle name="Currency [0] 2641" xfId="3412" hidden="1"/>
    <cellStyle name="Currency [0] 2641" xfId="32806" hidden="1"/>
    <cellStyle name="Currency [0] 2642" xfId="3123" hidden="1"/>
    <cellStyle name="Currency [0] 2642" xfId="32517" hidden="1"/>
    <cellStyle name="Currency [0] 2643" xfId="3452" hidden="1"/>
    <cellStyle name="Currency [0] 2643" xfId="32846" hidden="1"/>
    <cellStyle name="Currency [0] 2644" xfId="3119" hidden="1"/>
    <cellStyle name="Currency [0] 2644" xfId="32513" hidden="1"/>
    <cellStyle name="Currency [0] 2645" xfId="3441" hidden="1"/>
    <cellStyle name="Currency [0] 2645" xfId="32835" hidden="1"/>
    <cellStyle name="Currency [0] 2646" xfId="3485" hidden="1"/>
    <cellStyle name="Currency [0] 2646" xfId="32879" hidden="1"/>
    <cellStyle name="Currency [0] 2647" xfId="3453" hidden="1"/>
    <cellStyle name="Currency [0] 2647" xfId="32847" hidden="1"/>
    <cellStyle name="Currency [0] 2648" xfId="3461" hidden="1"/>
    <cellStyle name="Currency [0] 2648" xfId="32855" hidden="1"/>
    <cellStyle name="Currency [0] 2649" xfId="3497" hidden="1"/>
    <cellStyle name="Currency [0] 2649" xfId="32891" hidden="1"/>
    <cellStyle name="Currency [0] 265" xfId="358" hidden="1"/>
    <cellStyle name="Currency [0] 265" xfId="29753" hidden="1"/>
    <cellStyle name="Currency [0] 2650" xfId="3499" hidden="1"/>
    <cellStyle name="Currency [0] 2650" xfId="32893" hidden="1"/>
    <cellStyle name="Currency [0] 2651" xfId="3455" hidden="1"/>
    <cellStyle name="Currency [0] 2651" xfId="32849" hidden="1"/>
    <cellStyle name="Currency [0] 2652" xfId="3468" hidden="1"/>
    <cellStyle name="Currency [0] 2652" xfId="32862" hidden="1"/>
    <cellStyle name="Currency [0] 2653" xfId="3473" hidden="1"/>
    <cellStyle name="Currency [0] 2653" xfId="32867" hidden="1"/>
    <cellStyle name="Currency [0] 2654" xfId="3467" hidden="1"/>
    <cellStyle name="Currency [0] 2654" xfId="32861" hidden="1"/>
    <cellStyle name="Currency [0] 2655" xfId="3515" hidden="1"/>
    <cellStyle name="Currency [0] 2655" xfId="32909" hidden="1"/>
    <cellStyle name="Currency [0] 2656" xfId="3523" hidden="1"/>
    <cellStyle name="Currency [0] 2656" xfId="32917" hidden="1"/>
    <cellStyle name="Currency [0] 2657" xfId="3451" hidden="1"/>
    <cellStyle name="Currency [0] 2657" xfId="32845" hidden="1"/>
    <cellStyle name="Currency [0] 2658" xfId="3509" hidden="1"/>
    <cellStyle name="Currency [0] 2658" xfId="32903" hidden="1"/>
    <cellStyle name="Currency [0] 2659" xfId="3532" hidden="1"/>
    <cellStyle name="Currency [0] 2659" xfId="32926" hidden="1"/>
    <cellStyle name="Currency [0] 266" xfId="362" hidden="1"/>
    <cellStyle name="Currency [0] 266" xfId="29757" hidden="1"/>
    <cellStyle name="Currency [0] 2660" xfId="3534" hidden="1"/>
    <cellStyle name="Currency [0] 2660" xfId="32928" hidden="1"/>
    <cellStyle name="Currency [0] 2661" xfId="3434" hidden="1"/>
    <cellStyle name="Currency [0] 2661" xfId="32828" hidden="1"/>
    <cellStyle name="Currency [0] 2662" xfId="3444" hidden="1"/>
    <cellStyle name="Currency [0] 2662" xfId="32838" hidden="1"/>
    <cellStyle name="Currency [0] 2663" xfId="3506" hidden="1"/>
    <cellStyle name="Currency [0] 2663" xfId="32900" hidden="1"/>
    <cellStyle name="Currency [0] 2664" xfId="3471" hidden="1"/>
    <cellStyle name="Currency [0] 2664" xfId="32865" hidden="1"/>
    <cellStyle name="Currency [0] 2665" xfId="3420" hidden="1"/>
    <cellStyle name="Currency [0] 2665" xfId="32814" hidden="1"/>
    <cellStyle name="Currency [0] 2666" xfId="3542" hidden="1"/>
    <cellStyle name="Currency [0] 2666" xfId="32936" hidden="1"/>
    <cellStyle name="Currency [0] 2667" xfId="3507" hidden="1"/>
    <cellStyle name="Currency [0] 2667" xfId="32901" hidden="1"/>
    <cellStyle name="Currency [0] 2668" xfId="3518" hidden="1"/>
    <cellStyle name="Currency [0] 2668" xfId="32912" hidden="1"/>
    <cellStyle name="Currency [0] 2669" xfId="3550" hidden="1"/>
    <cellStyle name="Currency [0] 2669" xfId="32944" hidden="1"/>
    <cellStyle name="Currency [0] 267" xfId="378" hidden="1"/>
    <cellStyle name="Currency [0] 267" xfId="29773" hidden="1"/>
    <cellStyle name="Currency [0] 2670" xfId="3552" hidden="1"/>
    <cellStyle name="Currency [0] 2670" xfId="32946" hidden="1"/>
    <cellStyle name="Currency [0] 2671" xfId="3504" hidden="1"/>
    <cellStyle name="Currency [0] 2671" xfId="32898" hidden="1"/>
    <cellStyle name="Currency [0] 2672" xfId="3503" hidden="1"/>
    <cellStyle name="Currency [0] 2672" xfId="32897" hidden="1"/>
    <cellStyle name="Currency [0] 2673" xfId="3493" hidden="1"/>
    <cellStyle name="Currency [0] 2673" xfId="32887" hidden="1"/>
    <cellStyle name="Currency [0] 2674" xfId="3489" hidden="1"/>
    <cellStyle name="Currency [0] 2674" xfId="32883" hidden="1"/>
    <cellStyle name="Currency [0] 2675" xfId="3491" hidden="1"/>
    <cellStyle name="Currency [0] 2675" xfId="32885" hidden="1"/>
    <cellStyle name="Currency [0] 2676" xfId="3559" hidden="1"/>
    <cellStyle name="Currency [0] 2676" xfId="32953" hidden="1"/>
    <cellStyle name="Currency [0] 2677" xfId="3121" hidden="1"/>
    <cellStyle name="Currency [0] 2677" xfId="32515" hidden="1"/>
    <cellStyle name="Currency [0] 2678" xfId="3537" hidden="1"/>
    <cellStyle name="Currency [0] 2678" xfId="32931" hidden="1"/>
    <cellStyle name="Currency [0] 2679" xfId="3565" hidden="1"/>
    <cellStyle name="Currency [0] 2679" xfId="32959" hidden="1"/>
    <cellStyle name="Currency [0] 268" xfId="379" hidden="1"/>
    <cellStyle name="Currency [0] 268" xfId="29774" hidden="1"/>
    <cellStyle name="Currency [0] 2680" xfId="3567" hidden="1"/>
    <cellStyle name="Currency [0] 2680" xfId="32961" hidden="1"/>
    <cellStyle name="Currency [0] 2681" xfId="3442" hidden="1"/>
    <cellStyle name="Currency [0] 2681" xfId="32836" hidden="1"/>
    <cellStyle name="Currency [0] 2682" xfId="3516" hidden="1"/>
    <cellStyle name="Currency [0] 2682" xfId="32910" hidden="1"/>
    <cellStyle name="Currency [0] 2683" xfId="3472" hidden="1"/>
    <cellStyle name="Currency [0] 2683" xfId="32866" hidden="1"/>
    <cellStyle name="Currency [0] 2684" xfId="3508" hidden="1"/>
    <cellStyle name="Currency [0] 2684" xfId="32902" hidden="1"/>
    <cellStyle name="Currency [0] 2685" xfId="3512" hidden="1"/>
    <cellStyle name="Currency [0] 2685" xfId="32906" hidden="1"/>
    <cellStyle name="Currency [0] 2686" xfId="3573" hidden="1"/>
    <cellStyle name="Currency [0] 2686" xfId="32967" hidden="1"/>
    <cellStyle name="Currency [0] 2687" xfId="3156" hidden="1"/>
    <cellStyle name="Currency [0] 2687" xfId="32550" hidden="1"/>
    <cellStyle name="Currency [0] 2688" xfId="3555" hidden="1"/>
    <cellStyle name="Currency [0] 2688" xfId="32949" hidden="1"/>
    <cellStyle name="Currency [0] 2689" xfId="3578" hidden="1"/>
    <cellStyle name="Currency [0] 2689" xfId="32972" hidden="1"/>
    <cellStyle name="Currency [0] 269" xfId="359" hidden="1"/>
    <cellStyle name="Currency [0] 269" xfId="29754" hidden="1"/>
    <cellStyle name="Currency [0] 2690" xfId="3580" hidden="1"/>
    <cellStyle name="Currency [0] 2690" xfId="32974" hidden="1"/>
    <cellStyle name="Currency [0] 2691" xfId="3436" hidden="1"/>
    <cellStyle name="Currency [0] 2691" xfId="32830" hidden="1"/>
    <cellStyle name="Currency [0] 2692" xfId="3535" hidden="1"/>
    <cellStyle name="Currency [0] 2692" xfId="32929" hidden="1"/>
    <cellStyle name="Currency [0] 2693" xfId="3502" hidden="1"/>
    <cellStyle name="Currency [0] 2693" xfId="32896" hidden="1"/>
    <cellStyle name="Currency [0] 2694" xfId="3520" hidden="1"/>
    <cellStyle name="Currency [0] 2694" xfId="32914" hidden="1"/>
    <cellStyle name="Currency [0] 2695" xfId="3517" hidden="1"/>
    <cellStyle name="Currency [0] 2695" xfId="32911" hidden="1"/>
    <cellStyle name="Currency [0] 2696" xfId="3584" hidden="1"/>
    <cellStyle name="Currency [0] 2696" xfId="32978" hidden="1"/>
    <cellStyle name="Currency [0] 2697" xfId="3469" hidden="1"/>
    <cellStyle name="Currency [0] 2697" xfId="32863" hidden="1"/>
    <cellStyle name="Currency [0] 2698" xfId="3569" hidden="1"/>
    <cellStyle name="Currency [0] 2698" xfId="32963" hidden="1"/>
    <cellStyle name="Currency [0] 2699" xfId="3591" hidden="1"/>
    <cellStyle name="Currency [0] 2699" xfId="32985" hidden="1"/>
    <cellStyle name="Currency [0] 27" xfId="102" hidden="1"/>
    <cellStyle name="Currency [0] 27" xfId="29497" hidden="1"/>
    <cellStyle name="Currency [0] 270" xfId="366" hidden="1"/>
    <cellStyle name="Currency [0] 270" xfId="29761" hidden="1"/>
    <cellStyle name="Currency [0] 2700" xfId="3593" hidden="1"/>
    <cellStyle name="Currency [0] 2700" xfId="32987" hidden="1"/>
    <cellStyle name="Currency [0] 2701" xfId="3521" hidden="1"/>
    <cellStyle name="Currency [0] 2701" xfId="32915" hidden="1"/>
    <cellStyle name="Currency [0] 2702" xfId="3553" hidden="1"/>
    <cellStyle name="Currency [0] 2702" xfId="32947" hidden="1"/>
    <cellStyle name="Currency [0] 2703" xfId="3201" hidden="1"/>
    <cellStyle name="Currency [0] 2703" xfId="32595" hidden="1"/>
    <cellStyle name="Currency [0] 2704" xfId="3539" hidden="1"/>
    <cellStyle name="Currency [0] 2704" xfId="32933" hidden="1"/>
    <cellStyle name="Currency [0] 2705" xfId="3536" hidden="1"/>
    <cellStyle name="Currency [0] 2705" xfId="32930" hidden="1"/>
    <cellStyle name="Currency [0] 2706" xfId="3597" hidden="1"/>
    <cellStyle name="Currency [0] 2706" xfId="32991" hidden="1"/>
    <cellStyle name="Currency [0] 2707" xfId="3432" hidden="1"/>
    <cellStyle name="Currency [0] 2707" xfId="32826" hidden="1"/>
    <cellStyle name="Currency [0] 2708" xfId="3581" hidden="1"/>
    <cellStyle name="Currency [0] 2708" xfId="32975" hidden="1"/>
    <cellStyle name="Currency [0] 2709" xfId="3601" hidden="1"/>
    <cellStyle name="Currency [0] 2709" xfId="32995" hidden="1"/>
    <cellStyle name="Currency [0] 271" xfId="370" hidden="1"/>
    <cellStyle name="Currency [0] 271" xfId="29765" hidden="1"/>
    <cellStyle name="Currency [0] 2710" xfId="3603" hidden="1"/>
    <cellStyle name="Currency [0] 2710" xfId="32997" hidden="1"/>
    <cellStyle name="Currency [0] 2711" xfId="3540" hidden="1"/>
    <cellStyle name="Currency [0] 2711" xfId="32934" hidden="1"/>
    <cellStyle name="Currency [0] 2712" xfId="3568" hidden="1"/>
    <cellStyle name="Currency [0] 2712" xfId="32962" hidden="1"/>
    <cellStyle name="Currency [0] 2713" xfId="3528" hidden="1"/>
    <cellStyle name="Currency [0] 2713" xfId="32922" hidden="1"/>
    <cellStyle name="Currency [0] 2714" xfId="3557" hidden="1"/>
    <cellStyle name="Currency [0] 2714" xfId="32951" hidden="1"/>
    <cellStyle name="Currency [0] 2715" xfId="3554" hidden="1"/>
    <cellStyle name="Currency [0] 2715" xfId="32948" hidden="1"/>
    <cellStyle name="Currency [0] 2716" xfId="3607" hidden="1"/>
    <cellStyle name="Currency [0] 2716" xfId="33001" hidden="1"/>
    <cellStyle name="Currency [0] 2717" xfId="3435" hidden="1"/>
    <cellStyle name="Currency [0] 2717" xfId="32829" hidden="1"/>
    <cellStyle name="Currency [0] 2718" xfId="3594" hidden="1"/>
    <cellStyle name="Currency [0] 2718" xfId="32988" hidden="1"/>
    <cellStyle name="Currency [0] 2719" xfId="3611" hidden="1"/>
    <cellStyle name="Currency [0] 2719" xfId="33005" hidden="1"/>
    <cellStyle name="Currency [0] 272" xfId="365" hidden="1"/>
    <cellStyle name="Currency [0] 272" xfId="29760" hidden="1"/>
    <cellStyle name="Currency [0] 2720" xfId="3613" hidden="1"/>
    <cellStyle name="Currency [0] 2720" xfId="33007" hidden="1"/>
    <cellStyle name="Currency [0] 2721" xfId="3494" hidden="1"/>
    <cellStyle name="Currency [0] 2721" xfId="32888" hidden="1"/>
    <cellStyle name="Currency [0] 2722" xfId="3530" hidden="1"/>
    <cellStyle name="Currency [0] 2722" xfId="32924" hidden="1"/>
    <cellStyle name="Currency [0] 2723" xfId="3599" hidden="1"/>
    <cellStyle name="Currency [0] 2723" xfId="32993" hidden="1"/>
    <cellStyle name="Currency [0] 2724" xfId="3587" hidden="1"/>
    <cellStyle name="Currency [0] 2724" xfId="32981" hidden="1"/>
    <cellStyle name="Currency [0] 2725" xfId="3604" hidden="1"/>
    <cellStyle name="Currency [0] 2725" xfId="32998" hidden="1"/>
    <cellStyle name="Currency [0] 2726" xfId="3615" hidden="1"/>
    <cellStyle name="Currency [0] 2726" xfId="33009" hidden="1"/>
    <cellStyle name="Currency [0] 2727" xfId="3463" hidden="1"/>
    <cellStyle name="Currency [0] 2727" xfId="32857" hidden="1"/>
    <cellStyle name="Currency [0] 2728" xfId="3527" hidden="1"/>
    <cellStyle name="Currency [0] 2728" xfId="32921" hidden="1"/>
    <cellStyle name="Currency [0] 2729" xfId="3619" hidden="1"/>
    <cellStyle name="Currency [0] 2729" xfId="33013" hidden="1"/>
    <cellStyle name="Currency [0] 273" xfId="388" hidden="1"/>
    <cellStyle name="Currency [0] 273" xfId="29783" hidden="1"/>
    <cellStyle name="Currency [0] 2730" xfId="3621" hidden="1"/>
    <cellStyle name="Currency [0] 2730" xfId="33015" hidden="1"/>
    <cellStyle name="Currency [0] 2731" xfId="3576" hidden="1"/>
    <cellStyle name="Currency [0] 2731" xfId="32970" hidden="1"/>
    <cellStyle name="Currency [0] 2732" xfId="3588" hidden="1"/>
    <cellStyle name="Currency [0] 2732" xfId="32982" hidden="1"/>
    <cellStyle name="Currency [0] 2733" xfId="3616" hidden="1"/>
    <cellStyle name="Currency [0] 2733" xfId="33010" hidden="1"/>
    <cellStyle name="Currency [0] 2734" xfId="3589" hidden="1"/>
    <cellStyle name="Currency [0] 2734" xfId="32983" hidden="1"/>
    <cellStyle name="Currency [0] 2735" xfId="3622" hidden="1"/>
    <cellStyle name="Currency [0] 2735" xfId="33016" hidden="1"/>
    <cellStyle name="Currency [0] 2736" xfId="3624" hidden="1"/>
    <cellStyle name="Currency [0] 2736" xfId="33018" hidden="1"/>
    <cellStyle name="Currency [0] 2737" xfId="3617" hidden="1"/>
    <cellStyle name="Currency [0] 2737" xfId="33011" hidden="1"/>
    <cellStyle name="Currency [0] 2738" xfId="3563" hidden="1"/>
    <cellStyle name="Currency [0] 2738" xfId="32957" hidden="1"/>
    <cellStyle name="Currency [0] 2739" xfId="3626" hidden="1"/>
    <cellStyle name="Currency [0] 2739" xfId="33020" hidden="1"/>
    <cellStyle name="Currency [0] 274" xfId="394" hidden="1"/>
    <cellStyle name="Currency [0] 274" xfId="29789" hidden="1"/>
    <cellStyle name="Currency [0] 2740" xfId="3628" hidden="1"/>
    <cellStyle name="Currency [0] 2740" xfId="33022" hidden="1"/>
    <cellStyle name="Currency [0] 2741" xfId="3140" hidden="1"/>
    <cellStyle name="Currency [0] 2741" xfId="32534" hidden="1"/>
    <cellStyle name="Currency [0] 2742" xfId="3118" hidden="1"/>
    <cellStyle name="Currency [0] 2742" xfId="32512" hidden="1"/>
    <cellStyle name="Currency [0] 2743" xfId="3634" hidden="1"/>
    <cellStyle name="Currency [0] 2743" xfId="33028" hidden="1"/>
    <cellStyle name="Currency [0] 2744" xfId="3640" hidden="1"/>
    <cellStyle name="Currency [0] 2744" xfId="33034" hidden="1"/>
    <cellStyle name="Currency [0] 2745" xfId="3642" hidden="1"/>
    <cellStyle name="Currency [0] 2745" xfId="33036" hidden="1"/>
    <cellStyle name="Currency [0] 2746" xfId="3135" hidden="1"/>
    <cellStyle name="Currency [0] 2746" xfId="32529" hidden="1"/>
    <cellStyle name="Currency [0] 2747" xfId="3636" hidden="1"/>
    <cellStyle name="Currency [0] 2747" xfId="33030" hidden="1"/>
    <cellStyle name="Currency [0] 2748" xfId="3644" hidden="1"/>
    <cellStyle name="Currency [0] 2748" xfId="33038" hidden="1"/>
    <cellStyle name="Currency [0] 2749" xfId="3646" hidden="1"/>
    <cellStyle name="Currency [0] 2749" xfId="33040" hidden="1"/>
    <cellStyle name="Currency [0] 275" xfId="356" hidden="1"/>
    <cellStyle name="Currency [0] 275" xfId="29751" hidden="1"/>
    <cellStyle name="Currency [0] 2750" xfId="3635" hidden="1"/>
    <cellStyle name="Currency [0] 2750" xfId="33029" hidden="1"/>
    <cellStyle name="Currency [0] 2751" xfId="3141" hidden="1"/>
    <cellStyle name="Currency [0] 2751" xfId="32535" hidden="1"/>
    <cellStyle name="Currency [0] 2752" xfId="3657" hidden="1"/>
    <cellStyle name="Currency [0] 2752" xfId="33051" hidden="1"/>
    <cellStyle name="Currency [0] 2753" xfId="3666" hidden="1"/>
    <cellStyle name="Currency [0] 2753" xfId="33060" hidden="1"/>
    <cellStyle name="Currency [0] 2754" xfId="3677" hidden="1"/>
    <cellStyle name="Currency [0] 2754" xfId="33071" hidden="1"/>
    <cellStyle name="Currency [0] 2755" xfId="3683" hidden="1"/>
    <cellStyle name="Currency [0] 2755" xfId="33077" hidden="1"/>
    <cellStyle name="Currency [0] 2756" xfId="3655" hidden="1"/>
    <cellStyle name="Currency [0] 2756" xfId="33049" hidden="1"/>
    <cellStyle name="Currency [0] 2757" xfId="3673" hidden="1"/>
    <cellStyle name="Currency [0] 2757" xfId="33067" hidden="1"/>
    <cellStyle name="Currency [0] 2758" xfId="3695" hidden="1"/>
    <cellStyle name="Currency [0] 2758" xfId="33089" hidden="1"/>
    <cellStyle name="Currency [0] 2759" xfId="3697" hidden="1"/>
    <cellStyle name="Currency [0] 2759" xfId="33091" hidden="1"/>
    <cellStyle name="Currency [0] 276" xfId="386" hidden="1"/>
    <cellStyle name="Currency [0] 276" xfId="29781" hidden="1"/>
    <cellStyle name="Currency [0] 2760" xfId="3631" hidden="1"/>
    <cellStyle name="Currency [0] 2760" xfId="33025" hidden="1"/>
    <cellStyle name="Currency [0] 2761" xfId="3145" hidden="1"/>
    <cellStyle name="Currency [0] 2761" xfId="32539" hidden="1"/>
    <cellStyle name="Currency [0] 2762" xfId="3669" hidden="1"/>
    <cellStyle name="Currency [0] 2762" xfId="33063" hidden="1"/>
    <cellStyle name="Currency [0] 2763" xfId="3161" hidden="1"/>
    <cellStyle name="Currency [0] 2763" xfId="32555" hidden="1"/>
    <cellStyle name="Currency [0] 2764" xfId="3658" hidden="1"/>
    <cellStyle name="Currency [0] 2764" xfId="33052" hidden="1"/>
    <cellStyle name="Currency [0] 2765" xfId="3702" hidden="1"/>
    <cellStyle name="Currency [0] 2765" xfId="33096" hidden="1"/>
    <cellStyle name="Currency [0] 2766" xfId="3670" hidden="1"/>
    <cellStyle name="Currency [0] 2766" xfId="33064" hidden="1"/>
    <cellStyle name="Currency [0] 2767" xfId="3678" hidden="1"/>
    <cellStyle name="Currency [0] 2767" xfId="33072" hidden="1"/>
    <cellStyle name="Currency [0] 2768" xfId="3714" hidden="1"/>
    <cellStyle name="Currency [0] 2768" xfId="33108" hidden="1"/>
    <cellStyle name="Currency [0] 2769" xfId="3716" hidden="1"/>
    <cellStyle name="Currency [0] 2769" xfId="33110" hidden="1"/>
    <cellStyle name="Currency [0] 277" xfId="398" hidden="1"/>
    <cellStyle name="Currency [0] 277" xfId="29793" hidden="1"/>
    <cellStyle name="Currency [0] 2770" xfId="3672" hidden="1"/>
    <cellStyle name="Currency [0] 2770" xfId="33066" hidden="1"/>
    <cellStyle name="Currency [0] 2771" xfId="3685" hidden="1"/>
    <cellStyle name="Currency [0] 2771" xfId="33079" hidden="1"/>
    <cellStyle name="Currency [0] 2772" xfId="3690" hidden="1"/>
    <cellStyle name="Currency [0] 2772" xfId="33084" hidden="1"/>
    <cellStyle name="Currency [0] 2773" xfId="3684" hidden="1"/>
    <cellStyle name="Currency [0] 2773" xfId="33078" hidden="1"/>
    <cellStyle name="Currency [0] 2774" xfId="3732" hidden="1"/>
    <cellStyle name="Currency [0] 2774" xfId="33126" hidden="1"/>
    <cellStyle name="Currency [0] 2775" xfId="3740" hidden="1"/>
    <cellStyle name="Currency [0] 2775" xfId="33134" hidden="1"/>
    <cellStyle name="Currency [0] 2776" xfId="3668" hidden="1"/>
    <cellStyle name="Currency [0] 2776" xfId="33062" hidden="1"/>
    <cellStyle name="Currency [0] 2777" xfId="3726" hidden="1"/>
    <cellStyle name="Currency [0] 2777" xfId="33120" hidden="1"/>
    <cellStyle name="Currency [0] 2778" xfId="3749" hidden="1"/>
    <cellStyle name="Currency [0] 2778" xfId="33143" hidden="1"/>
    <cellStyle name="Currency [0] 2779" xfId="3751" hidden="1"/>
    <cellStyle name="Currency [0] 2779" xfId="33145" hidden="1"/>
    <cellStyle name="Currency [0] 278" xfId="399" hidden="1"/>
    <cellStyle name="Currency [0] 278" xfId="29794" hidden="1"/>
    <cellStyle name="Currency [0] 2780" xfId="3651" hidden="1"/>
    <cellStyle name="Currency [0] 2780" xfId="33045" hidden="1"/>
    <cellStyle name="Currency [0] 2781" xfId="3661" hidden="1"/>
    <cellStyle name="Currency [0] 2781" xfId="33055" hidden="1"/>
    <cellStyle name="Currency [0] 2782" xfId="3723" hidden="1"/>
    <cellStyle name="Currency [0] 2782" xfId="33117" hidden="1"/>
    <cellStyle name="Currency [0] 2783" xfId="3688" hidden="1"/>
    <cellStyle name="Currency [0] 2783" xfId="33082" hidden="1"/>
    <cellStyle name="Currency [0] 2784" xfId="3638" hidden="1"/>
    <cellStyle name="Currency [0] 2784" xfId="33032" hidden="1"/>
    <cellStyle name="Currency [0] 2785" xfId="3759" hidden="1"/>
    <cellStyle name="Currency [0] 2785" xfId="33153" hidden="1"/>
    <cellStyle name="Currency [0] 2786" xfId="3724" hidden="1"/>
    <cellStyle name="Currency [0] 2786" xfId="33118" hidden="1"/>
    <cellStyle name="Currency [0] 2787" xfId="3735" hidden="1"/>
    <cellStyle name="Currency [0] 2787" xfId="33129" hidden="1"/>
    <cellStyle name="Currency [0] 2788" xfId="3767" hidden="1"/>
    <cellStyle name="Currency [0] 2788" xfId="33161" hidden="1"/>
    <cellStyle name="Currency [0] 2789" xfId="3769" hidden="1"/>
    <cellStyle name="Currency [0] 2789" xfId="33163" hidden="1"/>
    <cellStyle name="Currency [0] 279" xfId="347" hidden="1"/>
    <cellStyle name="Currency [0] 279" xfId="29742" hidden="1"/>
    <cellStyle name="Currency [0] 2790" xfId="3721" hidden="1"/>
    <cellStyle name="Currency [0] 2790" xfId="33115" hidden="1"/>
    <cellStyle name="Currency [0] 2791" xfId="3720" hidden="1"/>
    <cellStyle name="Currency [0] 2791" xfId="33114" hidden="1"/>
    <cellStyle name="Currency [0] 2792" xfId="3710" hidden="1"/>
    <cellStyle name="Currency [0] 2792" xfId="33104" hidden="1"/>
    <cellStyle name="Currency [0] 2793" xfId="3706" hidden="1"/>
    <cellStyle name="Currency [0] 2793" xfId="33100" hidden="1"/>
    <cellStyle name="Currency [0] 2794" xfId="3708" hidden="1"/>
    <cellStyle name="Currency [0] 2794" xfId="33102" hidden="1"/>
    <cellStyle name="Currency [0] 2795" xfId="3776" hidden="1"/>
    <cellStyle name="Currency [0] 2795" xfId="33170" hidden="1"/>
    <cellStyle name="Currency [0] 2796" xfId="3147" hidden="1"/>
    <cellStyle name="Currency [0] 2796" xfId="32541" hidden="1"/>
    <cellStyle name="Currency [0] 2797" xfId="3754" hidden="1"/>
    <cellStyle name="Currency [0] 2797" xfId="33148" hidden="1"/>
    <cellStyle name="Currency [0] 2798" xfId="3782" hidden="1"/>
    <cellStyle name="Currency [0] 2798" xfId="33176" hidden="1"/>
    <cellStyle name="Currency [0] 2799" xfId="3784" hidden="1"/>
    <cellStyle name="Currency [0] 2799" xfId="33178" hidden="1"/>
    <cellStyle name="Currency [0] 28" xfId="106" hidden="1"/>
    <cellStyle name="Currency [0] 28" xfId="29501" hidden="1"/>
    <cellStyle name="Currency [0] 280" xfId="354" hidden="1"/>
    <cellStyle name="Currency [0] 280" xfId="29749" hidden="1"/>
    <cellStyle name="Currency [0] 2800" xfId="3659" hidden="1"/>
    <cellStyle name="Currency [0] 2800" xfId="33053" hidden="1"/>
    <cellStyle name="Currency [0] 2801" xfId="3733" hidden="1"/>
    <cellStyle name="Currency [0] 2801" xfId="33127" hidden="1"/>
    <cellStyle name="Currency [0] 2802" xfId="3689" hidden="1"/>
    <cellStyle name="Currency [0] 2802" xfId="33083" hidden="1"/>
    <cellStyle name="Currency [0] 2803" xfId="3725" hidden="1"/>
    <cellStyle name="Currency [0] 2803" xfId="33119" hidden="1"/>
    <cellStyle name="Currency [0] 2804" xfId="3729" hidden="1"/>
    <cellStyle name="Currency [0] 2804" xfId="33123" hidden="1"/>
    <cellStyle name="Currency [0] 2805" xfId="3790" hidden="1"/>
    <cellStyle name="Currency [0] 2805" xfId="33184" hidden="1"/>
    <cellStyle name="Currency [0] 2806" xfId="3134" hidden="1"/>
    <cellStyle name="Currency [0] 2806" xfId="32528" hidden="1"/>
    <cellStyle name="Currency [0] 2807" xfId="3772" hidden="1"/>
    <cellStyle name="Currency [0] 2807" xfId="33166" hidden="1"/>
    <cellStyle name="Currency [0] 2808" xfId="3795" hidden="1"/>
    <cellStyle name="Currency [0] 2808" xfId="33189" hidden="1"/>
    <cellStyle name="Currency [0] 2809" xfId="3797" hidden="1"/>
    <cellStyle name="Currency [0] 2809" xfId="33191" hidden="1"/>
    <cellStyle name="Currency [0] 281" xfId="383" hidden="1"/>
    <cellStyle name="Currency [0] 281" xfId="29778" hidden="1"/>
    <cellStyle name="Currency [0] 2810" xfId="3653" hidden="1"/>
    <cellStyle name="Currency [0] 2810" xfId="33047" hidden="1"/>
    <cellStyle name="Currency [0] 2811" xfId="3752" hidden="1"/>
    <cellStyle name="Currency [0] 2811" xfId="33146" hidden="1"/>
    <cellStyle name="Currency [0] 2812" xfId="3719" hidden="1"/>
    <cellStyle name="Currency [0] 2812" xfId="33113" hidden="1"/>
    <cellStyle name="Currency [0] 2813" xfId="3737" hidden="1"/>
    <cellStyle name="Currency [0] 2813" xfId="33131" hidden="1"/>
    <cellStyle name="Currency [0] 2814" xfId="3734" hidden="1"/>
    <cellStyle name="Currency [0] 2814" xfId="33128" hidden="1"/>
    <cellStyle name="Currency [0] 2815" xfId="3801" hidden="1"/>
    <cellStyle name="Currency [0] 2815" xfId="33195" hidden="1"/>
    <cellStyle name="Currency [0] 2816" xfId="3686" hidden="1"/>
    <cellStyle name="Currency [0] 2816" xfId="33080" hidden="1"/>
    <cellStyle name="Currency [0] 2817" xfId="3786" hidden="1"/>
    <cellStyle name="Currency [0] 2817" xfId="33180" hidden="1"/>
    <cellStyle name="Currency [0] 2818" xfId="3808" hidden="1"/>
    <cellStyle name="Currency [0] 2818" xfId="33202" hidden="1"/>
    <cellStyle name="Currency [0] 2819" xfId="3810" hidden="1"/>
    <cellStyle name="Currency [0] 2819" xfId="33204" hidden="1"/>
    <cellStyle name="Currency [0] 282" xfId="368" hidden="1"/>
    <cellStyle name="Currency [0] 282" xfId="29763" hidden="1"/>
    <cellStyle name="Currency [0] 2820" xfId="3738" hidden="1"/>
    <cellStyle name="Currency [0] 2820" xfId="33132" hidden="1"/>
    <cellStyle name="Currency [0] 2821" xfId="3770" hidden="1"/>
    <cellStyle name="Currency [0] 2821" xfId="33164" hidden="1"/>
    <cellStyle name="Currency [0] 2822" xfId="3113" hidden="1"/>
    <cellStyle name="Currency [0] 2822" xfId="32507" hidden="1"/>
    <cellStyle name="Currency [0] 2823" xfId="3756" hidden="1"/>
    <cellStyle name="Currency [0] 2823" xfId="33150" hidden="1"/>
    <cellStyle name="Currency [0] 2824" xfId="3753" hidden="1"/>
    <cellStyle name="Currency [0] 2824" xfId="33147" hidden="1"/>
    <cellStyle name="Currency [0] 2825" xfId="3814" hidden="1"/>
    <cellStyle name="Currency [0] 2825" xfId="33208" hidden="1"/>
    <cellStyle name="Currency [0] 2826" xfId="3649" hidden="1"/>
    <cellStyle name="Currency [0] 2826" xfId="33043" hidden="1"/>
    <cellStyle name="Currency [0] 2827" xfId="3798" hidden="1"/>
    <cellStyle name="Currency [0] 2827" xfId="33192" hidden="1"/>
    <cellStyle name="Currency [0] 2828" xfId="3818" hidden="1"/>
    <cellStyle name="Currency [0] 2828" xfId="33212" hidden="1"/>
    <cellStyle name="Currency [0] 2829" xfId="3820" hidden="1"/>
    <cellStyle name="Currency [0] 2829" xfId="33214" hidden="1"/>
    <cellStyle name="Currency [0] 283" xfId="341" hidden="1"/>
    <cellStyle name="Currency [0] 283" xfId="29736" hidden="1"/>
    <cellStyle name="Currency [0] 2830" xfId="3757" hidden="1"/>
    <cellStyle name="Currency [0] 2830" xfId="33151" hidden="1"/>
    <cellStyle name="Currency [0] 2831" xfId="3785" hidden="1"/>
    <cellStyle name="Currency [0] 2831" xfId="33179" hidden="1"/>
    <cellStyle name="Currency [0] 2832" xfId="3745" hidden="1"/>
    <cellStyle name="Currency [0] 2832" xfId="33139" hidden="1"/>
    <cellStyle name="Currency [0] 2833" xfId="3774" hidden="1"/>
    <cellStyle name="Currency [0] 2833" xfId="33168" hidden="1"/>
    <cellStyle name="Currency [0] 2834" xfId="3771" hidden="1"/>
    <cellStyle name="Currency [0] 2834" xfId="33165" hidden="1"/>
    <cellStyle name="Currency [0] 2835" xfId="3824" hidden="1"/>
    <cellStyle name="Currency [0] 2835" xfId="33218" hidden="1"/>
    <cellStyle name="Currency [0] 2836" xfId="3652" hidden="1"/>
    <cellStyle name="Currency [0] 2836" xfId="33046" hidden="1"/>
    <cellStyle name="Currency [0] 2837" xfId="3811" hidden="1"/>
    <cellStyle name="Currency [0] 2837" xfId="33205" hidden="1"/>
    <cellStyle name="Currency [0] 2838" xfId="3828" hidden="1"/>
    <cellStyle name="Currency [0] 2838" xfId="33222" hidden="1"/>
    <cellStyle name="Currency [0] 2839" xfId="3830" hidden="1"/>
    <cellStyle name="Currency [0] 2839" xfId="33224" hidden="1"/>
    <cellStyle name="Currency [0] 284" xfId="405" hidden="1"/>
    <cellStyle name="Currency [0] 284" xfId="29800" hidden="1"/>
    <cellStyle name="Currency [0] 2840" xfId="3711" hidden="1"/>
    <cellStyle name="Currency [0] 2840" xfId="33105" hidden="1"/>
    <cellStyle name="Currency [0] 2841" xfId="3747" hidden="1"/>
    <cellStyle name="Currency [0] 2841" xfId="33141" hidden="1"/>
    <cellStyle name="Currency [0] 2842" xfId="3816" hidden="1"/>
    <cellStyle name="Currency [0] 2842" xfId="33210" hidden="1"/>
    <cellStyle name="Currency [0] 2843" xfId="3804" hidden="1"/>
    <cellStyle name="Currency [0] 2843" xfId="33198" hidden="1"/>
    <cellStyle name="Currency [0] 2844" xfId="3821" hidden="1"/>
    <cellStyle name="Currency [0] 2844" xfId="33215" hidden="1"/>
    <cellStyle name="Currency [0] 2845" xfId="3832" hidden="1"/>
    <cellStyle name="Currency [0] 2845" xfId="33226" hidden="1"/>
    <cellStyle name="Currency [0] 2846" xfId="3680" hidden="1"/>
    <cellStyle name="Currency [0] 2846" xfId="33074" hidden="1"/>
    <cellStyle name="Currency [0] 2847" xfId="3744" hidden="1"/>
    <cellStyle name="Currency [0] 2847" xfId="33138" hidden="1"/>
    <cellStyle name="Currency [0] 2848" xfId="3836" hidden="1"/>
    <cellStyle name="Currency [0] 2848" xfId="33230" hidden="1"/>
    <cellStyle name="Currency [0] 2849" xfId="3838" hidden="1"/>
    <cellStyle name="Currency [0] 2849" xfId="33232" hidden="1"/>
    <cellStyle name="Currency [0] 285" xfId="384" hidden="1"/>
    <cellStyle name="Currency [0] 285" xfId="29779" hidden="1"/>
    <cellStyle name="Currency [0] 2850" xfId="3793" hidden="1"/>
    <cellStyle name="Currency [0] 2850" xfId="33187" hidden="1"/>
    <cellStyle name="Currency [0] 2851" xfId="3805" hidden="1"/>
    <cellStyle name="Currency [0] 2851" xfId="33199" hidden="1"/>
    <cellStyle name="Currency [0] 2852" xfId="3833" hidden="1"/>
    <cellStyle name="Currency [0] 2852" xfId="33227" hidden="1"/>
    <cellStyle name="Currency [0] 2853" xfId="3806" hidden="1"/>
    <cellStyle name="Currency [0] 2853" xfId="33200" hidden="1"/>
    <cellStyle name="Currency [0] 2854" xfId="3839" hidden="1"/>
    <cellStyle name="Currency [0] 2854" xfId="33233" hidden="1"/>
    <cellStyle name="Currency [0] 2855" xfId="3841" hidden="1"/>
    <cellStyle name="Currency [0] 2855" xfId="33235" hidden="1"/>
    <cellStyle name="Currency [0] 2856" xfId="3834" hidden="1"/>
    <cellStyle name="Currency [0] 2856" xfId="33228" hidden="1"/>
    <cellStyle name="Currency [0] 2857" xfId="3780" hidden="1"/>
    <cellStyle name="Currency [0] 2857" xfId="33174" hidden="1"/>
    <cellStyle name="Currency [0] 2858" xfId="3843" hidden="1"/>
    <cellStyle name="Currency [0] 2858" xfId="33237" hidden="1"/>
    <cellStyle name="Currency [0] 2859" xfId="3845" hidden="1"/>
    <cellStyle name="Currency [0] 2859" xfId="33239" hidden="1"/>
    <cellStyle name="Currency [0] 286" xfId="391" hidden="1"/>
    <cellStyle name="Currency [0] 286" xfId="29786" hidden="1"/>
    <cellStyle name="Currency [0] 2860" xfId="3207" hidden="1"/>
    <cellStyle name="Currency [0] 2860" xfId="32601" hidden="1"/>
    <cellStyle name="Currency [0] 2861" xfId="3148" hidden="1"/>
    <cellStyle name="Currency [0] 2861" xfId="32542" hidden="1"/>
    <cellStyle name="Currency [0] 2862" xfId="3851" hidden="1"/>
    <cellStyle name="Currency [0] 2862" xfId="33245" hidden="1"/>
    <cellStyle name="Currency [0] 2863" xfId="3857" hidden="1"/>
    <cellStyle name="Currency [0] 2863" xfId="33251" hidden="1"/>
    <cellStyle name="Currency [0] 2864" xfId="3859" hidden="1"/>
    <cellStyle name="Currency [0] 2864" xfId="33253" hidden="1"/>
    <cellStyle name="Currency [0] 2865" xfId="3138" hidden="1"/>
    <cellStyle name="Currency [0] 2865" xfId="32532" hidden="1"/>
    <cellStyle name="Currency [0] 2866" xfId="3853" hidden="1"/>
    <cellStyle name="Currency [0] 2866" xfId="33247" hidden="1"/>
    <cellStyle name="Currency [0] 2867" xfId="3861" hidden="1"/>
    <cellStyle name="Currency [0] 2867" xfId="33255" hidden="1"/>
    <cellStyle name="Currency [0] 2868" xfId="3863" hidden="1"/>
    <cellStyle name="Currency [0] 2868" xfId="33257" hidden="1"/>
    <cellStyle name="Currency [0] 2869" xfId="3852" hidden="1"/>
    <cellStyle name="Currency [0] 2869" xfId="33246" hidden="1"/>
    <cellStyle name="Currency [0] 287" xfId="406" hidden="1"/>
    <cellStyle name="Currency [0] 287" xfId="29801" hidden="1"/>
    <cellStyle name="Currency [0] 2870" xfId="3183" hidden="1"/>
    <cellStyle name="Currency [0] 2870" xfId="32577" hidden="1"/>
    <cellStyle name="Currency [0] 2871" xfId="3874" hidden="1"/>
    <cellStyle name="Currency [0] 2871" xfId="33268" hidden="1"/>
    <cellStyle name="Currency [0] 2872" xfId="3883" hidden="1"/>
    <cellStyle name="Currency [0] 2872" xfId="33277" hidden="1"/>
    <cellStyle name="Currency [0] 2873" xfId="3894" hidden="1"/>
    <cellStyle name="Currency [0] 2873" xfId="33288" hidden="1"/>
    <cellStyle name="Currency [0] 2874" xfId="3900" hidden="1"/>
    <cellStyle name="Currency [0] 2874" xfId="33294" hidden="1"/>
    <cellStyle name="Currency [0] 2875" xfId="3872" hidden="1"/>
    <cellStyle name="Currency [0] 2875" xfId="33266" hidden="1"/>
    <cellStyle name="Currency [0] 2876" xfId="3890" hidden="1"/>
    <cellStyle name="Currency [0] 2876" xfId="33284" hidden="1"/>
    <cellStyle name="Currency [0] 2877" xfId="3912" hidden="1"/>
    <cellStyle name="Currency [0] 2877" xfId="33306" hidden="1"/>
    <cellStyle name="Currency [0] 2878" xfId="3914" hidden="1"/>
    <cellStyle name="Currency [0] 2878" xfId="33308" hidden="1"/>
    <cellStyle name="Currency [0] 2879" xfId="3848" hidden="1"/>
    <cellStyle name="Currency [0] 2879" xfId="33242" hidden="1"/>
    <cellStyle name="Currency [0] 288" xfId="407" hidden="1"/>
    <cellStyle name="Currency [0] 288" xfId="29802" hidden="1"/>
    <cellStyle name="Currency [0] 2880" xfId="3137" hidden="1"/>
    <cellStyle name="Currency [0] 2880" xfId="32531" hidden="1"/>
    <cellStyle name="Currency [0] 2881" xfId="3886" hidden="1"/>
    <cellStyle name="Currency [0] 2881" xfId="33280" hidden="1"/>
    <cellStyle name="Currency [0] 2882" xfId="3116" hidden="1"/>
    <cellStyle name="Currency [0] 2882" xfId="32510" hidden="1"/>
    <cellStyle name="Currency [0] 2883" xfId="3875" hidden="1"/>
    <cellStyle name="Currency [0] 2883" xfId="33269" hidden="1"/>
    <cellStyle name="Currency [0] 2884" xfId="3919" hidden="1"/>
    <cellStyle name="Currency [0] 2884" xfId="33313" hidden="1"/>
    <cellStyle name="Currency [0] 2885" xfId="3887" hidden="1"/>
    <cellStyle name="Currency [0] 2885" xfId="33281" hidden="1"/>
    <cellStyle name="Currency [0] 2886" xfId="3895" hidden="1"/>
    <cellStyle name="Currency [0] 2886" xfId="33289" hidden="1"/>
    <cellStyle name="Currency [0] 2887" xfId="3931" hidden="1"/>
    <cellStyle name="Currency [0] 2887" xfId="33325" hidden="1"/>
    <cellStyle name="Currency [0] 2888" xfId="3933" hidden="1"/>
    <cellStyle name="Currency [0] 2888" xfId="33327" hidden="1"/>
    <cellStyle name="Currency [0] 2889" xfId="3889" hidden="1"/>
    <cellStyle name="Currency [0] 2889" xfId="33283" hidden="1"/>
    <cellStyle name="Currency [0] 289" xfId="382" hidden="1"/>
    <cellStyle name="Currency [0] 289" xfId="29777" hidden="1"/>
    <cellStyle name="Currency [0] 2890" xfId="3902" hidden="1"/>
    <cellStyle name="Currency [0] 2890" xfId="33296" hidden="1"/>
    <cellStyle name="Currency [0] 2891" xfId="3907" hidden="1"/>
    <cellStyle name="Currency [0] 2891" xfId="33301" hidden="1"/>
    <cellStyle name="Currency [0] 2892" xfId="3901" hidden="1"/>
    <cellStyle name="Currency [0] 2892" xfId="33295" hidden="1"/>
    <cellStyle name="Currency [0] 2893" xfId="3949" hidden="1"/>
    <cellStyle name="Currency [0] 2893" xfId="33343" hidden="1"/>
    <cellStyle name="Currency [0] 2894" xfId="3957" hidden="1"/>
    <cellStyle name="Currency [0] 2894" xfId="33351" hidden="1"/>
    <cellStyle name="Currency [0] 2895" xfId="3885" hidden="1"/>
    <cellStyle name="Currency [0] 2895" xfId="33279" hidden="1"/>
    <cellStyle name="Currency [0] 2896" xfId="3943" hidden="1"/>
    <cellStyle name="Currency [0] 2896" xfId="33337" hidden="1"/>
    <cellStyle name="Currency [0] 2897" xfId="3966" hidden="1"/>
    <cellStyle name="Currency [0] 2897" xfId="33360" hidden="1"/>
    <cellStyle name="Currency [0] 2898" xfId="3968" hidden="1"/>
    <cellStyle name="Currency [0] 2898" xfId="33362" hidden="1"/>
    <cellStyle name="Currency [0] 2899" xfId="3868" hidden="1"/>
    <cellStyle name="Currency [0] 2899" xfId="33262" hidden="1"/>
    <cellStyle name="Currency [0] 29" xfId="122" hidden="1"/>
    <cellStyle name="Currency [0] 29" xfId="29517" hidden="1"/>
    <cellStyle name="Currency [0] 290" xfId="381" hidden="1"/>
    <cellStyle name="Currency [0] 290" xfId="29776" hidden="1"/>
    <cellStyle name="Currency [0] 2900" xfId="3878" hidden="1"/>
    <cellStyle name="Currency [0] 2900" xfId="33272" hidden="1"/>
    <cellStyle name="Currency [0] 2901" xfId="3940" hidden="1"/>
    <cellStyle name="Currency [0] 2901" xfId="33334" hidden="1"/>
    <cellStyle name="Currency [0] 2902" xfId="3905" hidden="1"/>
    <cellStyle name="Currency [0] 2902" xfId="33299" hidden="1"/>
    <cellStyle name="Currency [0] 2903" xfId="3855" hidden="1"/>
    <cellStyle name="Currency [0] 2903" xfId="33249" hidden="1"/>
    <cellStyle name="Currency [0] 2904" xfId="3976" hidden="1"/>
    <cellStyle name="Currency [0] 2904" xfId="33370" hidden="1"/>
    <cellStyle name="Currency [0] 2905" xfId="3941" hidden="1"/>
    <cellStyle name="Currency [0] 2905" xfId="33335" hidden="1"/>
    <cellStyle name="Currency [0] 2906" xfId="3952" hidden="1"/>
    <cellStyle name="Currency [0] 2906" xfId="33346" hidden="1"/>
    <cellStyle name="Currency [0] 2907" xfId="3984" hidden="1"/>
    <cellStyle name="Currency [0] 2907" xfId="33378" hidden="1"/>
    <cellStyle name="Currency [0] 2908" xfId="3986" hidden="1"/>
    <cellStyle name="Currency [0] 2908" xfId="33380" hidden="1"/>
    <cellStyle name="Currency [0] 2909" xfId="3938" hidden="1"/>
    <cellStyle name="Currency [0] 2909" xfId="33332" hidden="1"/>
    <cellStyle name="Currency [0] 291" xfId="376" hidden="1"/>
    <cellStyle name="Currency [0] 291" xfId="29771" hidden="1"/>
    <cellStyle name="Currency [0] 2910" xfId="3937" hidden="1"/>
    <cellStyle name="Currency [0] 2910" xfId="33331" hidden="1"/>
    <cellStyle name="Currency [0] 2911" xfId="3927" hidden="1"/>
    <cellStyle name="Currency [0] 2911" xfId="33321" hidden="1"/>
    <cellStyle name="Currency [0] 2912" xfId="3923" hidden="1"/>
    <cellStyle name="Currency [0] 2912" xfId="33317" hidden="1"/>
    <cellStyle name="Currency [0] 2913" xfId="3925" hidden="1"/>
    <cellStyle name="Currency [0] 2913" xfId="33319" hidden="1"/>
    <cellStyle name="Currency [0] 2914" xfId="3993" hidden="1"/>
    <cellStyle name="Currency [0] 2914" xfId="33387" hidden="1"/>
    <cellStyle name="Currency [0] 2915" xfId="3152" hidden="1"/>
    <cellStyle name="Currency [0] 2915" xfId="32546" hidden="1"/>
    <cellStyle name="Currency [0] 2916" xfId="3971" hidden="1"/>
    <cellStyle name="Currency [0] 2916" xfId="33365" hidden="1"/>
    <cellStyle name="Currency [0] 2917" xfId="3999" hidden="1"/>
    <cellStyle name="Currency [0] 2917" xfId="33393" hidden="1"/>
    <cellStyle name="Currency [0] 2918" xfId="4001" hidden="1"/>
    <cellStyle name="Currency [0] 2918" xfId="33395" hidden="1"/>
    <cellStyle name="Currency [0] 2919" xfId="3876" hidden="1"/>
    <cellStyle name="Currency [0] 2919" xfId="33270" hidden="1"/>
    <cellStyle name="Currency [0] 292" xfId="374" hidden="1"/>
    <cellStyle name="Currency [0] 292" xfId="29769" hidden="1"/>
    <cellStyle name="Currency [0] 2920" xfId="3950" hidden="1"/>
    <cellStyle name="Currency [0] 2920" xfId="33344" hidden="1"/>
    <cellStyle name="Currency [0] 2921" xfId="3906" hidden="1"/>
    <cellStyle name="Currency [0] 2921" xfId="33300" hidden="1"/>
    <cellStyle name="Currency [0] 2922" xfId="3942" hidden="1"/>
    <cellStyle name="Currency [0] 2922" xfId="33336" hidden="1"/>
    <cellStyle name="Currency [0] 2923" xfId="3946" hidden="1"/>
    <cellStyle name="Currency [0] 2923" xfId="33340" hidden="1"/>
    <cellStyle name="Currency [0] 2924" xfId="4007" hidden="1"/>
    <cellStyle name="Currency [0] 2924" xfId="33401" hidden="1"/>
    <cellStyle name="Currency [0] 2925" xfId="3165" hidden="1"/>
    <cellStyle name="Currency [0] 2925" xfId="32559" hidden="1"/>
    <cellStyle name="Currency [0] 2926" xfId="3989" hidden="1"/>
    <cellStyle name="Currency [0] 2926" xfId="33383" hidden="1"/>
    <cellStyle name="Currency [0] 2927" xfId="4012" hidden="1"/>
    <cellStyle name="Currency [0] 2927" xfId="33406" hidden="1"/>
    <cellStyle name="Currency [0] 2928" xfId="4014" hidden="1"/>
    <cellStyle name="Currency [0] 2928" xfId="33408" hidden="1"/>
    <cellStyle name="Currency [0] 2929" xfId="3870" hidden="1"/>
    <cellStyle name="Currency [0] 2929" xfId="33264" hidden="1"/>
    <cellStyle name="Currency [0] 293" xfId="375" hidden="1"/>
    <cellStyle name="Currency [0] 293" xfId="29770" hidden="1"/>
    <cellStyle name="Currency [0] 2930" xfId="3969" hidden="1"/>
    <cellStyle name="Currency [0] 2930" xfId="33363" hidden="1"/>
    <cellStyle name="Currency [0] 2931" xfId="3936" hidden="1"/>
    <cellStyle name="Currency [0] 2931" xfId="33330" hidden="1"/>
    <cellStyle name="Currency [0] 2932" xfId="3954" hidden="1"/>
    <cellStyle name="Currency [0] 2932" xfId="33348" hidden="1"/>
    <cellStyle name="Currency [0] 2933" xfId="3951" hidden="1"/>
    <cellStyle name="Currency [0] 2933" xfId="33345" hidden="1"/>
    <cellStyle name="Currency [0] 2934" xfId="4018" hidden="1"/>
    <cellStyle name="Currency [0] 2934" xfId="33412" hidden="1"/>
    <cellStyle name="Currency [0] 2935" xfId="3903" hidden="1"/>
    <cellStyle name="Currency [0] 2935" xfId="33297" hidden="1"/>
    <cellStyle name="Currency [0] 2936" xfId="4003" hidden="1"/>
    <cellStyle name="Currency [0] 2936" xfId="33397" hidden="1"/>
    <cellStyle name="Currency [0] 2937" xfId="4025" hidden="1"/>
    <cellStyle name="Currency [0] 2937" xfId="33419" hidden="1"/>
    <cellStyle name="Currency [0] 2938" xfId="4027" hidden="1"/>
    <cellStyle name="Currency [0] 2938" xfId="33421" hidden="1"/>
    <cellStyle name="Currency [0] 2939" xfId="3955" hidden="1"/>
    <cellStyle name="Currency [0] 2939" xfId="33349" hidden="1"/>
    <cellStyle name="Currency [0] 294" xfId="412" hidden="1"/>
    <cellStyle name="Currency [0] 294" xfId="29807" hidden="1"/>
    <cellStyle name="Currency [0] 2940" xfId="3987" hidden="1"/>
    <cellStyle name="Currency [0] 2940" xfId="33381" hidden="1"/>
    <cellStyle name="Currency [0] 2941" xfId="3117" hidden="1"/>
    <cellStyle name="Currency [0] 2941" xfId="32511" hidden="1"/>
    <cellStyle name="Currency [0] 2942" xfId="3973" hidden="1"/>
    <cellStyle name="Currency [0] 2942" xfId="33367" hidden="1"/>
    <cellStyle name="Currency [0] 2943" xfId="3970" hidden="1"/>
    <cellStyle name="Currency [0] 2943" xfId="33364" hidden="1"/>
    <cellStyle name="Currency [0] 2944" xfId="4031" hidden="1"/>
    <cellStyle name="Currency [0] 2944" xfId="33425" hidden="1"/>
    <cellStyle name="Currency [0] 2945" xfId="3866" hidden="1"/>
    <cellStyle name="Currency [0] 2945" xfId="33260" hidden="1"/>
    <cellStyle name="Currency [0] 2946" xfId="4015" hidden="1"/>
    <cellStyle name="Currency [0] 2946" xfId="33409" hidden="1"/>
    <cellStyle name="Currency [0] 2947" xfId="4035" hidden="1"/>
    <cellStyle name="Currency [0] 2947" xfId="33429" hidden="1"/>
    <cellStyle name="Currency [0] 2948" xfId="4037" hidden="1"/>
    <cellStyle name="Currency [0] 2948" xfId="33431" hidden="1"/>
    <cellStyle name="Currency [0] 2949" xfId="3974" hidden="1"/>
    <cellStyle name="Currency [0] 2949" xfId="33368" hidden="1"/>
    <cellStyle name="Currency [0] 295" xfId="197" hidden="1"/>
    <cellStyle name="Currency [0] 295" xfId="29592" hidden="1"/>
    <cellStyle name="Currency [0] 2950" xfId="4002" hidden="1"/>
    <cellStyle name="Currency [0] 2950" xfId="33396" hidden="1"/>
    <cellStyle name="Currency [0] 2951" xfId="3962" hidden="1"/>
    <cellStyle name="Currency [0] 2951" xfId="33356" hidden="1"/>
    <cellStyle name="Currency [0] 2952" xfId="3991" hidden="1"/>
    <cellStyle name="Currency [0] 2952" xfId="33385" hidden="1"/>
    <cellStyle name="Currency [0] 2953" xfId="3988" hidden="1"/>
    <cellStyle name="Currency [0] 2953" xfId="33382" hidden="1"/>
    <cellStyle name="Currency [0] 2954" xfId="4041" hidden="1"/>
    <cellStyle name="Currency [0] 2954" xfId="33435" hidden="1"/>
    <cellStyle name="Currency [0] 2955" xfId="3869" hidden="1"/>
    <cellStyle name="Currency [0] 2955" xfId="33263" hidden="1"/>
    <cellStyle name="Currency [0] 2956" xfId="4028" hidden="1"/>
    <cellStyle name="Currency [0] 2956" xfId="33422" hidden="1"/>
    <cellStyle name="Currency [0] 2957" xfId="4045" hidden="1"/>
    <cellStyle name="Currency [0] 2957" xfId="33439" hidden="1"/>
    <cellStyle name="Currency [0] 2958" xfId="4047" hidden="1"/>
    <cellStyle name="Currency [0] 2958" xfId="33441" hidden="1"/>
    <cellStyle name="Currency [0] 2959" xfId="3928" hidden="1"/>
    <cellStyle name="Currency [0] 2959" xfId="33322" hidden="1"/>
    <cellStyle name="Currency [0] 296" xfId="402" hidden="1"/>
    <cellStyle name="Currency [0] 296" xfId="29797" hidden="1"/>
    <cellStyle name="Currency [0] 2960" xfId="3964" hidden="1"/>
    <cellStyle name="Currency [0] 2960" xfId="33358" hidden="1"/>
    <cellStyle name="Currency [0] 2961" xfId="4033" hidden="1"/>
    <cellStyle name="Currency [0] 2961" xfId="33427" hidden="1"/>
    <cellStyle name="Currency [0] 2962" xfId="4021" hidden="1"/>
    <cellStyle name="Currency [0] 2962" xfId="33415" hidden="1"/>
    <cellStyle name="Currency [0] 2963" xfId="4038" hidden="1"/>
    <cellStyle name="Currency [0] 2963" xfId="33432" hidden="1"/>
    <cellStyle name="Currency [0] 2964" xfId="4049" hidden="1"/>
    <cellStyle name="Currency [0] 2964" xfId="33443" hidden="1"/>
    <cellStyle name="Currency [0] 2965" xfId="3897" hidden="1"/>
    <cellStyle name="Currency [0] 2965" xfId="33291" hidden="1"/>
    <cellStyle name="Currency [0] 2966" xfId="3961" hidden="1"/>
    <cellStyle name="Currency [0] 2966" xfId="33355" hidden="1"/>
    <cellStyle name="Currency [0] 2967" xfId="4053" hidden="1"/>
    <cellStyle name="Currency [0] 2967" xfId="33447" hidden="1"/>
    <cellStyle name="Currency [0] 2968" xfId="4055" hidden="1"/>
    <cellStyle name="Currency [0] 2968" xfId="33449" hidden="1"/>
    <cellStyle name="Currency [0] 2969" xfId="4010" hidden="1"/>
    <cellStyle name="Currency [0] 2969" xfId="33404" hidden="1"/>
    <cellStyle name="Currency [0] 297" xfId="414" hidden="1"/>
    <cellStyle name="Currency [0] 297" xfId="29809" hidden="1"/>
    <cellStyle name="Currency [0] 2970" xfId="4022" hidden="1"/>
    <cellStyle name="Currency [0] 2970" xfId="33416" hidden="1"/>
    <cellStyle name="Currency [0] 2971" xfId="4050" hidden="1"/>
    <cellStyle name="Currency [0] 2971" xfId="33444" hidden="1"/>
    <cellStyle name="Currency [0] 2972" xfId="4023" hidden="1"/>
    <cellStyle name="Currency [0] 2972" xfId="33417" hidden="1"/>
    <cellStyle name="Currency [0] 2973" xfId="4056" hidden="1"/>
    <cellStyle name="Currency [0] 2973" xfId="33450" hidden="1"/>
    <cellStyle name="Currency [0] 2974" xfId="4058" hidden="1"/>
    <cellStyle name="Currency [0] 2974" xfId="33452" hidden="1"/>
    <cellStyle name="Currency [0] 2975" xfId="4051" hidden="1"/>
    <cellStyle name="Currency [0] 2975" xfId="33445" hidden="1"/>
    <cellStyle name="Currency [0] 2976" xfId="3997" hidden="1"/>
    <cellStyle name="Currency [0] 2976" xfId="33391" hidden="1"/>
    <cellStyle name="Currency [0] 2977" xfId="4060" hidden="1"/>
    <cellStyle name="Currency [0] 2977" xfId="33454" hidden="1"/>
    <cellStyle name="Currency [0] 2978" xfId="4062" hidden="1"/>
    <cellStyle name="Currency [0] 2978" xfId="33456" hidden="1"/>
    <cellStyle name="Currency [0] 2979" xfId="691" hidden="1"/>
    <cellStyle name="Currency [0] 2979" xfId="30086" hidden="1"/>
    <cellStyle name="Currency [0] 298" xfId="415" hidden="1"/>
    <cellStyle name="Currency [0] 298" xfId="29810" hidden="1"/>
    <cellStyle name="Currency [0] 2980" xfId="695" hidden="1"/>
    <cellStyle name="Currency [0] 2980" xfId="30090" hidden="1"/>
    <cellStyle name="Currency [0] 2981" xfId="689" hidden="1"/>
    <cellStyle name="Currency [0] 2981" xfId="30084" hidden="1"/>
    <cellStyle name="Currency [0] 2982" xfId="676" hidden="1"/>
    <cellStyle name="Currency [0] 2982" xfId="30071" hidden="1"/>
    <cellStyle name="Currency [0] 2983" xfId="4065" hidden="1"/>
    <cellStyle name="Currency [0] 2983" xfId="33459" hidden="1"/>
    <cellStyle name="Currency [0] 2984" xfId="4071" hidden="1"/>
    <cellStyle name="Currency [0] 2984" xfId="33465" hidden="1"/>
    <cellStyle name="Currency [0] 2985" xfId="4073" hidden="1"/>
    <cellStyle name="Currency [0] 2985" xfId="33467" hidden="1"/>
    <cellStyle name="Currency [0] 2986" xfId="677" hidden="1"/>
    <cellStyle name="Currency [0] 2986" xfId="30072" hidden="1"/>
    <cellStyle name="Currency [0] 2987" xfId="4067" hidden="1"/>
    <cellStyle name="Currency [0] 2987" xfId="33461" hidden="1"/>
    <cellStyle name="Currency [0] 2988" xfId="4075" hidden="1"/>
    <cellStyle name="Currency [0] 2988" xfId="33469" hidden="1"/>
    <cellStyle name="Currency [0] 2989" xfId="4077" hidden="1"/>
    <cellStyle name="Currency [0] 2989" xfId="33471" hidden="1"/>
    <cellStyle name="Currency [0] 299" xfId="353" hidden="1"/>
    <cellStyle name="Currency [0] 299" xfId="29748" hidden="1"/>
    <cellStyle name="Currency [0] 2990" xfId="4066" hidden="1"/>
    <cellStyle name="Currency [0] 2990" xfId="33460" hidden="1"/>
    <cellStyle name="Currency [0] 2991" xfId="668" hidden="1"/>
    <cellStyle name="Currency [0] 2991" xfId="30063" hidden="1"/>
    <cellStyle name="Currency [0] 2992" xfId="4088" hidden="1"/>
    <cellStyle name="Currency [0] 2992" xfId="33482" hidden="1"/>
    <cellStyle name="Currency [0] 2993" xfId="4097" hidden="1"/>
    <cellStyle name="Currency [0] 2993" xfId="33491" hidden="1"/>
    <cellStyle name="Currency [0] 2994" xfId="4108" hidden="1"/>
    <cellStyle name="Currency [0] 2994" xfId="33502" hidden="1"/>
    <cellStyle name="Currency [0] 2995" xfId="4114" hidden="1"/>
    <cellStyle name="Currency [0] 2995" xfId="33508" hidden="1"/>
    <cellStyle name="Currency [0] 2996" xfId="4086" hidden="1"/>
    <cellStyle name="Currency [0] 2996" xfId="33480" hidden="1"/>
    <cellStyle name="Currency [0] 2997" xfId="4104" hidden="1"/>
    <cellStyle name="Currency [0] 2997" xfId="33498" hidden="1"/>
    <cellStyle name="Currency [0] 2998" xfId="4126" hidden="1"/>
    <cellStyle name="Currency [0] 2998" xfId="33520" hidden="1"/>
    <cellStyle name="Currency [0] 2999" xfId="4128" hidden="1"/>
    <cellStyle name="Currency [0] 2999" xfId="33522" hidden="1"/>
    <cellStyle name="Currency [0] 3" xfId="79" hidden="1"/>
    <cellStyle name="Currency [0] 3" xfId="29474" hidden="1"/>
    <cellStyle name="Currency [0] 30" xfId="123" hidden="1"/>
    <cellStyle name="Currency [0] 30" xfId="29518" hidden="1"/>
    <cellStyle name="Currency [0] 300" xfId="389" hidden="1"/>
    <cellStyle name="Currency [0] 300" xfId="29784" hidden="1"/>
    <cellStyle name="Currency [0] 3000" xfId="694" hidden="1"/>
    <cellStyle name="Currency [0] 3000" xfId="30089" hidden="1"/>
    <cellStyle name="Currency [0] 3001" xfId="669" hidden="1"/>
    <cellStyle name="Currency [0] 3001" xfId="30064" hidden="1"/>
    <cellStyle name="Currency [0] 3002" xfId="4100" hidden="1"/>
    <cellStyle name="Currency [0] 3002" xfId="33494" hidden="1"/>
    <cellStyle name="Currency [0] 3003" xfId="672" hidden="1"/>
    <cellStyle name="Currency [0] 3003" xfId="30067" hidden="1"/>
    <cellStyle name="Currency [0] 3004" xfId="4089" hidden="1"/>
    <cellStyle name="Currency [0] 3004" xfId="33483" hidden="1"/>
    <cellStyle name="Currency [0] 3005" xfId="4133" hidden="1"/>
    <cellStyle name="Currency [0] 3005" xfId="33527" hidden="1"/>
    <cellStyle name="Currency [0] 3006" xfId="4101" hidden="1"/>
    <cellStyle name="Currency [0] 3006" xfId="33495" hidden="1"/>
    <cellStyle name="Currency [0] 3007" xfId="4109" hidden="1"/>
    <cellStyle name="Currency [0] 3007" xfId="33503" hidden="1"/>
    <cellStyle name="Currency [0] 3008" xfId="4145" hidden="1"/>
    <cellStyle name="Currency [0] 3008" xfId="33539" hidden="1"/>
    <cellStyle name="Currency [0] 3009" xfId="4147" hidden="1"/>
    <cellStyle name="Currency [0] 3009" xfId="33541" hidden="1"/>
    <cellStyle name="Currency [0] 301" xfId="369" hidden="1"/>
    <cellStyle name="Currency [0] 301" xfId="29764" hidden="1"/>
    <cellStyle name="Currency [0] 3010" xfId="4103" hidden="1"/>
    <cellStyle name="Currency [0] 3010" xfId="33497" hidden="1"/>
    <cellStyle name="Currency [0] 3011" xfId="4116" hidden="1"/>
    <cellStyle name="Currency [0] 3011" xfId="33510" hidden="1"/>
    <cellStyle name="Currency [0] 3012" xfId="4121" hidden="1"/>
    <cellStyle name="Currency [0] 3012" xfId="33515" hidden="1"/>
    <cellStyle name="Currency [0] 3013" xfId="4115" hidden="1"/>
    <cellStyle name="Currency [0] 3013" xfId="33509" hidden="1"/>
    <cellStyle name="Currency [0] 3014" xfId="4163" hidden="1"/>
    <cellStyle name="Currency [0] 3014" xfId="33557" hidden="1"/>
    <cellStyle name="Currency [0] 3015" xfId="4171" hidden="1"/>
    <cellStyle name="Currency [0] 3015" xfId="33565" hidden="1"/>
    <cellStyle name="Currency [0] 3016" xfId="4099" hidden="1"/>
    <cellStyle name="Currency [0] 3016" xfId="33493" hidden="1"/>
    <cellStyle name="Currency [0] 3017" xfId="4157" hidden="1"/>
    <cellStyle name="Currency [0] 3017" xfId="33551" hidden="1"/>
    <cellStyle name="Currency [0] 3018" xfId="4180" hidden="1"/>
    <cellStyle name="Currency [0] 3018" xfId="33574" hidden="1"/>
    <cellStyle name="Currency [0] 3019" xfId="4182" hidden="1"/>
    <cellStyle name="Currency [0] 3019" xfId="33576" hidden="1"/>
    <cellStyle name="Currency [0] 302" xfId="385" hidden="1"/>
    <cellStyle name="Currency [0] 302" xfId="29780" hidden="1"/>
    <cellStyle name="Currency [0] 3020" xfId="4082" hidden="1"/>
    <cellStyle name="Currency [0] 3020" xfId="33476" hidden="1"/>
    <cellStyle name="Currency [0] 3021" xfId="4092" hidden="1"/>
    <cellStyle name="Currency [0] 3021" xfId="33486" hidden="1"/>
    <cellStyle name="Currency [0] 3022" xfId="4154" hidden="1"/>
    <cellStyle name="Currency [0] 3022" xfId="33548" hidden="1"/>
    <cellStyle name="Currency [0] 3023" xfId="4119" hidden="1"/>
    <cellStyle name="Currency [0] 3023" xfId="33513" hidden="1"/>
    <cellStyle name="Currency [0] 3024" xfId="4069" hidden="1"/>
    <cellStyle name="Currency [0] 3024" xfId="33463" hidden="1"/>
    <cellStyle name="Currency [0] 3025" xfId="4190" hidden="1"/>
    <cellStyle name="Currency [0] 3025" xfId="33584" hidden="1"/>
    <cellStyle name="Currency [0] 3026" xfId="4155" hidden="1"/>
    <cellStyle name="Currency [0] 3026" xfId="33549" hidden="1"/>
    <cellStyle name="Currency [0] 3027" xfId="4166" hidden="1"/>
    <cellStyle name="Currency [0] 3027" xfId="33560" hidden="1"/>
    <cellStyle name="Currency [0] 3028" xfId="4198" hidden="1"/>
    <cellStyle name="Currency [0] 3028" xfId="33592" hidden="1"/>
    <cellStyle name="Currency [0] 3029" xfId="4200" hidden="1"/>
    <cellStyle name="Currency [0] 3029" xfId="33594" hidden="1"/>
    <cellStyle name="Currency [0] 303" xfId="387" hidden="1"/>
    <cellStyle name="Currency [0] 303" xfId="29782" hidden="1"/>
    <cellStyle name="Currency [0] 3030" xfId="4152" hidden="1"/>
    <cellStyle name="Currency [0] 3030" xfId="33546" hidden="1"/>
    <cellStyle name="Currency [0] 3031" xfId="4151" hidden="1"/>
    <cellStyle name="Currency [0] 3031" xfId="33545" hidden="1"/>
    <cellStyle name="Currency [0] 3032" xfId="4141" hidden="1"/>
    <cellStyle name="Currency [0] 3032" xfId="33535" hidden="1"/>
    <cellStyle name="Currency [0] 3033" xfId="4137" hidden="1"/>
    <cellStyle name="Currency [0] 3033" xfId="33531" hidden="1"/>
    <cellStyle name="Currency [0] 3034" xfId="4139" hidden="1"/>
    <cellStyle name="Currency [0] 3034" xfId="33533" hidden="1"/>
    <cellStyle name="Currency [0] 3035" xfId="4207" hidden="1"/>
    <cellStyle name="Currency [0] 3035" xfId="33601" hidden="1"/>
    <cellStyle name="Currency [0] 3036" xfId="682" hidden="1"/>
    <cellStyle name="Currency [0] 3036" xfId="30077" hidden="1"/>
    <cellStyle name="Currency [0] 3037" xfId="4185" hidden="1"/>
    <cellStyle name="Currency [0] 3037" xfId="33579" hidden="1"/>
    <cellStyle name="Currency [0] 3038" xfId="4213" hidden="1"/>
    <cellStyle name="Currency [0] 3038" xfId="33607" hidden="1"/>
    <cellStyle name="Currency [0] 3039" xfId="4215" hidden="1"/>
    <cellStyle name="Currency [0] 3039" xfId="33609" hidden="1"/>
    <cellStyle name="Currency [0] 304" xfId="418" hidden="1"/>
    <cellStyle name="Currency [0] 304" xfId="29813" hidden="1"/>
    <cellStyle name="Currency [0] 3040" xfId="4090" hidden="1"/>
    <cellStyle name="Currency [0] 3040" xfId="33484" hidden="1"/>
    <cellStyle name="Currency [0] 3041" xfId="4164" hidden="1"/>
    <cellStyle name="Currency [0] 3041" xfId="33558" hidden="1"/>
    <cellStyle name="Currency [0] 3042" xfId="4120" hidden="1"/>
    <cellStyle name="Currency [0] 3042" xfId="33514" hidden="1"/>
    <cellStyle name="Currency [0] 3043" xfId="4156" hidden="1"/>
    <cellStyle name="Currency [0] 3043" xfId="33550" hidden="1"/>
    <cellStyle name="Currency [0] 3044" xfId="4160" hidden="1"/>
    <cellStyle name="Currency [0] 3044" xfId="33554" hidden="1"/>
    <cellStyle name="Currency [0] 3045" xfId="4221" hidden="1"/>
    <cellStyle name="Currency [0] 3045" xfId="33615" hidden="1"/>
    <cellStyle name="Currency [0] 3046" xfId="685" hidden="1"/>
    <cellStyle name="Currency [0] 3046" xfId="30080" hidden="1"/>
    <cellStyle name="Currency [0] 3047" xfId="4203" hidden="1"/>
    <cellStyle name="Currency [0] 3047" xfId="33597" hidden="1"/>
    <cellStyle name="Currency [0] 3048" xfId="4226" hidden="1"/>
    <cellStyle name="Currency [0] 3048" xfId="33620" hidden="1"/>
    <cellStyle name="Currency [0] 3049" xfId="4228" hidden="1"/>
    <cellStyle name="Currency [0] 3049" xfId="33622" hidden="1"/>
    <cellStyle name="Currency [0] 305" xfId="212" hidden="1"/>
    <cellStyle name="Currency [0] 305" xfId="29607" hidden="1"/>
    <cellStyle name="Currency [0] 3050" xfId="4084" hidden="1"/>
    <cellStyle name="Currency [0] 3050" xfId="33478" hidden="1"/>
    <cellStyle name="Currency [0] 3051" xfId="4183" hidden="1"/>
    <cellStyle name="Currency [0] 3051" xfId="33577" hidden="1"/>
    <cellStyle name="Currency [0] 3052" xfId="4150" hidden="1"/>
    <cellStyle name="Currency [0] 3052" xfId="33544" hidden="1"/>
    <cellStyle name="Currency [0] 3053" xfId="4168" hidden="1"/>
    <cellStyle name="Currency [0] 3053" xfId="33562" hidden="1"/>
    <cellStyle name="Currency [0] 3054" xfId="4165" hidden="1"/>
    <cellStyle name="Currency [0] 3054" xfId="33559" hidden="1"/>
    <cellStyle name="Currency [0] 3055" xfId="4232" hidden="1"/>
    <cellStyle name="Currency [0] 3055" xfId="33626" hidden="1"/>
    <cellStyle name="Currency [0] 3056" xfId="4117" hidden="1"/>
    <cellStyle name="Currency [0] 3056" xfId="33511" hidden="1"/>
    <cellStyle name="Currency [0] 3057" xfId="4217" hidden="1"/>
    <cellStyle name="Currency [0] 3057" xfId="33611" hidden="1"/>
    <cellStyle name="Currency [0] 3058" xfId="4239" hidden="1"/>
    <cellStyle name="Currency [0] 3058" xfId="33633" hidden="1"/>
    <cellStyle name="Currency [0] 3059" xfId="4241" hidden="1"/>
    <cellStyle name="Currency [0] 3059" xfId="33635" hidden="1"/>
    <cellStyle name="Currency [0] 306" xfId="410" hidden="1"/>
    <cellStyle name="Currency [0] 306" xfId="29805" hidden="1"/>
    <cellStyle name="Currency [0] 3060" xfId="4169" hidden="1"/>
    <cellStyle name="Currency [0] 3060" xfId="33563" hidden="1"/>
    <cellStyle name="Currency [0] 3061" xfId="4201" hidden="1"/>
    <cellStyle name="Currency [0] 3061" xfId="33595" hidden="1"/>
    <cellStyle name="Currency [0] 3062" xfId="693" hidden="1"/>
    <cellStyle name="Currency [0] 3062" xfId="30088" hidden="1"/>
    <cellStyle name="Currency [0] 3063" xfId="4187" hidden="1"/>
    <cellStyle name="Currency [0] 3063" xfId="33581" hidden="1"/>
    <cellStyle name="Currency [0] 3064" xfId="4184" hidden="1"/>
    <cellStyle name="Currency [0] 3064" xfId="33578" hidden="1"/>
    <cellStyle name="Currency [0] 3065" xfId="4245" hidden="1"/>
    <cellStyle name="Currency [0] 3065" xfId="33639" hidden="1"/>
    <cellStyle name="Currency [0] 3066" xfId="4080" hidden="1"/>
    <cellStyle name="Currency [0] 3066" xfId="33474" hidden="1"/>
    <cellStyle name="Currency [0] 3067" xfId="4229" hidden="1"/>
    <cellStyle name="Currency [0] 3067" xfId="33623" hidden="1"/>
    <cellStyle name="Currency [0] 3068" xfId="4249" hidden="1"/>
    <cellStyle name="Currency [0] 3068" xfId="33643" hidden="1"/>
    <cellStyle name="Currency [0] 3069" xfId="4251" hidden="1"/>
    <cellStyle name="Currency [0] 3069" xfId="33645" hidden="1"/>
    <cellStyle name="Currency [0] 307" xfId="420" hidden="1"/>
    <cellStyle name="Currency [0] 307" xfId="29815" hidden="1"/>
    <cellStyle name="Currency [0] 3070" xfId="4188" hidden="1"/>
    <cellStyle name="Currency [0] 3070" xfId="33582" hidden="1"/>
    <cellStyle name="Currency [0] 3071" xfId="4216" hidden="1"/>
    <cellStyle name="Currency [0] 3071" xfId="33610" hidden="1"/>
    <cellStyle name="Currency [0] 3072" xfId="4176" hidden="1"/>
    <cellStyle name="Currency [0] 3072" xfId="33570" hidden="1"/>
    <cellStyle name="Currency [0] 3073" xfId="4205" hidden="1"/>
    <cellStyle name="Currency [0] 3073" xfId="33599" hidden="1"/>
    <cellStyle name="Currency [0] 3074" xfId="4202" hidden="1"/>
    <cellStyle name="Currency [0] 3074" xfId="33596" hidden="1"/>
    <cellStyle name="Currency [0] 3075" xfId="4255" hidden="1"/>
    <cellStyle name="Currency [0] 3075" xfId="33649" hidden="1"/>
    <cellStyle name="Currency [0] 3076" xfId="4083" hidden="1"/>
    <cellStyle name="Currency [0] 3076" xfId="33477" hidden="1"/>
    <cellStyle name="Currency [0] 3077" xfId="4242" hidden="1"/>
    <cellStyle name="Currency [0] 3077" xfId="33636" hidden="1"/>
    <cellStyle name="Currency [0] 3078" xfId="4259" hidden="1"/>
    <cellStyle name="Currency [0] 3078" xfId="33653" hidden="1"/>
    <cellStyle name="Currency [0] 3079" xfId="4261" hidden="1"/>
    <cellStyle name="Currency [0] 3079" xfId="33655" hidden="1"/>
    <cellStyle name="Currency [0] 308" xfId="421" hidden="1"/>
    <cellStyle name="Currency [0] 308" xfId="29816" hidden="1"/>
    <cellStyle name="Currency [0] 3080" xfId="4142" hidden="1"/>
    <cellStyle name="Currency [0] 3080" xfId="33536" hidden="1"/>
    <cellStyle name="Currency [0] 3081" xfId="4178" hidden="1"/>
    <cellStyle name="Currency [0] 3081" xfId="33572" hidden="1"/>
    <cellStyle name="Currency [0] 3082" xfId="4247" hidden="1"/>
    <cellStyle name="Currency [0] 3082" xfId="33641" hidden="1"/>
    <cellStyle name="Currency [0] 3083" xfId="4235" hidden="1"/>
    <cellStyle name="Currency [0] 3083" xfId="33629" hidden="1"/>
    <cellStyle name="Currency [0] 3084" xfId="4252" hidden="1"/>
    <cellStyle name="Currency [0] 3084" xfId="33646" hidden="1"/>
    <cellStyle name="Currency [0] 3085" xfId="4263" hidden="1"/>
    <cellStyle name="Currency [0] 3085" xfId="33657" hidden="1"/>
    <cellStyle name="Currency [0] 3086" xfId="4111" hidden="1"/>
    <cellStyle name="Currency [0] 3086" xfId="33505" hidden="1"/>
    <cellStyle name="Currency [0] 3087" xfId="4175" hidden="1"/>
    <cellStyle name="Currency [0] 3087" xfId="33569" hidden="1"/>
    <cellStyle name="Currency [0] 3088" xfId="4267" hidden="1"/>
    <cellStyle name="Currency [0] 3088" xfId="33661" hidden="1"/>
    <cellStyle name="Currency [0] 3089" xfId="4269" hidden="1"/>
    <cellStyle name="Currency [0] 3089" xfId="33663" hidden="1"/>
    <cellStyle name="Currency [0] 309" xfId="349" hidden="1"/>
    <cellStyle name="Currency [0] 309" xfId="29744" hidden="1"/>
    <cellStyle name="Currency [0] 3090" xfId="4224" hidden="1"/>
    <cellStyle name="Currency [0] 3090" xfId="33618" hidden="1"/>
    <cellStyle name="Currency [0] 3091" xfId="4236" hidden="1"/>
    <cellStyle name="Currency [0] 3091" xfId="33630" hidden="1"/>
    <cellStyle name="Currency [0] 3092" xfId="4264" hidden="1"/>
    <cellStyle name="Currency [0] 3092" xfId="33658" hidden="1"/>
    <cellStyle name="Currency [0] 3093" xfId="4237" hidden="1"/>
    <cellStyle name="Currency [0] 3093" xfId="33631" hidden="1"/>
    <cellStyle name="Currency [0] 3094" xfId="4270" hidden="1"/>
    <cellStyle name="Currency [0] 3094" xfId="33664" hidden="1"/>
    <cellStyle name="Currency [0] 3095" xfId="4272" hidden="1"/>
    <cellStyle name="Currency [0] 3095" xfId="33666" hidden="1"/>
    <cellStyle name="Currency [0] 3096" xfId="4265" hidden="1"/>
    <cellStyle name="Currency [0] 3096" xfId="33659" hidden="1"/>
    <cellStyle name="Currency [0] 3097" xfId="4211" hidden="1"/>
    <cellStyle name="Currency [0] 3097" xfId="33605" hidden="1"/>
    <cellStyle name="Currency [0] 3098" xfId="4274" hidden="1"/>
    <cellStyle name="Currency [0] 3098" xfId="33668" hidden="1"/>
    <cellStyle name="Currency [0] 3099" xfId="4276" hidden="1"/>
    <cellStyle name="Currency [0] 3099" xfId="33670" hidden="1"/>
    <cellStyle name="Currency [0] 31" xfId="103" hidden="1"/>
    <cellStyle name="Currency [0] 31" xfId="29498" hidden="1"/>
    <cellStyle name="Currency [0] 310" xfId="400" hidden="1"/>
    <cellStyle name="Currency [0] 310" xfId="29795" hidden="1"/>
    <cellStyle name="Currency [0] 3100" xfId="4333" hidden="1"/>
    <cellStyle name="Currency [0] 3100" xfId="33727" hidden="1"/>
    <cellStyle name="Currency [0] 3101" xfId="4352" hidden="1"/>
    <cellStyle name="Currency [0] 3101" xfId="33746" hidden="1"/>
    <cellStyle name="Currency [0] 3102" xfId="4359" hidden="1"/>
    <cellStyle name="Currency [0] 3102" xfId="33753" hidden="1"/>
    <cellStyle name="Currency [0] 3103" xfId="4366" hidden="1"/>
    <cellStyle name="Currency [0] 3103" xfId="33760" hidden="1"/>
    <cellStyle name="Currency [0] 3104" xfId="4371" hidden="1"/>
    <cellStyle name="Currency [0] 3104" xfId="33765" hidden="1"/>
    <cellStyle name="Currency [0] 3105" xfId="4350" hidden="1"/>
    <cellStyle name="Currency [0] 3105" xfId="33744" hidden="1"/>
    <cellStyle name="Currency [0] 3106" xfId="4361" hidden="1"/>
    <cellStyle name="Currency [0] 3106" xfId="33755" hidden="1"/>
    <cellStyle name="Currency [0] 3107" xfId="4375" hidden="1"/>
    <cellStyle name="Currency [0] 3107" xfId="33769" hidden="1"/>
    <cellStyle name="Currency [0] 3108" xfId="4377" hidden="1"/>
    <cellStyle name="Currency [0] 3108" xfId="33771" hidden="1"/>
    <cellStyle name="Currency [0] 3109" xfId="4360" hidden="1"/>
    <cellStyle name="Currency [0] 3109" xfId="33754" hidden="1"/>
    <cellStyle name="Currency [0] 311" xfId="380" hidden="1"/>
    <cellStyle name="Currency [0] 311" xfId="29775" hidden="1"/>
    <cellStyle name="Currency [0] 3110" xfId="4334" hidden="1"/>
    <cellStyle name="Currency [0] 3110" xfId="33728" hidden="1"/>
    <cellStyle name="Currency [0] 3111" xfId="4388" hidden="1"/>
    <cellStyle name="Currency [0] 3111" xfId="33782" hidden="1"/>
    <cellStyle name="Currency [0] 3112" xfId="4397" hidden="1"/>
    <cellStyle name="Currency [0] 3112" xfId="33791" hidden="1"/>
    <cellStyle name="Currency [0] 3113" xfId="4408" hidden="1"/>
    <cellStyle name="Currency [0] 3113" xfId="33802" hidden="1"/>
    <cellStyle name="Currency [0] 3114" xfId="4414" hidden="1"/>
    <cellStyle name="Currency [0] 3114" xfId="33808" hidden="1"/>
    <cellStyle name="Currency [0] 3115" xfId="4386" hidden="1"/>
    <cellStyle name="Currency [0] 3115" xfId="33780" hidden="1"/>
    <cellStyle name="Currency [0] 3116" xfId="4404" hidden="1"/>
    <cellStyle name="Currency [0] 3116" xfId="33798" hidden="1"/>
    <cellStyle name="Currency [0] 3117" xfId="4426" hidden="1"/>
    <cellStyle name="Currency [0] 3117" xfId="33820" hidden="1"/>
    <cellStyle name="Currency [0] 3118" xfId="4428" hidden="1"/>
    <cellStyle name="Currency [0] 3118" xfId="33822" hidden="1"/>
    <cellStyle name="Currency [0] 3119" xfId="4356" hidden="1"/>
    <cellStyle name="Currency [0] 3119" xfId="33750" hidden="1"/>
    <cellStyle name="Currency [0] 312" xfId="392" hidden="1"/>
    <cellStyle name="Currency [0] 312" xfId="29787" hidden="1"/>
    <cellStyle name="Currency [0] 3120" xfId="4340" hidden="1"/>
    <cellStyle name="Currency [0] 3120" xfId="33734" hidden="1"/>
    <cellStyle name="Currency [0] 3121" xfId="4400" hidden="1"/>
    <cellStyle name="Currency [0] 3121" xfId="33794" hidden="1"/>
    <cellStyle name="Currency [0] 3122" xfId="4345" hidden="1"/>
    <cellStyle name="Currency [0] 3122" xfId="33739" hidden="1"/>
    <cellStyle name="Currency [0] 3123" xfId="4389" hidden="1"/>
    <cellStyle name="Currency [0] 3123" xfId="33783" hidden="1"/>
    <cellStyle name="Currency [0] 3124" xfId="4433" hidden="1"/>
    <cellStyle name="Currency [0] 3124" xfId="33827" hidden="1"/>
    <cellStyle name="Currency [0] 3125" xfId="4401" hidden="1"/>
    <cellStyle name="Currency [0] 3125" xfId="33795" hidden="1"/>
    <cellStyle name="Currency [0] 3126" xfId="4409" hidden="1"/>
    <cellStyle name="Currency [0] 3126" xfId="33803" hidden="1"/>
    <cellStyle name="Currency [0] 3127" xfId="4445" hidden="1"/>
    <cellStyle name="Currency [0] 3127" xfId="33839" hidden="1"/>
    <cellStyle name="Currency [0] 3128" xfId="4447" hidden="1"/>
    <cellStyle name="Currency [0] 3128" xfId="33841" hidden="1"/>
    <cellStyle name="Currency [0] 3129" xfId="4403" hidden="1"/>
    <cellStyle name="Currency [0] 3129" xfId="33797" hidden="1"/>
    <cellStyle name="Currency [0] 313" xfId="390" hidden="1"/>
    <cellStyle name="Currency [0] 313" xfId="29785" hidden="1"/>
    <cellStyle name="Currency [0] 3130" xfId="4416" hidden="1"/>
    <cellStyle name="Currency [0] 3130" xfId="33810" hidden="1"/>
    <cellStyle name="Currency [0] 3131" xfId="4421" hidden="1"/>
    <cellStyle name="Currency [0] 3131" xfId="33815" hidden="1"/>
    <cellStyle name="Currency [0] 3132" xfId="4415" hidden="1"/>
    <cellStyle name="Currency [0] 3132" xfId="33809" hidden="1"/>
    <cellStyle name="Currency [0] 3133" xfId="4463" hidden="1"/>
    <cellStyle name="Currency [0] 3133" xfId="33857" hidden="1"/>
    <cellStyle name="Currency [0] 3134" xfId="4471" hidden="1"/>
    <cellStyle name="Currency [0] 3134" xfId="33865" hidden="1"/>
    <cellStyle name="Currency [0] 3135" xfId="4399" hidden="1"/>
    <cellStyle name="Currency [0] 3135" xfId="33793" hidden="1"/>
    <cellStyle name="Currency [0] 3136" xfId="4457" hidden="1"/>
    <cellStyle name="Currency [0] 3136" xfId="33851" hidden="1"/>
    <cellStyle name="Currency [0] 3137" xfId="4480" hidden="1"/>
    <cellStyle name="Currency [0] 3137" xfId="33874" hidden="1"/>
    <cellStyle name="Currency [0] 3138" xfId="4482" hidden="1"/>
    <cellStyle name="Currency [0] 3138" xfId="33876" hidden="1"/>
    <cellStyle name="Currency [0] 3139" xfId="4382" hidden="1"/>
    <cellStyle name="Currency [0] 3139" xfId="33776" hidden="1"/>
    <cellStyle name="Currency [0] 314" xfId="423" hidden="1"/>
    <cellStyle name="Currency [0] 314" xfId="29818" hidden="1"/>
    <cellStyle name="Currency [0] 3140" xfId="4392" hidden="1"/>
    <cellStyle name="Currency [0] 3140" xfId="33786" hidden="1"/>
    <cellStyle name="Currency [0] 3141" xfId="4454" hidden="1"/>
    <cellStyle name="Currency [0] 3141" xfId="33848" hidden="1"/>
    <cellStyle name="Currency [0] 3142" xfId="4419" hidden="1"/>
    <cellStyle name="Currency [0] 3142" xfId="33813" hidden="1"/>
    <cellStyle name="Currency [0] 3143" xfId="4364" hidden="1"/>
    <cellStyle name="Currency [0] 3143" xfId="33758" hidden="1"/>
    <cellStyle name="Currency [0] 3144" xfId="4490" hidden="1"/>
    <cellStyle name="Currency [0] 3144" xfId="33884" hidden="1"/>
    <cellStyle name="Currency [0] 3145" xfId="4455" hidden="1"/>
    <cellStyle name="Currency [0] 3145" xfId="33849" hidden="1"/>
    <cellStyle name="Currency [0] 3146" xfId="4466" hidden="1"/>
    <cellStyle name="Currency [0] 3146" xfId="33860" hidden="1"/>
    <cellStyle name="Currency [0] 3147" xfId="4498" hidden="1"/>
    <cellStyle name="Currency [0] 3147" xfId="33892" hidden="1"/>
    <cellStyle name="Currency [0] 3148" xfId="4500" hidden="1"/>
    <cellStyle name="Currency [0] 3148" xfId="33894" hidden="1"/>
    <cellStyle name="Currency [0] 3149" xfId="4452" hidden="1"/>
    <cellStyle name="Currency [0] 3149" xfId="33846" hidden="1"/>
    <cellStyle name="Currency [0] 315" xfId="367" hidden="1"/>
    <cellStyle name="Currency [0] 315" xfId="29762" hidden="1"/>
    <cellStyle name="Currency [0] 3150" xfId="4451" hidden="1"/>
    <cellStyle name="Currency [0] 3150" xfId="33845" hidden="1"/>
    <cellStyle name="Currency [0] 3151" xfId="4441" hidden="1"/>
    <cellStyle name="Currency [0] 3151" xfId="33835" hidden="1"/>
    <cellStyle name="Currency [0] 3152" xfId="4437" hidden="1"/>
    <cellStyle name="Currency [0] 3152" xfId="33831" hidden="1"/>
    <cellStyle name="Currency [0] 3153" xfId="4439" hidden="1"/>
    <cellStyle name="Currency [0] 3153" xfId="33833" hidden="1"/>
    <cellStyle name="Currency [0] 3154" xfId="4507" hidden="1"/>
    <cellStyle name="Currency [0] 3154" xfId="33901" hidden="1"/>
    <cellStyle name="Currency [0] 3155" xfId="4342" hidden="1"/>
    <cellStyle name="Currency [0] 3155" xfId="33736" hidden="1"/>
    <cellStyle name="Currency [0] 3156" xfId="4485" hidden="1"/>
    <cellStyle name="Currency [0] 3156" xfId="33879" hidden="1"/>
    <cellStyle name="Currency [0] 3157" xfId="4513" hidden="1"/>
    <cellStyle name="Currency [0] 3157" xfId="33907" hidden="1"/>
    <cellStyle name="Currency [0] 3158" xfId="4515" hidden="1"/>
    <cellStyle name="Currency [0] 3158" xfId="33909" hidden="1"/>
    <cellStyle name="Currency [0] 3159" xfId="4390" hidden="1"/>
    <cellStyle name="Currency [0] 3159" xfId="33784" hidden="1"/>
    <cellStyle name="Currency [0] 316" xfId="417" hidden="1"/>
    <cellStyle name="Currency [0] 316" xfId="29812" hidden="1"/>
    <cellStyle name="Currency [0] 3160" xfId="4464" hidden="1"/>
    <cellStyle name="Currency [0] 3160" xfId="33858" hidden="1"/>
    <cellStyle name="Currency [0] 3161" xfId="4420" hidden="1"/>
    <cellStyle name="Currency [0] 3161" xfId="33814" hidden="1"/>
    <cellStyle name="Currency [0] 3162" xfId="4456" hidden="1"/>
    <cellStyle name="Currency [0] 3162" xfId="33850" hidden="1"/>
    <cellStyle name="Currency [0] 3163" xfId="4460" hidden="1"/>
    <cellStyle name="Currency [0] 3163" xfId="33854" hidden="1"/>
    <cellStyle name="Currency [0] 3164" xfId="4521" hidden="1"/>
    <cellStyle name="Currency [0] 3164" xfId="33915" hidden="1"/>
    <cellStyle name="Currency [0] 3165" xfId="4337" hidden="1"/>
    <cellStyle name="Currency [0] 3165" xfId="33731" hidden="1"/>
    <cellStyle name="Currency [0] 3166" xfId="4503" hidden="1"/>
    <cellStyle name="Currency [0] 3166" xfId="33897" hidden="1"/>
    <cellStyle name="Currency [0] 3167" xfId="4526" hidden="1"/>
    <cellStyle name="Currency [0] 3167" xfId="33920" hidden="1"/>
    <cellStyle name="Currency [0] 3168" xfId="4528" hidden="1"/>
    <cellStyle name="Currency [0] 3168" xfId="33922" hidden="1"/>
    <cellStyle name="Currency [0] 3169" xfId="4384" hidden="1"/>
    <cellStyle name="Currency [0] 3169" xfId="33778" hidden="1"/>
    <cellStyle name="Currency [0] 317" xfId="427" hidden="1"/>
    <cellStyle name="Currency [0] 317" xfId="29822" hidden="1"/>
    <cellStyle name="Currency [0] 3170" xfId="4483" hidden="1"/>
    <cellStyle name="Currency [0] 3170" xfId="33877" hidden="1"/>
    <cellStyle name="Currency [0] 3171" xfId="4450" hidden="1"/>
    <cellStyle name="Currency [0] 3171" xfId="33844" hidden="1"/>
    <cellStyle name="Currency [0] 3172" xfId="4468" hidden="1"/>
    <cellStyle name="Currency [0] 3172" xfId="33862" hidden="1"/>
    <cellStyle name="Currency [0] 3173" xfId="4465" hidden="1"/>
    <cellStyle name="Currency [0] 3173" xfId="33859" hidden="1"/>
    <cellStyle name="Currency [0] 3174" xfId="4532" hidden="1"/>
    <cellStyle name="Currency [0] 3174" xfId="33926" hidden="1"/>
    <cellStyle name="Currency [0] 3175" xfId="4417" hidden="1"/>
    <cellStyle name="Currency [0] 3175" xfId="33811" hidden="1"/>
    <cellStyle name="Currency [0] 3176" xfId="4517" hidden="1"/>
    <cellStyle name="Currency [0] 3176" xfId="33911" hidden="1"/>
    <cellStyle name="Currency [0] 3177" xfId="4539" hidden="1"/>
    <cellStyle name="Currency [0] 3177" xfId="33933" hidden="1"/>
    <cellStyle name="Currency [0] 3178" xfId="4541" hidden="1"/>
    <cellStyle name="Currency [0] 3178" xfId="33935" hidden="1"/>
    <cellStyle name="Currency [0] 3179" xfId="4469" hidden="1"/>
    <cellStyle name="Currency [0] 3179" xfId="33863" hidden="1"/>
    <cellStyle name="Currency [0] 318" xfId="428" hidden="1"/>
    <cellStyle name="Currency [0] 318" xfId="29823" hidden="1"/>
    <cellStyle name="Currency [0] 3180" xfId="4501" hidden="1"/>
    <cellStyle name="Currency [0] 3180" xfId="33895" hidden="1"/>
    <cellStyle name="Currency [0] 3181" xfId="4353" hidden="1"/>
    <cellStyle name="Currency [0] 3181" xfId="33747" hidden="1"/>
    <cellStyle name="Currency [0] 3182" xfId="4487" hidden="1"/>
    <cellStyle name="Currency [0] 3182" xfId="33881" hidden="1"/>
    <cellStyle name="Currency [0] 3183" xfId="4484" hidden="1"/>
    <cellStyle name="Currency [0] 3183" xfId="33878" hidden="1"/>
    <cellStyle name="Currency [0] 3184" xfId="4545" hidden="1"/>
    <cellStyle name="Currency [0] 3184" xfId="33939" hidden="1"/>
    <cellStyle name="Currency [0] 3185" xfId="4380" hidden="1"/>
    <cellStyle name="Currency [0] 3185" xfId="33774" hidden="1"/>
    <cellStyle name="Currency [0] 3186" xfId="4529" hidden="1"/>
    <cellStyle name="Currency [0] 3186" xfId="33923" hidden="1"/>
    <cellStyle name="Currency [0] 3187" xfId="4549" hidden="1"/>
    <cellStyle name="Currency [0] 3187" xfId="33943" hidden="1"/>
    <cellStyle name="Currency [0] 3188" xfId="4551" hidden="1"/>
    <cellStyle name="Currency [0] 3188" xfId="33945" hidden="1"/>
    <cellStyle name="Currency [0] 3189" xfId="4488" hidden="1"/>
    <cellStyle name="Currency [0] 3189" xfId="33882" hidden="1"/>
    <cellStyle name="Currency [0] 319" xfId="393" hidden="1"/>
    <cellStyle name="Currency [0] 319" xfId="29788" hidden="1"/>
    <cellStyle name="Currency [0] 3190" xfId="4516" hidden="1"/>
    <cellStyle name="Currency [0] 3190" xfId="33910" hidden="1"/>
    <cellStyle name="Currency [0] 3191" xfId="4476" hidden="1"/>
    <cellStyle name="Currency [0] 3191" xfId="33870" hidden="1"/>
    <cellStyle name="Currency [0] 3192" xfId="4505" hidden="1"/>
    <cellStyle name="Currency [0] 3192" xfId="33899" hidden="1"/>
    <cellStyle name="Currency [0] 3193" xfId="4502" hidden="1"/>
    <cellStyle name="Currency [0] 3193" xfId="33896" hidden="1"/>
    <cellStyle name="Currency [0] 3194" xfId="4555" hidden="1"/>
    <cellStyle name="Currency [0] 3194" xfId="33949" hidden="1"/>
    <cellStyle name="Currency [0] 3195" xfId="4383" hidden="1"/>
    <cellStyle name="Currency [0] 3195" xfId="33777" hidden="1"/>
    <cellStyle name="Currency [0] 3196" xfId="4542" hidden="1"/>
    <cellStyle name="Currency [0] 3196" xfId="33936" hidden="1"/>
    <cellStyle name="Currency [0] 3197" xfId="4559" hidden="1"/>
    <cellStyle name="Currency [0] 3197" xfId="33953" hidden="1"/>
    <cellStyle name="Currency [0] 3198" xfId="4561" hidden="1"/>
    <cellStyle name="Currency [0] 3198" xfId="33955" hidden="1"/>
    <cellStyle name="Currency [0] 3199" xfId="4442" hidden="1"/>
    <cellStyle name="Currency [0] 3199" xfId="33836" hidden="1"/>
    <cellStyle name="Currency [0] 32" xfId="110" hidden="1"/>
    <cellStyle name="Currency [0] 32" xfId="29505" hidden="1"/>
    <cellStyle name="Currency [0] 320" xfId="408" hidden="1"/>
    <cellStyle name="Currency [0] 320" xfId="29803" hidden="1"/>
    <cellStyle name="Currency [0] 3200" xfId="4478" hidden="1"/>
    <cellStyle name="Currency [0] 3200" xfId="33872" hidden="1"/>
    <cellStyle name="Currency [0] 3201" xfId="4547" hidden="1"/>
    <cellStyle name="Currency [0] 3201" xfId="33941" hidden="1"/>
    <cellStyle name="Currency [0] 3202" xfId="4535" hidden="1"/>
    <cellStyle name="Currency [0] 3202" xfId="33929" hidden="1"/>
    <cellStyle name="Currency [0] 3203" xfId="4552" hidden="1"/>
    <cellStyle name="Currency [0] 3203" xfId="33946" hidden="1"/>
    <cellStyle name="Currency [0] 3204" xfId="4563" hidden="1"/>
    <cellStyle name="Currency [0] 3204" xfId="33957" hidden="1"/>
    <cellStyle name="Currency [0] 3205" xfId="4411" hidden="1"/>
    <cellStyle name="Currency [0] 3205" xfId="33805" hidden="1"/>
    <cellStyle name="Currency [0] 3206" xfId="4475" hidden="1"/>
    <cellStyle name="Currency [0] 3206" xfId="33869" hidden="1"/>
    <cellStyle name="Currency [0] 3207" xfId="4567" hidden="1"/>
    <cellStyle name="Currency [0] 3207" xfId="33961" hidden="1"/>
    <cellStyle name="Currency [0] 3208" xfId="4569" hidden="1"/>
    <cellStyle name="Currency [0] 3208" xfId="33963" hidden="1"/>
    <cellStyle name="Currency [0] 3209" xfId="4524" hidden="1"/>
    <cellStyle name="Currency [0] 3209" xfId="33918" hidden="1"/>
    <cellStyle name="Currency [0] 321" xfId="231" hidden="1"/>
    <cellStyle name="Currency [0] 321" xfId="29626" hidden="1"/>
    <cellStyle name="Currency [0] 3210" xfId="4536" hidden="1"/>
    <cellStyle name="Currency [0] 3210" xfId="33930" hidden="1"/>
    <cellStyle name="Currency [0] 3211" xfId="4564" hidden="1"/>
    <cellStyle name="Currency [0] 3211" xfId="33958" hidden="1"/>
    <cellStyle name="Currency [0] 3212" xfId="4537" hidden="1"/>
    <cellStyle name="Currency [0] 3212" xfId="33931" hidden="1"/>
    <cellStyle name="Currency [0] 3213" xfId="4570" hidden="1"/>
    <cellStyle name="Currency [0] 3213" xfId="33964" hidden="1"/>
    <cellStyle name="Currency [0] 3214" xfId="4572" hidden="1"/>
    <cellStyle name="Currency [0] 3214" xfId="33966" hidden="1"/>
    <cellStyle name="Currency [0] 3215" xfId="4565" hidden="1"/>
    <cellStyle name="Currency [0] 3215" xfId="33959" hidden="1"/>
    <cellStyle name="Currency [0] 3216" xfId="4511" hidden="1"/>
    <cellStyle name="Currency [0] 3216" xfId="33905" hidden="1"/>
    <cellStyle name="Currency [0] 3217" xfId="4575" hidden="1"/>
    <cellStyle name="Currency [0] 3217" xfId="33969" hidden="1"/>
    <cellStyle name="Currency [0] 3218" xfId="4577" hidden="1"/>
    <cellStyle name="Currency [0] 3218" xfId="33971" hidden="1"/>
    <cellStyle name="Currency [0] 3219" xfId="4294" hidden="1"/>
    <cellStyle name="Currency [0] 3219" xfId="33688" hidden="1"/>
    <cellStyle name="Currency [0] 322" xfId="403" hidden="1"/>
    <cellStyle name="Currency [0] 322" xfId="29798" hidden="1"/>
    <cellStyle name="Currency [0] 3220" xfId="4316" hidden="1"/>
    <cellStyle name="Currency [0] 3220" xfId="33710" hidden="1"/>
    <cellStyle name="Currency [0] 3221" xfId="4581" hidden="1"/>
    <cellStyle name="Currency [0] 3221" xfId="33975" hidden="1"/>
    <cellStyle name="Currency [0] 3222" xfId="4588" hidden="1"/>
    <cellStyle name="Currency [0] 3222" xfId="33982" hidden="1"/>
    <cellStyle name="Currency [0] 3223" xfId="4590" hidden="1"/>
    <cellStyle name="Currency [0] 3223" xfId="33984" hidden="1"/>
    <cellStyle name="Currency [0] 3224" xfId="4281" hidden="1"/>
    <cellStyle name="Currency [0] 3224" xfId="33675" hidden="1"/>
    <cellStyle name="Currency [0] 3225" xfId="4584" hidden="1"/>
    <cellStyle name="Currency [0] 3225" xfId="33978" hidden="1"/>
    <cellStyle name="Currency [0] 3226" xfId="4593" hidden="1"/>
    <cellStyle name="Currency [0] 3226" xfId="33987" hidden="1"/>
    <cellStyle name="Currency [0] 3227" xfId="4595" hidden="1"/>
    <cellStyle name="Currency [0] 3227" xfId="33989" hidden="1"/>
    <cellStyle name="Currency [0] 3228" xfId="4583" hidden="1"/>
    <cellStyle name="Currency [0] 3228" xfId="33977" hidden="1"/>
    <cellStyle name="Currency [0] 3229" xfId="4293" hidden="1"/>
    <cellStyle name="Currency [0] 3229" xfId="33687" hidden="1"/>
    <cellStyle name="Currency [0] 323" xfId="401" hidden="1"/>
    <cellStyle name="Currency [0] 323" xfId="29796" hidden="1"/>
    <cellStyle name="Currency [0] 3230" xfId="4606" hidden="1"/>
    <cellStyle name="Currency [0] 3230" xfId="34000" hidden="1"/>
    <cellStyle name="Currency [0] 3231" xfId="4615" hidden="1"/>
    <cellStyle name="Currency [0] 3231" xfId="34009" hidden="1"/>
    <cellStyle name="Currency [0] 3232" xfId="4626" hidden="1"/>
    <cellStyle name="Currency [0] 3232" xfId="34020" hidden="1"/>
    <cellStyle name="Currency [0] 3233" xfId="4632" hidden="1"/>
    <cellStyle name="Currency [0] 3233" xfId="34026" hidden="1"/>
    <cellStyle name="Currency [0] 3234" xfId="4604" hidden="1"/>
    <cellStyle name="Currency [0] 3234" xfId="33998" hidden="1"/>
    <cellStyle name="Currency [0] 3235" xfId="4622" hidden="1"/>
    <cellStyle name="Currency [0] 3235" xfId="34016" hidden="1"/>
    <cellStyle name="Currency [0] 3236" xfId="4644" hidden="1"/>
    <cellStyle name="Currency [0] 3236" xfId="34038" hidden="1"/>
    <cellStyle name="Currency [0] 3237" xfId="4646" hidden="1"/>
    <cellStyle name="Currency [0] 3237" xfId="34040" hidden="1"/>
    <cellStyle name="Currency [0] 3238" xfId="4578" hidden="1"/>
    <cellStyle name="Currency [0] 3238" xfId="33972" hidden="1"/>
    <cellStyle name="Currency [0] 3239" xfId="4289" hidden="1"/>
    <cellStyle name="Currency [0] 3239" xfId="33683" hidden="1"/>
    <cellStyle name="Currency [0] 324" xfId="430" hidden="1"/>
    <cellStyle name="Currency [0] 324" xfId="29825" hidden="1"/>
    <cellStyle name="Currency [0] 3240" xfId="4618" hidden="1"/>
    <cellStyle name="Currency [0] 3240" xfId="34012" hidden="1"/>
    <cellStyle name="Currency [0] 3241" xfId="4285" hidden="1"/>
    <cellStyle name="Currency [0] 3241" xfId="33679" hidden="1"/>
    <cellStyle name="Currency [0] 3242" xfId="4607" hidden="1"/>
    <cellStyle name="Currency [0] 3242" xfId="34001" hidden="1"/>
    <cellStyle name="Currency [0] 3243" xfId="4651" hidden="1"/>
    <cellStyle name="Currency [0] 3243" xfId="34045" hidden="1"/>
    <cellStyle name="Currency [0] 3244" xfId="4619" hidden="1"/>
    <cellStyle name="Currency [0] 3244" xfId="34013" hidden="1"/>
    <cellStyle name="Currency [0] 3245" xfId="4627" hidden="1"/>
    <cellStyle name="Currency [0] 3245" xfId="34021" hidden="1"/>
    <cellStyle name="Currency [0] 3246" xfId="4663" hidden="1"/>
    <cellStyle name="Currency [0] 3246" xfId="34057" hidden="1"/>
    <cellStyle name="Currency [0] 3247" xfId="4665" hidden="1"/>
    <cellStyle name="Currency [0] 3247" xfId="34059" hidden="1"/>
    <cellStyle name="Currency [0] 3248" xfId="4621" hidden="1"/>
    <cellStyle name="Currency [0] 3248" xfId="34015" hidden="1"/>
    <cellStyle name="Currency [0] 3249" xfId="4634" hidden="1"/>
    <cellStyle name="Currency [0] 3249" xfId="34028" hidden="1"/>
    <cellStyle name="Currency [0] 325" xfId="346" hidden="1"/>
    <cellStyle name="Currency [0] 325" xfId="29741" hidden="1"/>
    <cellStyle name="Currency [0] 3250" xfId="4639" hidden="1"/>
    <cellStyle name="Currency [0] 3250" xfId="34033" hidden="1"/>
    <cellStyle name="Currency [0] 3251" xfId="4633" hidden="1"/>
    <cellStyle name="Currency [0] 3251" xfId="34027" hidden="1"/>
    <cellStyle name="Currency [0] 3252" xfId="4681" hidden="1"/>
    <cellStyle name="Currency [0] 3252" xfId="34075" hidden="1"/>
    <cellStyle name="Currency [0] 3253" xfId="4689" hidden="1"/>
    <cellStyle name="Currency [0] 3253" xfId="34083" hidden="1"/>
    <cellStyle name="Currency [0] 3254" xfId="4617" hidden="1"/>
    <cellStyle name="Currency [0] 3254" xfId="34011" hidden="1"/>
    <cellStyle name="Currency [0] 3255" xfId="4675" hidden="1"/>
    <cellStyle name="Currency [0] 3255" xfId="34069" hidden="1"/>
    <cellStyle name="Currency [0] 3256" xfId="4698" hidden="1"/>
    <cellStyle name="Currency [0] 3256" xfId="34092" hidden="1"/>
    <cellStyle name="Currency [0] 3257" xfId="4700" hidden="1"/>
    <cellStyle name="Currency [0] 3257" xfId="34094" hidden="1"/>
    <cellStyle name="Currency [0] 3258" xfId="4600" hidden="1"/>
    <cellStyle name="Currency [0] 3258" xfId="33994" hidden="1"/>
    <cellStyle name="Currency [0] 3259" xfId="4610" hidden="1"/>
    <cellStyle name="Currency [0] 3259" xfId="34004" hidden="1"/>
    <cellStyle name="Currency [0] 326" xfId="422" hidden="1"/>
    <cellStyle name="Currency [0] 326" xfId="29817" hidden="1"/>
    <cellStyle name="Currency [0] 3260" xfId="4672" hidden="1"/>
    <cellStyle name="Currency [0] 3260" xfId="34066" hidden="1"/>
    <cellStyle name="Currency [0] 3261" xfId="4637" hidden="1"/>
    <cellStyle name="Currency [0] 3261" xfId="34031" hidden="1"/>
    <cellStyle name="Currency [0] 3262" xfId="4586" hidden="1"/>
    <cellStyle name="Currency [0] 3262" xfId="33980" hidden="1"/>
    <cellStyle name="Currency [0] 3263" xfId="4708" hidden="1"/>
    <cellStyle name="Currency [0] 3263" xfId="34102" hidden="1"/>
    <cellStyle name="Currency [0] 3264" xfId="4673" hidden="1"/>
    <cellStyle name="Currency [0] 3264" xfId="34067" hidden="1"/>
    <cellStyle name="Currency [0] 3265" xfId="4684" hidden="1"/>
    <cellStyle name="Currency [0] 3265" xfId="34078" hidden="1"/>
    <cellStyle name="Currency [0] 3266" xfId="4716" hidden="1"/>
    <cellStyle name="Currency [0] 3266" xfId="34110" hidden="1"/>
    <cellStyle name="Currency [0] 3267" xfId="4718" hidden="1"/>
    <cellStyle name="Currency [0] 3267" xfId="34112" hidden="1"/>
    <cellStyle name="Currency [0] 3268" xfId="4670" hidden="1"/>
    <cellStyle name="Currency [0] 3268" xfId="34064" hidden="1"/>
    <cellStyle name="Currency [0] 3269" xfId="4669" hidden="1"/>
    <cellStyle name="Currency [0] 3269" xfId="34063" hidden="1"/>
    <cellStyle name="Currency [0] 327" xfId="432" hidden="1"/>
    <cellStyle name="Currency [0] 327" xfId="29827" hidden="1"/>
    <cellStyle name="Currency [0] 3270" xfId="4659" hidden="1"/>
    <cellStyle name="Currency [0] 3270" xfId="34053" hidden="1"/>
    <cellStyle name="Currency [0] 3271" xfId="4655" hidden="1"/>
    <cellStyle name="Currency [0] 3271" xfId="34049" hidden="1"/>
    <cellStyle name="Currency [0] 3272" xfId="4657" hidden="1"/>
    <cellStyle name="Currency [0] 3272" xfId="34051" hidden="1"/>
    <cellStyle name="Currency [0] 3273" xfId="4725" hidden="1"/>
    <cellStyle name="Currency [0] 3273" xfId="34119" hidden="1"/>
    <cellStyle name="Currency [0] 3274" xfId="4287" hidden="1"/>
    <cellStyle name="Currency [0] 3274" xfId="33681" hidden="1"/>
    <cellStyle name="Currency [0] 3275" xfId="4703" hidden="1"/>
    <cellStyle name="Currency [0] 3275" xfId="34097" hidden="1"/>
    <cellStyle name="Currency [0] 3276" xfId="4731" hidden="1"/>
    <cellStyle name="Currency [0] 3276" xfId="34125" hidden="1"/>
    <cellStyle name="Currency [0] 3277" xfId="4733" hidden="1"/>
    <cellStyle name="Currency [0] 3277" xfId="34127" hidden="1"/>
    <cellStyle name="Currency [0] 3278" xfId="4608" hidden="1"/>
    <cellStyle name="Currency [0] 3278" xfId="34002" hidden="1"/>
    <cellStyle name="Currency [0] 3279" xfId="4682" hidden="1"/>
    <cellStyle name="Currency [0] 3279" xfId="34076" hidden="1"/>
    <cellStyle name="Currency [0] 328" xfId="433" hidden="1"/>
    <cellStyle name="Currency [0] 328" xfId="29828" hidden="1"/>
    <cellStyle name="Currency [0] 3280" xfId="4638" hidden="1"/>
    <cellStyle name="Currency [0] 3280" xfId="34032" hidden="1"/>
    <cellStyle name="Currency [0] 3281" xfId="4674" hidden="1"/>
    <cellStyle name="Currency [0] 3281" xfId="34068" hidden="1"/>
    <cellStyle name="Currency [0] 3282" xfId="4678" hidden="1"/>
    <cellStyle name="Currency [0] 3282" xfId="34072" hidden="1"/>
    <cellStyle name="Currency [0] 3283" xfId="4739" hidden="1"/>
    <cellStyle name="Currency [0] 3283" xfId="34133" hidden="1"/>
    <cellStyle name="Currency [0] 3284" xfId="4322" hidden="1"/>
    <cellStyle name="Currency [0] 3284" xfId="33716" hidden="1"/>
    <cellStyle name="Currency [0] 3285" xfId="4721" hidden="1"/>
    <cellStyle name="Currency [0] 3285" xfId="34115" hidden="1"/>
    <cellStyle name="Currency [0] 3286" xfId="4744" hidden="1"/>
    <cellStyle name="Currency [0] 3286" xfId="34138" hidden="1"/>
    <cellStyle name="Currency [0] 3287" xfId="4746" hidden="1"/>
    <cellStyle name="Currency [0] 3287" xfId="34140" hidden="1"/>
    <cellStyle name="Currency [0] 3288" xfId="4602" hidden="1"/>
    <cellStyle name="Currency [0] 3288" xfId="33996" hidden="1"/>
    <cellStyle name="Currency [0] 3289" xfId="4701" hidden="1"/>
    <cellStyle name="Currency [0] 3289" xfId="34095" hidden="1"/>
    <cellStyle name="Currency [0] 329" xfId="404" hidden="1"/>
    <cellStyle name="Currency [0] 329" xfId="29799" hidden="1"/>
    <cellStyle name="Currency [0] 3290" xfId="4668" hidden="1"/>
    <cellStyle name="Currency [0] 3290" xfId="34062" hidden="1"/>
    <cellStyle name="Currency [0] 3291" xfId="4686" hidden="1"/>
    <cellStyle name="Currency [0] 3291" xfId="34080" hidden="1"/>
    <cellStyle name="Currency [0] 3292" xfId="4683" hidden="1"/>
    <cellStyle name="Currency [0] 3292" xfId="34077" hidden="1"/>
    <cellStyle name="Currency [0] 3293" xfId="4750" hidden="1"/>
    <cellStyle name="Currency [0] 3293" xfId="34144" hidden="1"/>
    <cellStyle name="Currency [0] 3294" xfId="4635" hidden="1"/>
    <cellStyle name="Currency [0] 3294" xfId="34029" hidden="1"/>
    <cellStyle name="Currency [0] 3295" xfId="4735" hidden="1"/>
    <cellStyle name="Currency [0] 3295" xfId="34129" hidden="1"/>
    <cellStyle name="Currency [0] 3296" xfId="4757" hidden="1"/>
    <cellStyle name="Currency [0] 3296" xfId="34151" hidden="1"/>
    <cellStyle name="Currency [0] 3297" xfId="4759" hidden="1"/>
    <cellStyle name="Currency [0] 3297" xfId="34153" hidden="1"/>
    <cellStyle name="Currency [0] 3298" xfId="4687" hidden="1"/>
    <cellStyle name="Currency [0] 3298" xfId="34081" hidden="1"/>
    <cellStyle name="Currency [0] 3299" xfId="4719" hidden="1"/>
    <cellStyle name="Currency [0] 3299" xfId="34113" hidden="1"/>
    <cellStyle name="Currency [0] 33" xfId="114" hidden="1"/>
    <cellStyle name="Currency [0] 33" xfId="29509" hidden="1"/>
    <cellStyle name="Currency [0] 330" xfId="416" hidden="1"/>
    <cellStyle name="Currency [0] 330" xfId="29811" hidden="1"/>
    <cellStyle name="Currency [0] 3300" xfId="4367" hidden="1"/>
    <cellStyle name="Currency [0] 3300" xfId="33761" hidden="1"/>
    <cellStyle name="Currency [0] 3301" xfId="4705" hidden="1"/>
    <cellStyle name="Currency [0] 3301" xfId="34099" hidden="1"/>
    <cellStyle name="Currency [0] 3302" xfId="4702" hidden="1"/>
    <cellStyle name="Currency [0] 3302" xfId="34096" hidden="1"/>
    <cellStyle name="Currency [0] 3303" xfId="4763" hidden="1"/>
    <cellStyle name="Currency [0] 3303" xfId="34157" hidden="1"/>
    <cellStyle name="Currency [0] 3304" xfId="4598" hidden="1"/>
    <cellStyle name="Currency [0] 3304" xfId="33992" hidden="1"/>
    <cellStyle name="Currency [0] 3305" xfId="4747" hidden="1"/>
    <cellStyle name="Currency [0] 3305" xfId="34141" hidden="1"/>
    <cellStyle name="Currency [0] 3306" xfId="4767" hidden="1"/>
    <cellStyle name="Currency [0] 3306" xfId="34161" hidden="1"/>
    <cellStyle name="Currency [0] 3307" xfId="4769" hidden="1"/>
    <cellStyle name="Currency [0] 3307" xfId="34163" hidden="1"/>
    <cellStyle name="Currency [0] 3308" xfId="4706" hidden="1"/>
    <cellStyle name="Currency [0] 3308" xfId="34100" hidden="1"/>
    <cellStyle name="Currency [0] 3309" xfId="4734" hidden="1"/>
    <cellStyle name="Currency [0] 3309" xfId="34128" hidden="1"/>
    <cellStyle name="Currency [0] 331" xfId="396" hidden="1"/>
    <cellStyle name="Currency [0] 331" xfId="29791" hidden="1"/>
    <cellStyle name="Currency [0] 3310" xfId="4694" hidden="1"/>
    <cellStyle name="Currency [0] 3310" xfId="34088" hidden="1"/>
    <cellStyle name="Currency [0] 3311" xfId="4723" hidden="1"/>
    <cellStyle name="Currency [0] 3311" xfId="34117" hidden="1"/>
    <cellStyle name="Currency [0] 3312" xfId="4720" hidden="1"/>
    <cellStyle name="Currency [0] 3312" xfId="34114" hidden="1"/>
    <cellStyle name="Currency [0] 3313" xfId="4773" hidden="1"/>
    <cellStyle name="Currency [0] 3313" xfId="34167" hidden="1"/>
    <cellStyle name="Currency [0] 3314" xfId="4601" hidden="1"/>
    <cellStyle name="Currency [0] 3314" xfId="33995" hidden="1"/>
    <cellStyle name="Currency [0] 3315" xfId="4760" hidden="1"/>
    <cellStyle name="Currency [0] 3315" xfId="34154" hidden="1"/>
    <cellStyle name="Currency [0] 3316" xfId="4777" hidden="1"/>
    <cellStyle name="Currency [0] 3316" xfId="34171" hidden="1"/>
    <cellStyle name="Currency [0] 3317" xfId="4779" hidden="1"/>
    <cellStyle name="Currency [0] 3317" xfId="34173" hidden="1"/>
    <cellStyle name="Currency [0] 3318" xfId="4660" hidden="1"/>
    <cellStyle name="Currency [0] 3318" xfId="34054" hidden="1"/>
    <cellStyle name="Currency [0] 3319" xfId="4696" hidden="1"/>
    <cellStyle name="Currency [0] 3319" xfId="34090" hidden="1"/>
    <cellStyle name="Currency [0] 332" xfId="411" hidden="1"/>
    <cellStyle name="Currency [0] 332" xfId="29806" hidden="1"/>
    <cellStyle name="Currency [0] 3320" xfId="4765" hidden="1"/>
    <cellStyle name="Currency [0] 3320" xfId="34159" hidden="1"/>
    <cellStyle name="Currency [0] 3321" xfId="4753" hidden="1"/>
    <cellStyle name="Currency [0] 3321" xfId="34147" hidden="1"/>
    <cellStyle name="Currency [0] 3322" xfId="4770" hidden="1"/>
    <cellStyle name="Currency [0] 3322" xfId="34164" hidden="1"/>
    <cellStyle name="Currency [0] 3323" xfId="4781" hidden="1"/>
    <cellStyle name="Currency [0] 3323" xfId="34175" hidden="1"/>
    <cellStyle name="Currency [0] 3324" xfId="4629" hidden="1"/>
    <cellStyle name="Currency [0] 3324" xfId="34023" hidden="1"/>
    <cellStyle name="Currency [0] 3325" xfId="4693" hidden="1"/>
    <cellStyle name="Currency [0] 3325" xfId="34087" hidden="1"/>
    <cellStyle name="Currency [0] 3326" xfId="4785" hidden="1"/>
    <cellStyle name="Currency [0] 3326" xfId="34179" hidden="1"/>
    <cellStyle name="Currency [0] 3327" xfId="4787" hidden="1"/>
    <cellStyle name="Currency [0] 3327" xfId="34181" hidden="1"/>
    <cellStyle name="Currency [0] 3328" xfId="4742" hidden="1"/>
    <cellStyle name="Currency [0] 3328" xfId="34136" hidden="1"/>
    <cellStyle name="Currency [0] 3329" xfId="4754" hidden="1"/>
    <cellStyle name="Currency [0] 3329" xfId="34148" hidden="1"/>
    <cellStyle name="Currency [0] 333" xfId="409" hidden="1"/>
    <cellStyle name="Currency [0] 333" xfId="29804" hidden="1"/>
    <cellStyle name="Currency [0] 3330" xfId="4782" hidden="1"/>
    <cellStyle name="Currency [0] 3330" xfId="34176" hidden="1"/>
    <cellStyle name="Currency [0] 3331" xfId="4755" hidden="1"/>
    <cellStyle name="Currency [0] 3331" xfId="34149" hidden="1"/>
    <cellStyle name="Currency [0] 3332" xfId="4788" hidden="1"/>
    <cellStyle name="Currency [0] 3332" xfId="34182" hidden="1"/>
    <cellStyle name="Currency [0] 3333" xfId="4790" hidden="1"/>
    <cellStyle name="Currency [0] 3333" xfId="34184" hidden="1"/>
    <cellStyle name="Currency [0] 3334" xfId="4783" hidden="1"/>
    <cellStyle name="Currency [0] 3334" xfId="34177" hidden="1"/>
    <cellStyle name="Currency [0] 3335" xfId="4729" hidden="1"/>
    <cellStyle name="Currency [0] 3335" xfId="34123" hidden="1"/>
    <cellStyle name="Currency [0] 3336" xfId="4792" hidden="1"/>
    <cellStyle name="Currency [0] 3336" xfId="34186" hidden="1"/>
    <cellStyle name="Currency [0] 3337" xfId="4794" hidden="1"/>
    <cellStyle name="Currency [0] 3337" xfId="34188" hidden="1"/>
    <cellStyle name="Currency [0] 3338" xfId="4306" hidden="1"/>
    <cellStyle name="Currency [0] 3338" xfId="33700" hidden="1"/>
    <cellStyle name="Currency [0] 3339" xfId="4284" hidden="1"/>
    <cellStyle name="Currency [0] 3339" xfId="33678" hidden="1"/>
    <cellStyle name="Currency [0] 334" xfId="435" hidden="1"/>
    <cellStyle name="Currency [0] 334" xfId="29830" hidden="1"/>
    <cellStyle name="Currency [0] 3340" xfId="4800" hidden="1"/>
    <cellStyle name="Currency [0] 3340" xfId="34194" hidden="1"/>
    <cellStyle name="Currency [0] 3341" xfId="4806" hidden="1"/>
    <cellStyle name="Currency [0] 3341" xfId="34200" hidden="1"/>
    <cellStyle name="Currency [0] 3342" xfId="4808" hidden="1"/>
    <cellStyle name="Currency [0] 3342" xfId="34202" hidden="1"/>
    <cellStyle name="Currency [0] 3343" xfId="4301" hidden="1"/>
    <cellStyle name="Currency [0] 3343" xfId="33695" hidden="1"/>
    <cellStyle name="Currency [0] 3344" xfId="4802" hidden="1"/>
    <cellStyle name="Currency [0] 3344" xfId="34196" hidden="1"/>
    <cellStyle name="Currency [0] 3345" xfId="4810" hidden="1"/>
    <cellStyle name="Currency [0] 3345" xfId="34204" hidden="1"/>
    <cellStyle name="Currency [0] 3346" xfId="4812" hidden="1"/>
    <cellStyle name="Currency [0] 3346" xfId="34206" hidden="1"/>
    <cellStyle name="Currency [0] 3347" xfId="4801" hidden="1"/>
    <cellStyle name="Currency [0] 3347" xfId="34195" hidden="1"/>
    <cellStyle name="Currency [0] 3348" xfId="4307" hidden="1"/>
    <cellStyle name="Currency [0] 3348" xfId="33701" hidden="1"/>
    <cellStyle name="Currency [0] 3349" xfId="4823" hidden="1"/>
    <cellStyle name="Currency [0] 3349" xfId="34217" hidden="1"/>
    <cellStyle name="Currency [0] 335" xfId="348" hidden="1"/>
    <cellStyle name="Currency [0] 335" xfId="29743" hidden="1"/>
    <cellStyle name="Currency [0] 3350" xfId="4832" hidden="1"/>
    <cellStyle name="Currency [0] 3350" xfId="34226" hidden="1"/>
    <cellStyle name="Currency [0] 3351" xfId="4843" hidden="1"/>
    <cellStyle name="Currency [0] 3351" xfId="34237" hidden="1"/>
    <cellStyle name="Currency [0] 3352" xfId="4849" hidden="1"/>
    <cellStyle name="Currency [0] 3352" xfId="34243" hidden="1"/>
    <cellStyle name="Currency [0] 3353" xfId="4821" hidden="1"/>
    <cellStyle name="Currency [0] 3353" xfId="34215" hidden="1"/>
    <cellStyle name="Currency [0] 3354" xfId="4839" hidden="1"/>
    <cellStyle name="Currency [0] 3354" xfId="34233" hidden="1"/>
    <cellStyle name="Currency [0] 3355" xfId="4861" hidden="1"/>
    <cellStyle name="Currency [0] 3355" xfId="34255" hidden="1"/>
    <cellStyle name="Currency [0] 3356" xfId="4863" hidden="1"/>
    <cellStyle name="Currency [0] 3356" xfId="34257" hidden="1"/>
    <cellStyle name="Currency [0] 3357" xfId="4797" hidden="1"/>
    <cellStyle name="Currency [0] 3357" xfId="34191" hidden="1"/>
    <cellStyle name="Currency [0] 3358" xfId="4311" hidden="1"/>
    <cellStyle name="Currency [0] 3358" xfId="33705" hidden="1"/>
    <cellStyle name="Currency [0] 3359" xfId="4835" hidden="1"/>
    <cellStyle name="Currency [0] 3359" xfId="34229" hidden="1"/>
    <cellStyle name="Currency [0] 336" xfId="429" hidden="1"/>
    <cellStyle name="Currency [0] 336" xfId="29824" hidden="1"/>
    <cellStyle name="Currency [0] 3360" xfId="4327" hidden="1"/>
    <cellStyle name="Currency [0] 3360" xfId="33721" hidden="1"/>
    <cellStyle name="Currency [0] 3361" xfId="4824" hidden="1"/>
    <cellStyle name="Currency [0] 3361" xfId="34218" hidden="1"/>
    <cellStyle name="Currency [0] 3362" xfId="4868" hidden="1"/>
    <cellStyle name="Currency [0] 3362" xfId="34262" hidden="1"/>
    <cellStyle name="Currency [0] 3363" xfId="4836" hidden="1"/>
    <cellStyle name="Currency [0] 3363" xfId="34230" hidden="1"/>
    <cellStyle name="Currency [0] 3364" xfId="4844" hidden="1"/>
    <cellStyle name="Currency [0] 3364" xfId="34238" hidden="1"/>
    <cellStyle name="Currency [0] 3365" xfId="4880" hidden="1"/>
    <cellStyle name="Currency [0] 3365" xfId="34274" hidden="1"/>
    <cellStyle name="Currency [0] 3366" xfId="4882" hidden="1"/>
    <cellStyle name="Currency [0] 3366" xfId="34276" hidden="1"/>
    <cellStyle name="Currency [0] 3367" xfId="4838" hidden="1"/>
    <cellStyle name="Currency [0] 3367" xfId="34232" hidden="1"/>
    <cellStyle name="Currency [0] 3368" xfId="4851" hidden="1"/>
    <cellStyle name="Currency [0] 3368" xfId="34245" hidden="1"/>
    <cellStyle name="Currency [0] 3369" xfId="4856" hidden="1"/>
    <cellStyle name="Currency [0] 3369" xfId="34250" hidden="1"/>
    <cellStyle name="Currency [0] 337" xfId="436" hidden="1"/>
    <cellStyle name="Currency [0] 337" xfId="29831" hidden="1"/>
    <cellStyle name="Currency [0] 3370" xfId="4850" hidden="1"/>
    <cellStyle name="Currency [0] 3370" xfId="34244" hidden="1"/>
    <cellStyle name="Currency [0] 3371" xfId="4898" hidden="1"/>
    <cellStyle name="Currency [0] 3371" xfId="34292" hidden="1"/>
    <cellStyle name="Currency [0] 3372" xfId="4906" hidden="1"/>
    <cellStyle name="Currency [0] 3372" xfId="34300" hidden="1"/>
    <cellStyle name="Currency [0] 3373" xfId="4834" hidden="1"/>
    <cellStyle name="Currency [0] 3373" xfId="34228" hidden="1"/>
    <cellStyle name="Currency [0] 3374" xfId="4892" hidden="1"/>
    <cellStyle name="Currency [0] 3374" xfId="34286" hidden="1"/>
    <cellStyle name="Currency [0] 3375" xfId="4915" hidden="1"/>
    <cellStyle name="Currency [0] 3375" xfId="34309" hidden="1"/>
    <cellStyle name="Currency [0] 3376" xfId="4917" hidden="1"/>
    <cellStyle name="Currency [0] 3376" xfId="34311" hidden="1"/>
    <cellStyle name="Currency [0] 3377" xfId="4817" hidden="1"/>
    <cellStyle name="Currency [0] 3377" xfId="34211" hidden="1"/>
    <cellStyle name="Currency [0] 3378" xfId="4827" hidden="1"/>
    <cellStyle name="Currency [0] 3378" xfId="34221" hidden="1"/>
    <cellStyle name="Currency [0] 3379" xfId="4889" hidden="1"/>
    <cellStyle name="Currency [0] 3379" xfId="34283" hidden="1"/>
    <cellStyle name="Currency [0] 338" xfId="437" hidden="1"/>
    <cellStyle name="Currency [0] 338" xfId="29832" hidden="1"/>
    <cellStyle name="Currency [0] 3380" xfId="4854" hidden="1"/>
    <cellStyle name="Currency [0] 3380" xfId="34248" hidden="1"/>
    <cellStyle name="Currency [0] 3381" xfId="4804" hidden="1"/>
    <cellStyle name="Currency [0] 3381" xfId="34198" hidden="1"/>
    <cellStyle name="Currency [0] 3382" xfId="4925" hidden="1"/>
    <cellStyle name="Currency [0] 3382" xfId="34319" hidden="1"/>
    <cellStyle name="Currency [0] 3383" xfId="4890" hidden="1"/>
    <cellStyle name="Currency [0] 3383" xfId="34284" hidden="1"/>
    <cellStyle name="Currency [0] 3384" xfId="4901" hidden="1"/>
    <cellStyle name="Currency [0] 3384" xfId="34295" hidden="1"/>
    <cellStyle name="Currency [0] 3385" xfId="4933" hidden="1"/>
    <cellStyle name="Currency [0] 3385" xfId="34327" hidden="1"/>
    <cellStyle name="Currency [0] 3386" xfId="4935" hidden="1"/>
    <cellStyle name="Currency [0] 3386" xfId="34329" hidden="1"/>
    <cellStyle name="Currency [0] 3387" xfId="4887" hidden="1"/>
    <cellStyle name="Currency [0] 3387" xfId="34281" hidden="1"/>
    <cellStyle name="Currency [0] 3388" xfId="4886" hidden="1"/>
    <cellStyle name="Currency [0] 3388" xfId="34280" hidden="1"/>
    <cellStyle name="Currency [0] 3389" xfId="4876" hidden="1"/>
    <cellStyle name="Currency [0] 3389" xfId="34270" hidden="1"/>
    <cellStyle name="Currency [0] 339" xfId="377" hidden="1"/>
    <cellStyle name="Currency [0] 339" xfId="29772" hidden="1"/>
    <cellStyle name="Currency [0] 3390" xfId="4872" hidden="1"/>
    <cellStyle name="Currency [0] 3390" xfId="34266" hidden="1"/>
    <cellStyle name="Currency [0] 3391" xfId="4874" hidden="1"/>
    <cellStyle name="Currency [0] 3391" xfId="34268" hidden="1"/>
    <cellStyle name="Currency [0] 3392" xfId="4942" hidden="1"/>
    <cellStyle name="Currency [0] 3392" xfId="34336" hidden="1"/>
    <cellStyle name="Currency [0] 3393" xfId="4313" hidden="1"/>
    <cellStyle name="Currency [0] 3393" xfId="33707" hidden="1"/>
    <cellStyle name="Currency [0] 3394" xfId="4920" hidden="1"/>
    <cellStyle name="Currency [0] 3394" xfId="34314" hidden="1"/>
    <cellStyle name="Currency [0] 3395" xfId="4948" hidden="1"/>
    <cellStyle name="Currency [0] 3395" xfId="34342" hidden="1"/>
    <cellStyle name="Currency [0] 3396" xfId="4950" hidden="1"/>
    <cellStyle name="Currency [0] 3396" xfId="34344" hidden="1"/>
    <cellStyle name="Currency [0] 3397" xfId="4825" hidden="1"/>
    <cellStyle name="Currency [0] 3397" xfId="34219" hidden="1"/>
    <cellStyle name="Currency [0] 3398" xfId="4899" hidden="1"/>
    <cellStyle name="Currency [0] 3398" xfId="34293" hidden="1"/>
    <cellStyle name="Currency [0] 3399" xfId="4855" hidden="1"/>
    <cellStyle name="Currency [0] 3399" xfId="34249" hidden="1"/>
    <cellStyle name="Currency [0] 34" xfId="109" hidden="1"/>
    <cellStyle name="Currency [0] 34" xfId="29504" hidden="1"/>
    <cellStyle name="Currency [0] 340" xfId="397" hidden="1"/>
    <cellStyle name="Currency [0] 340" xfId="29792" hidden="1"/>
    <cellStyle name="Currency [0] 3400" xfId="4891" hidden="1"/>
    <cellStyle name="Currency [0] 3400" xfId="34285" hidden="1"/>
    <cellStyle name="Currency [0] 3401" xfId="4895" hidden="1"/>
    <cellStyle name="Currency [0] 3401" xfId="34289" hidden="1"/>
    <cellStyle name="Currency [0] 3402" xfId="4956" hidden="1"/>
    <cellStyle name="Currency [0] 3402" xfId="34350" hidden="1"/>
    <cellStyle name="Currency [0] 3403" xfId="4300" hidden="1"/>
    <cellStyle name="Currency [0] 3403" xfId="33694" hidden="1"/>
    <cellStyle name="Currency [0] 3404" xfId="4938" hidden="1"/>
    <cellStyle name="Currency [0] 3404" xfId="34332" hidden="1"/>
    <cellStyle name="Currency [0] 3405" xfId="4961" hidden="1"/>
    <cellStyle name="Currency [0] 3405" xfId="34355" hidden="1"/>
    <cellStyle name="Currency [0] 3406" xfId="4963" hidden="1"/>
    <cellStyle name="Currency [0] 3406" xfId="34357" hidden="1"/>
    <cellStyle name="Currency [0] 3407" xfId="4819" hidden="1"/>
    <cellStyle name="Currency [0] 3407" xfId="34213" hidden="1"/>
    <cellStyle name="Currency [0] 3408" xfId="4918" hidden="1"/>
    <cellStyle name="Currency [0] 3408" xfId="34312" hidden="1"/>
    <cellStyle name="Currency [0] 3409" xfId="4885" hidden="1"/>
    <cellStyle name="Currency [0] 3409" xfId="34279" hidden="1"/>
    <cellStyle name="Currency [0] 341" xfId="431" hidden="1"/>
    <cellStyle name="Currency [0] 341" xfId="29826" hidden="1"/>
    <cellStyle name="Currency [0] 3410" xfId="4903" hidden="1"/>
    <cellStyle name="Currency [0] 3410" xfId="34297" hidden="1"/>
    <cellStyle name="Currency [0] 3411" xfId="4900" hidden="1"/>
    <cellStyle name="Currency [0] 3411" xfId="34294" hidden="1"/>
    <cellStyle name="Currency [0] 3412" xfId="4967" hidden="1"/>
    <cellStyle name="Currency [0] 3412" xfId="34361" hidden="1"/>
    <cellStyle name="Currency [0] 3413" xfId="4852" hidden="1"/>
    <cellStyle name="Currency [0] 3413" xfId="34246" hidden="1"/>
    <cellStyle name="Currency [0] 3414" xfId="4952" hidden="1"/>
    <cellStyle name="Currency [0] 3414" xfId="34346" hidden="1"/>
    <cellStyle name="Currency [0] 3415" xfId="4974" hidden="1"/>
    <cellStyle name="Currency [0] 3415" xfId="34368" hidden="1"/>
    <cellStyle name="Currency [0] 3416" xfId="4976" hidden="1"/>
    <cellStyle name="Currency [0] 3416" xfId="34370" hidden="1"/>
    <cellStyle name="Currency [0] 3417" xfId="4904" hidden="1"/>
    <cellStyle name="Currency [0] 3417" xfId="34298" hidden="1"/>
    <cellStyle name="Currency [0] 3418" xfId="4936" hidden="1"/>
    <cellStyle name="Currency [0] 3418" xfId="34330" hidden="1"/>
    <cellStyle name="Currency [0] 3419" xfId="4279" hidden="1"/>
    <cellStyle name="Currency [0] 3419" xfId="33673" hidden="1"/>
    <cellStyle name="Currency [0] 342" xfId="424" hidden="1"/>
    <cellStyle name="Currency [0] 342" xfId="29819" hidden="1"/>
    <cellStyle name="Currency [0] 3420" xfId="4922" hidden="1"/>
    <cellStyle name="Currency [0] 3420" xfId="34316" hidden="1"/>
    <cellStyle name="Currency [0] 3421" xfId="4919" hidden="1"/>
    <cellStyle name="Currency [0] 3421" xfId="34313" hidden="1"/>
    <cellStyle name="Currency [0] 3422" xfId="4980" hidden="1"/>
    <cellStyle name="Currency [0] 3422" xfId="34374" hidden="1"/>
    <cellStyle name="Currency [0] 3423" xfId="4815" hidden="1"/>
    <cellStyle name="Currency [0] 3423" xfId="34209" hidden="1"/>
    <cellStyle name="Currency [0] 3424" xfId="4964" hidden="1"/>
    <cellStyle name="Currency [0] 3424" xfId="34358" hidden="1"/>
    <cellStyle name="Currency [0] 3425" xfId="4984" hidden="1"/>
    <cellStyle name="Currency [0] 3425" xfId="34378" hidden="1"/>
    <cellStyle name="Currency [0] 3426" xfId="4986" hidden="1"/>
    <cellStyle name="Currency [0] 3426" xfId="34380" hidden="1"/>
    <cellStyle name="Currency [0] 3427" xfId="4923" hidden="1"/>
    <cellStyle name="Currency [0] 3427" xfId="34317" hidden="1"/>
    <cellStyle name="Currency [0] 3428" xfId="4951" hidden="1"/>
    <cellStyle name="Currency [0] 3428" xfId="34345" hidden="1"/>
    <cellStyle name="Currency [0] 3429" xfId="4911" hidden="1"/>
    <cellStyle name="Currency [0] 3429" xfId="34305" hidden="1"/>
    <cellStyle name="Currency [0] 343" xfId="434" hidden="1"/>
    <cellStyle name="Currency [0] 343" xfId="29829" hidden="1"/>
    <cellStyle name="Currency [0] 3430" xfId="4940" hidden="1"/>
    <cellStyle name="Currency [0] 3430" xfId="34334" hidden="1"/>
    <cellStyle name="Currency [0] 3431" xfId="4937" hidden="1"/>
    <cellStyle name="Currency [0] 3431" xfId="34331" hidden="1"/>
    <cellStyle name="Currency [0] 3432" xfId="4990" hidden="1"/>
    <cellStyle name="Currency [0] 3432" xfId="34384" hidden="1"/>
    <cellStyle name="Currency [0] 3433" xfId="4818" hidden="1"/>
    <cellStyle name="Currency [0] 3433" xfId="34212" hidden="1"/>
    <cellStyle name="Currency [0] 3434" xfId="4977" hidden="1"/>
    <cellStyle name="Currency [0] 3434" xfId="34371" hidden="1"/>
    <cellStyle name="Currency [0] 3435" xfId="4994" hidden="1"/>
    <cellStyle name="Currency [0] 3435" xfId="34388" hidden="1"/>
    <cellStyle name="Currency [0] 3436" xfId="4996" hidden="1"/>
    <cellStyle name="Currency [0] 3436" xfId="34390" hidden="1"/>
    <cellStyle name="Currency [0] 3437" xfId="4877" hidden="1"/>
    <cellStyle name="Currency [0] 3437" xfId="34271" hidden="1"/>
    <cellStyle name="Currency [0] 3438" xfId="4913" hidden="1"/>
    <cellStyle name="Currency [0] 3438" xfId="34307" hidden="1"/>
    <cellStyle name="Currency [0] 3439" xfId="4982" hidden="1"/>
    <cellStyle name="Currency [0] 3439" xfId="34376" hidden="1"/>
    <cellStyle name="Currency [0] 344" xfId="438" hidden="1"/>
    <cellStyle name="Currency [0] 344" xfId="29833" hidden="1"/>
    <cellStyle name="Currency [0] 3440" xfId="4970" hidden="1"/>
    <cellStyle name="Currency [0] 3440" xfId="34364" hidden="1"/>
    <cellStyle name="Currency [0] 3441" xfId="4987" hidden="1"/>
    <cellStyle name="Currency [0] 3441" xfId="34381" hidden="1"/>
    <cellStyle name="Currency [0] 3442" xfId="4998" hidden="1"/>
    <cellStyle name="Currency [0] 3442" xfId="34392" hidden="1"/>
    <cellStyle name="Currency [0] 3443" xfId="4846" hidden="1"/>
    <cellStyle name="Currency [0] 3443" xfId="34240" hidden="1"/>
    <cellStyle name="Currency [0] 3444" xfId="4910" hidden="1"/>
    <cellStyle name="Currency [0] 3444" xfId="34304" hidden="1"/>
    <cellStyle name="Currency [0] 3445" xfId="5002" hidden="1"/>
    <cellStyle name="Currency [0] 3445" xfId="34396" hidden="1"/>
    <cellStyle name="Currency [0] 3446" xfId="5004" hidden="1"/>
    <cellStyle name="Currency [0] 3446" xfId="34398" hidden="1"/>
    <cellStyle name="Currency [0] 3447" xfId="4959" hidden="1"/>
    <cellStyle name="Currency [0] 3447" xfId="34353" hidden="1"/>
    <cellStyle name="Currency [0] 3448" xfId="4971" hidden="1"/>
    <cellStyle name="Currency [0] 3448" xfId="34365" hidden="1"/>
    <cellStyle name="Currency [0] 3449" xfId="4999" hidden="1"/>
    <cellStyle name="Currency [0] 3449" xfId="34393" hidden="1"/>
    <cellStyle name="Currency [0] 345" xfId="363" hidden="1"/>
    <cellStyle name="Currency [0] 345" xfId="29758" hidden="1"/>
    <cellStyle name="Currency [0] 3450" xfId="4972" hidden="1"/>
    <cellStyle name="Currency [0] 3450" xfId="34366" hidden="1"/>
    <cellStyle name="Currency [0] 3451" xfId="5005" hidden="1"/>
    <cellStyle name="Currency [0] 3451" xfId="34399" hidden="1"/>
    <cellStyle name="Currency [0] 3452" xfId="5007" hidden="1"/>
    <cellStyle name="Currency [0] 3452" xfId="34401" hidden="1"/>
    <cellStyle name="Currency [0] 3453" xfId="5000" hidden="1"/>
    <cellStyle name="Currency [0] 3453" xfId="34394" hidden="1"/>
    <cellStyle name="Currency [0] 3454" xfId="4946" hidden="1"/>
    <cellStyle name="Currency [0] 3454" xfId="34340" hidden="1"/>
    <cellStyle name="Currency [0] 3455" xfId="5009" hidden="1"/>
    <cellStyle name="Currency [0] 3455" xfId="34403" hidden="1"/>
    <cellStyle name="Currency [0] 3456" xfId="5011" hidden="1"/>
    <cellStyle name="Currency [0] 3456" xfId="34405" hidden="1"/>
    <cellStyle name="Currency [0] 3457" xfId="4373" hidden="1"/>
    <cellStyle name="Currency [0] 3457" xfId="33767" hidden="1"/>
    <cellStyle name="Currency [0] 3458" xfId="4314" hidden="1"/>
    <cellStyle name="Currency [0] 3458" xfId="33708" hidden="1"/>
    <cellStyle name="Currency [0] 3459" xfId="5017" hidden="1"/>
    <cellStyle name="Currency [0] 3459" xfId="34411" hidden="1"/>
    <cellStyle name="Currency [0] 346" xfId="395" hidden="1"/>
    <cellStyle name="Currency [0] 346" xfId="29790" hidden="1"/>
    <cellStyle name="Currency [0] 3460" xfId="5023" hidden="1"/>
    <cellStyle name="Currency [0] 3460" xfId="34417" hidden="1"/>
    <cellStyle name="Currency [0] 3461" xfId="5025" hidden="1"/>
    <cellStyle name="Currency [0] 3461" xfId="34419" hidden="1"/>
    <cellStyle name="Currency [0] 3462" xfId="4304" hidden="1"/>
    <cellStyle name="Currency [0] 3462" xfId="33698" hidden="1"/>
    <cellStyle name="Currency [0] 3463" xfId="5019" hidden="1"/>
    <cellStyle name="Currency [0] 3463" xfId="34413" hidden="1"/>
    <cellStyle name="Currency [0] 3464" xfId="5027" hidden="1"/>
    <cellStyle name="Currency [0] 3464" xfId="34421" hidden="1"/>
    <cellStyle name="Currency [0] 3465" xfId="5029" hidden="1"/>
    <cellStyle name="Currency [0] 3465" xfId="34423" hidden="1"/>
    <cellStyle name="Currency [0] 3466" xfId="5018" hidden="1"/>
    <cellStyle name="Currency [0] 3466" xfId="34412" hidden="1"/>
    <cellStyle name="Currency [0] 3467" xfId="4349" hidden="1"/>
    <cellStyle name="Currency [0] 3467" xfId="33743" hidden="1"/>
    <cellStyle name="Currency [0] 3468" xfId="5040" hidden="1"/>
    <cellStyle name="Currency [0] 3468" xfId="34434" hidden="1"/>
    <cellStyle name="Currency [0] 3469" xfId="5049" hidden="1"/>
    <cellStyle name="Currency [0] 3469" xfId="34443" hidden="1"/>
    <cellStyle name="Currency [0] 347" xfId="441" hidden="1"/>
    <cellStyle name="Currency [0] 347" xfId="29836" hidden="1"/>
    <cellStyle name="Currency [0] 3470" xfId="5060" hidden="1"/>
    <cellStyle name="Currency [0] 3470" xfId="34454" hidden="1"/>
    <cellStyle name="Currency [0] 3471" xfId="5066" hidden="1"/>
    <cellStyle name="Currency [0] 3471" xfId="34460" hidden="1"/>
    <cellStyle name="Currency [0] 3472" xfId="5038" hidden="1"/>
    <cellStyle name="Currency [0] 3472" xfId="34432" hidden="1"/>
    <cellStyle name="Currency [0] 3473" xfId="5056" hidden="1"/>
    <cellStyle name="Currency [0] 3473" xfId="34450" hidden="1"/>
    <cellStyle name="Currency [0] 3474" xfId="5078" hidden="1"/>
    <cellStyle name="Currency [0] 3474" xfId="34472" hidden="1"/>
    <cellStyle name="Currency [0] 3475" xfId="5080" hidden="1"/>
    <cellStyle name="Currency [0] 3475" xfId="34474" hidden="1"/>
    <cellStyle name="Currency [0] 3476" xfId="5014" hidden="1"/>
    <cellStyle name="Currency [0] 3476" xfId="34408" hidden="1"/>
    <cellStyle name="Currency [0] 3477" xfId="4303" hidden="1"/>
    <cellStyle name="Currency [0] 3477" xfId="33697" hidden="1"/>
    <cellStyle name="Currency [0] 3478" xfId="5052" hidden="1"/>
    <cellStyle name="Currency [0] 3478" xfId="34446" hidden="1"/>
    <cellStyle name="Currency [0] 3479" xfId="4282" hidden="1"/>
    <cellStyle name="Currency [0] 3479" xfId="33676" hidden="1"/>
    <cellStyle name="Currency [0] 348" xfId="442" hidden="1"/>
    <cellStyle name="Currency [0] 348" xfId="29837" hidden="1"/>
    <cellStyle name="Currency [0] 3480" xfId="5041" hidden="1"/>
    <cellStyle name="Currency [0] 3480" xfId="34435" hidden="1"/>
    <cellStyle name="Currency [0] 3481" xfId="5085" hidden="1"/>
    <cellStyle name="Currency [0] 3481" xfId="34479" hidden="1"/>
    <cellStyle name="Currency [0] 3482" xfId="5053" hidden="1"/>
    <cellStyle name="Currency [0] 3482" xfId="34447" hidden="1"/>
    <cellStyle name="Currency [0] 3483" xfId="5061" hidden="1"/>
    <cellStyle name="Currency [0] 3483" xfId="34455" hidden="1"/>
    <cellStyle name="Currency [0] 3484" xfId="5097" hidden="1"/>
    <cellStyle name="Currency [0] 3484" xfId="34491" hidden="1"/>
    <cellStyle name="Currency [0] 3485" xfId="5099" hidden="1"/>
    <cellStyle name="Currency [0] 3485" xfId="34493" hidden="1"/>
    <cellStyle name="Currency [0] 3486" xfId="5055" hidden="1"/>
    <cellStyle name="Currency [0] 3486" xfId="34449" hidden="1"/>
    <cellStyle name="Currency [0] 3487" xfId="5068" hidden="1"/>
    <cellStyle name="Currency [0] 3487" xfId="34462" hidden="1"/>
    <cellStyle name="Currency [0] 3488" xfId="5073" hidden="1"/>
    <cellStyle name="Currency [0] 3488" xfId="34467" hidden="1"/>
    <cellStyle name="Currency [0] 3489" xfId="5067" hidden="1"/>
    <cellStyle name="Currency [0] 3489" xfId="34461" hidden="1"/>
    <cellStyle name="Currency [0] 349" xfId="419" hidden="1"/>
    <cellStyle name="Currency [0] 349" xfId="29814" hidden="1"/>
    <cellStyle name="Currency [0] 3490" xfId="5115" hidden="1"/>
    <cellStyle name="Currency [0] 3490" xfId="34509" hidden="1"/>
    <cellStyle name="Currency [0] 3491" xfId="5123" hidden="1"/>
    <cellStyle name="Currency [0] 3491" xfId="34517" hidden="1"/>
    <cellStyle name="Currency [0] 3492" xfId="5051" hidden="1"/>
    <cellStyle name="Currency [0] 3492" xfId="34445" hidden="1"/>
    <cellStyle name="Currency [0] 3493" xfId="5109" hidden="1"/>
    <cellStyle name="Currency [0] 3493" xfId="34503" hidden="1"/>
    <cellStyle name="Currency [0] 3494" xfId="5132" hidden="1"/>
    <cellStyle name="Currency [0] 3494" xfId="34526" hidden="1"/>
    <cellStyle name="Currency [0] 3495" xfId="5134" hidden="1"/>
    <cellStyle name="Currency [0] 3495" xfId="34528" hidden="1"/>
    <cellStyle name="Currency [0] 3496" xfId="5034" hidden="1"/>
    <cellStyle name="Currency [0] 3496" xfId="34428" hidden="1"/>
    <cellStyle name="Currency [0] 3497" xfId="5044" hidden="1"/>
    <cellStyle name="Currency [0] 3497" xfId="34438" hidden="1"/>
    <cellStyle name="Currency [0] 3498" xfId="5106" hidden="1"/>
    <cellStyle name="Currency [0] 3498" xfId="34500" hidden="1"/>
    <cellStyle name="Currency [0] 3499" xfId="5071" hidden="1"/>
    <cellStyle name="Currency [0] 3499" xfId="34465" hidden="1"/>
    <cellStyle name="Currency [0] 35" xfId="132" hidden="1"/>
    <cellStyle name="Currency [0] 35" xfId="29527" hidden="1"/>
    <cellStyle name="Currency [0] 350" xfId="425" hidden="1"/>
    <cellStyle name="Currency [0] 350" xfId="29820" hidden="1"/>
    <cellStyle name="Currency [0] 3500" xfId="5021" hidden="1"/>
    <cellStyle name="Currency [0] 3500" xfId="34415" hidden="1"/>
    <cellStyle name="Currency [0] 3501" xfId="5142" hidden="1"/>
    <cellStyle name="Currency [0] 3501" xfId="34536" hidden="1"/>
    <cellStyle name="Currency [0] 3502" xfId="5107" hidden="1"/>
    <cellStyle name="Currency [0] 3502" xfId="34501" hidden="1"/>
    <cellStyle name="Currency [0] 3503" xfId="5118" hidden="1"/>
    <cellStyle name="Currency [0] 3503" xfId="34512" hidden="1"/>
    <cellStyle name="Currency [0] 3504" xfId="5150" hidden="1"/>
    <cellStyle name="Currency [0] 3504" xfId="34544" hidden="1"/>
    <cellStyle name="Currency [0] 3505" xfId="5152" hidden="1"/>
    <cellStyle name="Currency [0] 3505" xfId="34546" hidden="1"/>
    <cellStyle name="Currency [0] 3506" xfId="5104" hidden="1"/>
    <cellStyle name="Currency [0] 3506" xfId="34498" hidden="1"/>
    <cellStyle name="Currency [0] 3507" xfId="5103" hidden="1"/>
    <cellStyle name="Currency [0] 3507" xfId="34497" hidden="1"/>
    <cellStyle name="Currency [0] 3508" xfId="5093" hidden="1"/>
    <cellStyle name="Currency [0] 3508" xfId="34487" hidden="1"/>
    <cellStyle name="Currency [0] 3509" xfId="5089" hidden="1"/>
    <cellStyle name="Currency [0] 3509" xfId="34483" hidden="1"/>
    <cellStyle name="Currency [0] 351" xfId="439" hidden="1"/>
    <cellStyle name="Currency [0] 351" xfId="29834" hidden="1"/>
    <cellStyle name="Currency [0] 3510" xfId="5091" hidden="1"/>
    <cellStyle name="Currency [0] 3510" xfId="34485" hidden="1"/>
    <cellStyle name="Currency [0] 3511" xfId="5159" hidden="1"/>
    <cellStyle name="Currency [0] 3511" xfId="34553" hidden="1"/>
    <cellStyle name="Currency [0] 3512" xfId="4318" hidden="1"/>
    <cellStyle name="Currency [0] 3512" xfId="33712" hidden="1"/>
    <cellStyle name="Currency [0] 3513" xfId="5137" hidden="1"/>
    <cellStyle name="Currency [0] 3513" xfId="34531" hidden="1"/>
    <cellStyle name="Currency [0] 3514" xfId="5165" hidden="1"/>
    <cellStyle name="Currency [0] 3514" xfId="34559" hidden="1"/>
    <cellStyle name="Currency [0] 3515" xfId="5167" hidden="1"/>
    <cellStyle name="Currency [0] 3515" xfId="34561" hidden="1"/>
    <cellStyle name="Currency [0] 3516" xfId="5042" hidden="1"/>
    <cellStyle name="Currency [0] 3516" xfId="34436" hidden="1"/>
    <cellStyle name="Currency [0] 3517" xfId="5116" hidden="1"/>
    <cellStyle name="Currency [0] 3517" xfId="34510" hidden="1"/>
    <cellStyle name="Currency [0] 3518" xfId="5072" hidden="1"/>
    <cellStyle name="Currency [0] 3518" xfId="34466" hidden="1"/>
    <cellStyle name="Currency [0] 3519" xfId="5108" hidden="1"/>
    <cellStyle name="Currency [0] 3519" xfId="34502" hidden="1"/>
    <cellStyle name="Currency [0] 352" xfId="426" hidden="1"/>
    <cellStyle name="Currency [0] 352" xfId="29821" hidden="1"/>
    <cellStyle name="Currency [0] 3520" xfId="5112" hidden="1"/>
    <cellStyle name="Currency [0] 3520" xfId="34506" hidden="1"/>
    <cellStyle name="Currency [0] 3521" xfId="5173" hidden="1"/>
    <cellStyle name="Currency [0] 3521" xfId="34567" hidden="1"/>
    <cellStyle name="Currency [0] 3522" xfId="4331" hidden="1"/>
    <cellStyle name="Currency [0] 3522" xfId="33725" hidden="1"/>
    <cellStyle name="Currency [0] 3523" xfId="5155" hidden="1"/>
    <cellStyle name="Currency [0] 3523" xfId="34549" hidden="1"/>
    <cellStyle name="Currency [0] 3524" xfId="5178" hidden="1"/>
    <cellStyle name="Currency [0] 3524" xfId="34572" hidden="1"/>
    <cellStyle name="Currency [0] 3525" xfId="5180" hidden="1"/>
    <cellStyle name="Currency [0] 3525" xfId="34574" hidden="1"/>
    <cellStyle name="Currency [0] 3526" xfId="5036" hidden="1"/>
    <cellStyle name="Currency [0] 3526" xfId="34430" hidden="1"/>
    <cellStyle name="Currency [0] 3527" xfId="5135" hidden="1"/>
    <cellStyle name="Currency [0] 3527" xfId="34529" hidden="1"/>
    <cellStyle name="Currency [0] 3528" xfId="5102" hidden="1"/>
    <cellStyle name="Currency [0] 3528" xfId="34496" hidden="1"/>
    <cellStyle name="Currency [0] 3529" xfId="5120" hidden="1"/>
    <cellStyle name="Currency [0] 3529" xfId="34514" hidden="1"/>
    <cellStyle name="Currency [0] 353" xfId="443" hidden="1"/>
    <cellStyle name="Currency [0] 353" xfId="29838" hidden="1"/>
    <cellStyle name="Currency [0] 3530" xfId="5117" hidden="1"/>
    <cellStyle name="Currency [0] 3530" xfId="34511" hidden="1"/>
    <cellStyle name="Currency [0] 3531" xfId="5184" hidden="1"/>
    <cellStyle name="Currency [0] 3531" xfId="34578" hidden="1"/>
    <cellStyle name="Currency [0] 3532" xfId="5069" hidden="1"/>
    <cellStyle name="Currency [0] 3532" xfId="34463" hidden="1"/>
    <cellStyle name="Currency [0] 3533" xfId="5169" hidden="1"/>
    <cellStyle name="Currency [0] 3533" xfId="34563" hidden="1"/>
    <cellStyle name="Currency [0] 3534" xfId="5191" hidden="1"/>
    <cellStyle name="Currency [0] 3534" xfId="34585" hidden="1"/>
    <cellStyle name="Currency [0] 3535" xfId="5193" hidden="1"/>
    <cellStyle name="Currency [0] 3535" xfId="34587" hidden="1"/>
    <cellStyle name="Currency [0] 3536" xfId="5121" hidden="1"/>
    <cellStyle name="Currency [0] 3536" xfId="34515" hidden="1"/>
    <cellStyle name="Currency [0] 3537" xfId="5153" hidden="1"/>
    <cellStyle name="Currency [0] 3537" xfId="34547" hidden="1"/>
    <cellStyle name="Currency [0] 3538" xfId="4283" hidden="1"/>
    <cellStyle name="Currency [0] 3538" xfId="33677" hidden="1"/>
    <cellStyle name="Currency [0] 3539" xfId="5139" hidden="1"/>
    <cellStyle name="Currency [0] 3539" xfId="34533" hidden="1"/>
    <cellStyle name="Currency [0] 354" xfId="444" hidden="1"/>
    <cellStyle name="Currency [0] 354" xfId="29839" hidden="1"/>
    <cellStyle name="Currency [0] 3540" xfId="5136" hidden="1"/>
    <cellStyle name="Currency [0] 3540" xfId="34530" hidden="1"/>
    <cellStyle name="Currency [0] 3541" xfId="5197" hidden="1"/>
    <cellStyle name="Currency [0] 3541" xfId="34591" hidden="1"/>
    <cellStyle name="Currency [0] 3542" xfId="5032" hidden="1"/>
    <cellStyle name="Currency [0] 3542" xfId="34426" hidden="1"/>
    <cellStyle name="Currency [0] 3543" xfId="5181" hidden="1"/>
    <cellStyle name="Currency [0] 3543" xfId="34575" hidden="1"/>
    <cellStyle name="Currency [0] 3544" xfId="5201" hidden="1"/>
    <cellStyle name="Currency [0] 3544" xfId="34595" hidden="1"/>
    <cellStyle name="Currency [0] 3545" xfId="5203" hidden="1"/>
    <cellStyle name="Currency [0] 3545" xfId="34597" hidden="1"/>
    <cellStyle name="Currency [0] 3546" xfId="5140" hidden="1"/>
    <cellStyle name="Currency [0] 3546" xfId="34534" hidden="1"/>
    <cellStyle name="Currency [0] 3547" xfId="5168" hidden="1"/>
    <cellStyle name="Currency [0] 3547" xfId="34562" hidden="1"/>
    <cellStyle name="Currency [0] 3548" xfId="5128" hidden="1"/>
    <cellStyle name="Currency [0] 3548" xfId="34522" hidden="1"/>
    <cellStyle name="Currency [0] 3549" xfId="5157" hidden="1"/>
    <cellStyle name="Currency [0] 3549" xfId="34551" hidden="1"/>
    <cellStyle name="Currency [0] 355" xfId="440" hidden="1"/>
    <cellStyle name="Currency [0] 355" xfId="29835" hidden="1"/>
    <cellStyle name="Currency [0] 3550" xfId="5154" hidden="1"/>
    <cellStyle name="Currency [0] 3550" xfId="34548" hidden="1"/>
    <cellStyle name="Currency [0] 3551" xfId="5207" hidden="1"/>
    <cellStyle name="Currency [0] 3551" xfId="34601" hidden="1"/>
    <cellStyle name="Currency [0] 3552" xfId="5035" hidden="1"/>
    <cellStyle name="Currency [0] 3552" xfId="34429" hidden="1"/>
    <cellStyle name="Currency [0] 3553" xfId="5194" hidden="1"/>
    <cellStyle name="Currency [0] 3553" xfId="34588" hidden="1"/>
    <cellStyle name="Currency [0] 3554" xfId="5211" hidden="1"/>
    <cellStyle name="Currency [0] 3554" xfId="34605" hidden="1"/>
    <cellStyle name="Currency [0] 3555" xfId="5213" hidden="1"/>
    <cellStyle name="Currency [0] 3555" xfId="34607" hidden="1"/>
    <cellStyle name="Currency [0] 3556" xfId="5094" hidden="1"/>
    <cellStyle name="Currency [0] 3556" xfId="34488" hidden="1"/>
    <cellStyle name="Currency [0] 3557" xfId="5130" hidden="1"/>
    <cellStyle name="Currency [0] 3557" xfId="34524" hidden="1"/>
    <cellStyle name="Currency [0] 3558" xfId="5199" hidden="1"/>
    <cellStyle name="Currency [0] 3558" xfId="34593" hidden="1"/>
    <cellStyle name="Currency [0] 3559" xfId="5187" hidden="1"/>
    <cellStyle name="Currency [0] 3559" xfId="34581" hidden="1"/>
    <cellStyle name="Currency [0] 356" xfId="413" hidden="1"/>
    <cellStyle name="Currency [0] 356" xfId="29808" hidden="1"/>
    <cellStyle name="Currency [0] 3560" xfId="5204" hidden="1"/>
    <cellStyle name="Currency [0] 3560" xfId="34598" hidden="1"/>
    <cellStyle name="Currency [0] 3561" xfId="5215" hidden="1"/>
    <cellStyle name="Currency [0] 3561" xfId="34609" hidden="1"/>
    <cellStyle name="Currency [0] 3562" xfId="5063" hidden="1"/>
    <cellStyle name="Currency [0] 3562" xfId="34457" hidden="1"/>
    <cellStyle name="Currency [0] 3563" xfId="5127" hidden="1"/>
    <cellStyle name="Currency [0] 3563" xfId="34521" hidden="1"/>
    <cellStyle name="Currency [0] 3564" xfId="5219" hidden="1"/>
    <cellStyle name="Currency [0] 3564" xfId="34613" hidden="1"/>
    <cellStyle name="Currency [0] 3565" xfId="5221" hidden="1"/>
    <cellStyle name="Currency [0] 3565" xfId="34615" hidden="1"/>
    <cellStyle name="Currency [0] 3566" xfId="5176" hidden="1"/>
    <cellStyle name="Currency [0] 3566" xfId="34570" hidden="1"/>
    <cellStyle name="Currency [0] 3567" xfId="5188" hidden="1"/>
    <cellStyle name="Currency [0] 3567" xfId="34582" hidden="1"/>
    <cellStyle name="Currency [0] 3568" xfId="5216" hidden="1"/>
    <cellStyle name="Currency [0] 3568" xfId="34610" hidden="1"/>
    <cellStyle name="Currency [0] 3569" xfId="5189" hidden="1"/>
    <cellStyle name="Currency [0] 3569" xfId="34583" hidden="1"/>
    <cellStyle name="Currency [0] 357" xfId="445" hidden="1"/>
    <cellStyle name="Currency [0] 357" xfId="29840" hidden="1"/>
    <cellStyle name="Currency [0] 3570" xfId="5222" hidden="1"/>
    <cellStyle name="Currency [0] 3570" xfId="34616" hidden="1"/>
    <cellStyle name="Currency [0] 3571" xfId="5224" hidden="1"/>
    <cellStyle name="Currency [0] 3571" xfId="34618" hidden="1"/>
    <cellStyle name="Currency [0] 3572" xfId="5217" hidden="1"/>
    <cellStyle name="Currency [0] 3572" xfId="34611" hidden="1"/>
    <cellStyle name="Currency [0] 3573" xfId="5163" hidden="1"/>
    <cellStyle name="Currency [0] 3573" xfId="34557" hidden="1"/>
    <cellStyle name="Currency [0] 3574" xfId="5226" hidden="1"/>
    <cellStyle name="Currency [0] 3574" xfId="34620" hidden="1"/>
    <cellStyle name="Currency [0] 3575" xfId="5228" hidden="1"/>
    <cellStyle name="Currency [0] 3575" xfId="34622" hidden="1"/>
    <cellStyle name="Currency [0] 3576" xfId="5287" hidden="1"/>
    <cellStyle name="Currency [0] 3576" xfId="34681" hidden="1"/>
    <cellStyle name="Currency [0] 3577" xfId="5311" hidden="1"/>
    <cellStyle name="Currency [0] 3577" xfId="34705" hidden="1"/>
    <cellStyle name="Currency [0] 3578" xfId="5318" hidden="1"/>
    <cellStyle name="Currency [0] 3578" xfId="34712" hidden="1"/>
    <cellStyle name="Currency [0] 3579" xfId="5330" hidden="1"/>
    <cellStyle name="Currency [0] 3579" xfId="34724" hidden="1"/>
    <cellStyle name="Currency [0] 358" xfId="446" hidden="1"/>
    <cellStyle name="Currency [0] 358" xfId="29841" hidden="1"/>
    <cellStyle name="Currency [0] 3580" xfId="5333" hidden="1"/>
    <cellStyle name="Currency [0] 3580" xfId="34727" hidden="1"/>
    <cellStyle name="Currency [0] 3581" xfId="5309" hidden="1"/>
    <cellStyle name="Currency [0] 3581" xfId="34703" hidden="1"/>
    <cellStyle name="Currency [0] 3582" xfId="5326" hidden="1"/>
    <cellStyle name="Currency [0] 3582" xfId="34720" hidden="1"/>
    <cellStyle name="Currency [0] 3583" xfId="5337" hidden="1"/>
    <cellStyle name="Currency [0] 3583" xfId="34731" hidden="1"/>
    <cellStyle name="Currency [0] 3584" xfId="5339" hidden="1"/>
    <cellStyle name="Currency [0] 3584" xfId="34733" hidden="1"/>
    <cellStyle name="Currency [0] 3585" xfId="5319" hidden="1"/>
    <cellStyle name="Currency [0] 3585" xfId="34713" hidden="1"/>
    <cellStyle name="Currency [0] 3586" xfId="5288" hidden="1"/>
    <cellStyle name="Currency [0] 3586" xfId="34682" hidden="1"/>
    <cellStyle name="Currency [0] 3587" xfId="5350" hidden="1"/>
    <cellStyle name="Currency [0] 3587" xfId="34744" hidden="1"/>
    <cellStyle name="Currency [0] 3588" xfId="5359" hidden="1"/>
    <cellStyle name="Currency [0] 3588" xfId="34753" hidden="1"/>
    <cellStyle name="Currency [0] 3589" xfId="5370" hidden="1"/>
    <cellStyle name="Currency [0] 3589" xfId="34764" hidden="1"/>
    <cellStyle name="Currency [0] 359" xfId="205" hidden="1"/>
    <cellStyle name="Currency [0] 359" xfId="29600" hidden="1"/>
    <cellStyle name="Currency [0] 3590" xfId="5376" hidden="1"/>
    <cellStyle name="Currency [0] 3590" xfId="34770" hidden="1"/>
    <cellStyle name="Currency [0] 3591" xfId="5348" hidden="1"/>
    <cellStyle name="Currency [0] 3591" xfId="34742" hidden="1"/>
    <cellStyle name="Currency [0] 3592" xfId="5366" hidden="1"/>
    <cellStyle name="Currency [0] 3592" xfId="34760" hidden="1"/>
    <cellStyle name="Currency [0] 3593" xfId="5388" hidden="1"/>
    <cellStyle name="Currency [0] 3593" xfId="34782" hidden="1"/>
    <cellStyle name="Currency [0] 3594" xfId="5390" hidden="1"/>
    <cellStyle name="Currency [0] 3594" xfId="34784" hidden="1"/>
    <cellStyle name="Currency [0] 3595" xfId="5315" hidden="1"/>
    <cellStyle name="Currency [0] 3595" xfId="34709" hidden="1"/>
    <cellStyle name="Currency [0] 3596" xfId="5294" hidden="1"/>
    <cellStyle name="Currency [0] 3596" xfId="34688" hidden="1"/>
    <cellStyle name="Currency [0] 3597" xfId="5362" hidden="1"/>
    <cellStyle name="Currency [0] 3597" xfId="34756" hidden="1"/>
    <cellStyle name="Currency [0] 3598" xfId="5300" hidden="1"/>
    <cellStyle name="Currency [0] 3598" xfId="34694" hidden="1"/>
    <cellStyle name="Currency [0] 3599" xfId="5351" hidden="1"/>
    <cellStyle name="Currency [0] 3599" xfId="34745" hidden="1"/>
    <cellStyle name="Currency [0] 36" xfId="138" hidden="1"/>
    <cellStyle name="Currency [0] 36" xfId="29533" hidden="1"/>
    <cellStyle name="Currency [0] 360" xfId="195" hidden="1"/>
    <cellStyle name="Currency [0] 360" xfId="29590" hidden="1"/>
    <cellStyle name="Currency [0] 3600" xfId="5395" hidden="1"/>
    <cellStyle name="Currency [0] 3600" xfId="34789" hidden="1"/>
    <cellStyle name="Currency [0] 3601" xfId="5363" hidden="1"/>
    <cellStyle name="Currency [0] 3601" xfId="34757" hidden="1"/>
    <cellStyle name="Currency [0] 3602" xfId="5371" hidden="1"/>
    <cellStyle name="Currency [0] 3602" xfId="34765" hidden="1"/>
    <cellStyle name="Currency [0] 3603" xfId="5407" hidden="1"/>
    <cellStyle name="Currency [0] 3603" xfId="34801" hidden="1"/>
    <cellStyle name="Currency [0] 3604" xfId="5409" hidden="1"/>
    <cellStyle name="Currency [0] 3604" xfId="34803" hidden="1"/>
    <cellStyle name="Currency [0] 3605" xfId="5365" hidden="1"/>
    <cellStyle name="Currency [0] 3605" xfId="34759" hidden="1"/>
    <cellStyle name="Currency [0] 3606" xfId="5378" hidden="1"/>
    <cellStyle name="Currency [0] 3606" xfId="34772" hidden="1"/>
    <cellStyle name="Currency [0] 3607" xfId="5383" hidden="1"/>
    <cellStyle name="Currency [0] 3607" xfId="34777" hidden="1"/>
    <cellStyle name="Currency [0] 3608" xfId="5377" hidden="1"/>
    <cellStyle name="Currency [0] 3608" xfId="34771" hidden="1"/>
    <cellStyle name="Currency [0] 3609" xfId="5425" hidden="1"/>
    <cellStyle name="Currency [0] 3609" xfId="34819" hidden="1"/>
    <cellStyle name="Currency [0] 361" xfId="448" hidden="1"/>
    <cellStyle name="Currency [0] 361" xfId="29843" hidden="1"/>
    <cellStyle name="Currency [0] 3610" xfId="5433" hidden="1"/>
    <cellStyle name="Currency [0] 3610" xfId="34827" hidden="1"/>
    <cellStyle name="Currency [0] 3611" xfId="5361" hidden="1"/>
    <cellStyle name="Currency [0] 3611" xfId="34755" hidden="1"/>
    <cellStyle name="Currency [0] 3612" xfId="5419" hidden="1"/>
    <cellStyle name="Currency [0] 3612" xfId="34813" hidden="1"/>
    <cellStyle name="Currency [0] 3613" xfId="5442" hidden="1"/>
    <cellStyle name="Currency [0] 3613" xfId="34836" hidden="1"/>
    <cellStyle name="Currency [0] 3614" xfId="5444" hidden="1"/>
    <cellStyle name="Currency [0] 3614" xfId="34838" hidden="1"/>
    <cellStyle name="Currency [0] 3615" xfId="5344" hidden="1"/>
    <cellStyle name="Currency [0] 3615" xfId="34738" hidden="1"/>
    <cellStyle name="Currency [0] 3616" xfId="5354" hidden="1"/>
    <cellStyle name="Currency [0] 3616" xfId="34748" hidden="1"/>
    <cellStyle name="Currency [0] 3617" xfId="5416" hidden="1"/>
    <cellStyle name="Currency [0] 3617" xfId="34810" hidden="1"/>
    <cellStyle name="Currency [0] 3618" xfId="5381" hidden="1"/>
    <cellStyle name="Currency [0] 3618" xfId="34775" hidden="1"/>
    <cellStyle name="Currency [0] 3619" xfId="5328" hidden="1"/>
    <cellStyle name="Currency [0] 3619" xfId="34722" hidden="1"/>
    <cellStyle name="Currency [0] 362" xfId="452" hidden="1"/>
    <cellStyle name="Currency [0] 362" xfId="29847" hidden="1"/>
    <cellStyle name="Currency [0] 3620" xfId="5452" hidden="1"/>
    <cellStyle name="Currency [0] 3620" xfId="34846" hidden="1"/>
    <cellStyle name="Currency [0] 3621" xfId="5417" hidden="1"/>
    <cellStyle name="Currency [0] 3621" xfId="34811" hidden="1"/>
    <cellStyle name="Currency [0] 3622" xfId="5428" hidden="1"/>
    <cellStyle name="Currency [0] 3622" xfId="34822" hidden="1"/>
    <cellStyle name="Currency [0] 3623" xfId="5460" hidden="1"/>
    <cellStyle name="Currency [0] 3623" xfId="34854" hidden="1"/>
    <cellStyle name="Currency [0] 3624" xfId="5462" hidden="1"/>
    <cellStyle name="Currency [0] 3624" xfId="34856" hidden="1"/>
    <cellStyle name="Currency [0] 3625" xfId="5414" hidden="1"/>
    <cellStyle name="Currency [0] 3625" xfId="34808" hidden="1"/>
    <cellStyle name="Currency [0] 3626" xfId="5413" hidden="1"/>
    <cellStyle name="Currency [0] 3626" xfId="34807" hidden="1"/>
    <cellStyle name="Currency [0] 3627" xfId="5403" hidden="1"/>
    <cellStyle name="Currency [0] 3627" xfId="34797" hidden="1"/>
    <cellStyle name="Currency [0] 3628" xfId="5399" hidden="1"/>
    <cellStyle name="Currency [0] 3628" xfId="34793" hidden="1"/>
    <cellStyle name="Currency [0] 3629" xfId="5401" hidden="1"/>
    <cellStyle name="Currency [0] 3629" xfId="34795" hidden="1"/>
    <cellStyle name="Currency [0] 363" xfId="453" hidden="1"/>
    <cellStyle name="Currency [0] 363" xfId="29848" hidden="1"/>
    <cellStyle name="Currency [0] 3630" xfId="5469" hidden="1"/>
    <cellStyle name="Currency [0] 3630" xfId="34863" hidden="1"/>
    <cellStyle name="Currency [0] 3631" xfId="5296" hidden="1"/>
    <cellStyle name="Currency [0] 3631" xfId="34690" hidden="1"/>
    <cellStyle name="Currency [0] 3632" xfId="5447" hidden="1"/>
    <cellStyle name="Currency [0] 3632" xfId="34841" hidden="1"/>
    <cellStyle name="Currency [0] 3633" xfId="5475" hidden="1"/>
    <cellStyle name="Currency [0] 3633" xfId="34869" hidden="1"/>
    <cellStyle name="Currency [0] 3634" xfId="5477" hidden="1"/>
    <cellStyle name="Currency [0] 3634" xfId="34871" hidden="1"/>
    <cellStyle name="Currency [0] 3635" xfId="5352" hidden="1"/>
    <cellStyle name="Currency [0] 3635" xfId="34746" hidden="1"/>
    <cellStyle name="Currency [0] 3636" xfId="5426" hidden="1"/>
    <cellStyle name="Currency [0] 3636" xfId="34820" hidden="1"/>
    <cellStyle name="Currency [0] 3637" xfId="5382" hidden="1"/>
    <cellStyle name="Currency [0] 3637" xfId="34776" hidden="1"/>
    <cellStyle name="Currency [0] 3638" xfId="5418" hidden="1"/>
    <cellStyle name="Currency [0] 3638" xfId="34812" hidden="1"/>
    <cellStyle name="Currency [0] 3639" xfId="5422" hidden="1"/>
    <cellStyle name="Currency [0] 3639" xfId="34816" hidden="1"/>
    <cellStyle name="Currency [0] 364" xfId="202" hidden="1"/>
    <cellStyle name="Currency [0] 364" xfId="29597" hidden="1"/>
    <cellStyle name="Currency [0] 3640" xfId="5483" hidden="1"/>
    <cellStyle name="Currency [0] 3640" xfId="34877" hidden="1"/>
    <cellStyle name="Currency [0] 3641" xfId="5291" hidden="1"/>
    <cellStyle name="Currency [0] 3641" xfId="34685" hidden="1"/>
    <cellStyle name="Currency [0] 3642" xfId="5465" hidden="1"/>
    <cellStyle name="Currency [0] 3642" xfId="34859" hidden="1"/>
    <cellStyle name="Currency [0] 3643" xfId="5488" hidden="1"/>
    <cellStyle name="Currency [0] 3643" xfId="34882" hidden="1"/>
    <cellStyle name="Currency [0] 3644" xfId="5490" hidden="1"/>
    <cellStyle name="Currency [0] 3644" xfId="34884" hidden="1"/>
    <cellStyle name="Currency [0] 3645" xfId="5346" hidden="1"/>
    <cellStyle name="Currency [0] 3645" xfId="34740" hidden="1"/>
    <cellStyle name="Currency [0] 3646" xfId="5445" hidden="1"/>
    <cellStyle name="Currency [0] 3646" xfId="34839" hidden="1"/>
    <cellStyle name="Currency [0] 3647" xfId="5412" hidden="1"/>
    <cellStyle name="Currency [0] 3647" xfId="34806" hidden="1"/>
    <cellStyle name="Currency [0] 3648" xfId="5430" hidden="1"/>
    <cellStyle name="Currency [0] 3648" xfId="34824" hidden="1"/>
    <cellStyle name="Currency [0] 3649" xfId="5427" hidden="1"/>
    <cellStyle name="Currency [0] 3649" xfId="34821" hidden="1"/>
    <cellStyle name="Currency [0] 365" xfId="450" hidden="1"/>
    <cellStyle name="Currency [0] 365" xfId="29845" hidden="1"/>
    <cellStyle name="Currency [0] 3650" xfId="5494" hidden="1"/>
    <cellStyle name="Currency [0] 3650" xfId="34888" hidden="1"/>
    <cellStyle name="Currency [0] 3651" xfId="5379" hidden="1"/>
    <cellStyle name="Currency [0] 3651" xfId="34773" hidden="1"/>
    <cellStyle name="Currency [0] 3652" xfId="5479" hidden="1"/>
    <cellStyle name="Currency [0] 3652" xfId="34873" hidden="1"/>
    <cellStyle name="Currency [0] 3653" xfId="5501" hidden="1"/>
    <cellStyle name="Currency [0] 3653" xfId="34895" hidden="1"/>
    <cellStyle name="Currency [0] 3654" xfId="5503" hidden="1"/>
    <cellStyle name="Currency [0] 3654" xfId="34897" hidden="1"/>
    <cellStyle name="Currency [0] 3655" xfId="5431" hidden="1"/>
    <cellStyle name="Currency [0] 3655" xfId="34825" hidden="1"/>
    <cellStyle name="Currency [0] 3656" xfId="5463" hidden="1"/>
    <cellStyle name="Currency [0] 3656" xfId="34857" hidden="1"/>
    <cellStyle name="Currency [0] 3657" xfId="5312" hidden="1"/>
    <cellStyle name="Currency [0] 3657" xfId="34706" hidden="1"/>
    <cellStyle name="Currency [0] 3658" xfId="5449" hidden="1"/>
    <cellStyle name="Currency [0] 3658" xfId="34843" hidden="1"/>
    <cellStyle name="Currency [0] 3659" xfId="5446" hidden="1"/>
    <cellStyle name="Currency [0] 3659" xfId="34840" hidden="1"/>
    <cellStyle name="Currency [0] 366" xfId="454" hidden="1"/>
    <cellStyle name="Currency [0] 366" xfId="29849" hidden="1"/>
    <cellStyle name="Currency [0] 3660" xfId="5507" hidden="1"/>
    <cellStyle name="Currency [0] 3660" xfId="34901" hidden="1"/>
    <cellStyle name="Currency [0] 3661" xfId="5342" hidden="1"/>
    <cellStyle name="Currency [0] 3661" xfId="34736" hidden="1"/>
    <cellStyle name="Currency [0] 3662" xfId="5491" hidden="1"/>
    <cellStyle name="Currency [0] 3662" xfId="34885" hidden="1"/>
    <cellStyle name="Currency [0] 3663" xfId="5511" hidden="1"/>
    <cellStyle name="Currency [0] 3663" xfId="34905" hidden="1"/>
    <cellStyle name="Currency [0] 3664" xfId="5513" hidden="1"/>
    <cellStyle name="Currency [0] 3664" xfId="34907" hidden="1"/>
    <cellStyle name="Currency [0] 3665" xfId="5450" hidden="1"/>
    <cellStyle name="Currency [0] 3665" xfId="34844" hidden="1"/>
    <cellStyle name="Currency [0] 3666" xfId="5478" hidden="1"/>
    <cellStyle name="Currency [0] 3666" xfId="34872" hidden="1"/>
    <cellStyle name="Currency [0] 3667" xfId="5438" hidden="1"/>
    <cellStyle name="Currency [0] 3667" xfId="34832" hidden="1"/>
    <cellStyle name="Currency [0] 3668" xfId="5467" hidden="1"/>
    <cellStyle name="Currency [0] 3668" xfId="34861" hidden="1"/>
    <cellStyle name="Currency [0] 3669" xfId="5464" hidden="1"/>
    <cellStyle name="Currency [0] 3669" xfId="34858" hidden="1"/>
    <cellStyle name="Currency [0] 367" xfId="455" hidden="1"/>
    <cellStyle name="Currency [0] 367" xfId="29850" hidden="1"/>
    <cellStyle name="Currency [0] 3670" xfId="5517" hidden="1"/>
    <cellStyle name="Currency [0] 3670" xfId="34911" hidden="1"/>
    <cellStyle name="Currency [0] 3671" xfId="5345" hidden="1"/>
    <cellStyle name="Currency [0] 3671" xfId="34739" hidden="1"/>
    <cellStyle name="Currency [0] 3672" xfId="5504" hidden="1"/>
    <cellStyle name="Currency [0] 3672" xfId="34898" hidden="1"/>
    <cellStyle name="Currency [0] 3673" xfId="5521" hidden="1"/>
    <cellStyle name="Currency [0] 3673" xfId="34915" hidden="1"/>
    <cellStyle name="Currency [0] 3674" xfId="5523" hidden="1"/>
    <cellStyle name="Currency [0] 3674" xfId="34917" hidden="1"/>
    <cellStyle name="Currency [0] 3675" xfId="5404" hidden="1"/>
    <cellStyle name="Currency [0] 3675" xfId="34798" hidden="1"/>
    <cellStyle name="Currency [0] 3676" xfId="5440" hidden="1"/>
    <cellStyle name="Currency [0] 3676" xfId="34834" hidden="1"/>
    <cellStyle name="Currency [0] 3677" xfId="5509" hidden="1"/>
    <cellStyle name="Currency [0] 3677" xfId="34903" hidden="1"/>
    <cellStyle name="Currency [0] 3678" xfId="5497" hidden="1"/>
    <cellStyle name="Currency [0] 3678" xfId="34891" hidden="1"/>
    <cellStyle name="Currency [0] 3679" xfId="5514" hidden="1"/>
    <cellStyle name="Currency [0] 3679" xfId="34908" hidden="1"/>
    <cellStyle name="Currency [0] 368" xfId="449" hidden="1"/>
    <cellStyle name="Currency [0] 368" xfId="29844" hidden="1"/>
    <cellStyle name="Currency [0] 3680" xfId="5525" hidden="1"/>
    <cellStyle name="Currency [0] 3680" xfId="34919" hidden="1"/>
    <cellStyle name="Currency [0] 3681" xfId="5373" hidden="1"/>
    <cellStyle name="Currency [0] 3681" xfId="34767" hidden="1"/>
    <cellStyle name="Currency [0] 3682" xfId="5437" hidden="1"/>
    <cellStyle name="Currency [0] 3682" xfId="34831" hidden="1"/>
    <cellStyle name="Currency [0] 3683" xfId="5529" hidden="1"/>
    <cellStyle name="Currency [0] 3683" xfId="34923" hidden="1"/>
    <cellStyle name="Currency [0] 3684" xfId="5531" hidden="1"/>
    <cellStyle name="Currency [0] 3684" xfId="34925" hidden="1"/>
    <cellStyle name="Currency [0] 3685" xfId="5486" hidden="1"/>
    <cellStyle name="Currency [0] 3685" xfId="34880" hidden="1"/>
    <cellStyle name="Currency [0] 3686" xfId="5498" hidden="1"/>
    <cellStyle name="Currency [0] 3686" xfId="34892" hidden="1"/>
    <cellStyle name="Currency [0] 3687" xfId="5526" hidden="1"/>
    <cellStyle name="Currency [0] 3687" xfId="34920" hidden="1"/>
    <cellStyle name="Currency [0] 3688" xfId="5499" hidden="1"/>
    <cellStyle name="Currency [0] 3688" xfId="34893" hidden="1"/>
    <cellStyle name="Currency [0] 3689" xfId="5532" hidden="1"/>
    <cellStyle name="Currency [0] 3689" xfId="34926" hidden="1"/>
    <cellStyle name="Currency [0] 369" xfId="206" hidden="1"/>
    <cellStyle name="Currency [0] 369" xfId="29601" hidden="1"/>
    <cellStyle name="Currency [0] 3690" xfId="5534" hidden="1"/>
    <cellStyle name="Currency [0] 3690" xfId="34928" hidden="1"/>
    <cellStyle name="Currency [0] 3691" xfId="5527" hidden="1"/>
    <cellStyle name="Currency [0] 3691" xfId="34921" hidden="1"/>
    <cellStyle name="Currency [0] 3692" xfId="5473" hidden="1"/>
    <cellStyle name="Currency [0] 3692" xfId="34867" hidden="1"/>
    <cellStyle name="Currency [0] 3693" xfId="5536" hidden="1"/>
    <cellStyle name="Currency [0] 3693" xfId="34930" hidden="1"/>
    <cellStyle name="Currency [0] 3694" xfId="5538" hidden="1"/>
    <cellStyle name="Currency [0] 3694" xfId="34932" hidden="1"/>
    <cellStyle name="Currency [0] 3695" xfId="5598" hidden="1"/>
    <cellStyle name="Currency [0] 3695" xfId="34992" hidden="1"/>
    <cellStyle name="Currency [0] 3696" xfId="5617" hidden="1"/>
    <cellStyle name="Currency [0] 3696" xfId="35011" hidden="1"/>
    <cellStyle name="Currency [0] 3697" xfId="5624" hidden="1"/>
    <cellStyle name="Currency [0] 3697" xfId="35018" hidden="1"/>
    <cellStyle name="Currency [0] 3698" xfId="5631" hidden="1"/>
    <cellStyle name="Currency [0] 3698" xfId="35025" hidden="1"/>
    <cellStyle name="Currency [0] 3699" xfId="5636" hidden="1"/>
    <cellStyle name="Currency [0] 3699" xfId="35030" hidden="1"/>
    <cellStyle name="Currency [0] 37" xfId="100" hidden="1"/>
    <cellStyle name="Currency [0] 37" xfId="29495" hidden="1"/>
    <cellStyle name="Currency [0] 370" xfId="461" hidden="1"/>
    <cellStyle name="Currency [0] 370" xfId="29856" hidden="1"/>
    <cellStyle name="Currency [0] 3700" xfId="5615" hidden="1"/>
    <cellStyle name="Currency [0] 3700" xfId="35009" hidden="1"/>
    <cellStyle name="Currency [0] 3701" xfId="5626" hidden="1"/>
    <cellStyle name="Currency [0] 3701" xfId="35020" hidden="1"/>
    <cellStyle name="Currency [0] 3702" xfId="5640" hidden="1"/>
    <cellStyle name="Currency [0] 3702" xfId="35034" hidden="1"/>
    <cellStyle name="Currency [0] 3703" xfId="5642" hidden="1"/>
    <cellStyle name="Currency [0] 3703" xfId="35036" hidden="1"/>
    <cellStyle name="Currency [0] 3704" xfId="5625" hidden="1"/>
    <cellStyle name="Currency [0] 3704" xfId="35019" hidden="1"/>
    <cellStyle name="Currency [0] 3705" xfId="5599" hidden="1"/>
    <cellStyle name="Currency [0] 3705" xfId="34993" hidden="1"/>
    <cellStyle name="Currency [0] 3706" xfId="5653" hidden="1"/>
    <cellStyle name="Currency [0] 3706" xfId="35047" hidden="1"/>
    <cellStyle name="Currency [0] 3707" xfId="5662" hidden="1"/>
    <cellStyle name="Currency [0] 3707" xfId="35056" hidden="1"/>
    <cellStyle name="Currency [0] 3708" xfId="5673" hidden="1"/>
    <cellStyle name="Currency [0] 3708" xfId="35067" hidden="1"/>
    <cellStyle name="Currency [0] 3709" xfId="5679" hidden="1"/>
    <cellStyle name="Currency [0] 3709" xfId="35073" hidden="1"/>
    <cellStyle name="Currency [0] 371" xfId="465" hidden="1"/>
    <cellStyle name="Currency [0] 371" xfId="29860" hidden="1"/>
    <cellStyle name="Currency [0] 3710" xfId="5651" hidden="1"/>
    <cellStyle name="Currency [0] 3710" xfId="35045" hidden="1"/>
    <cellStyle name="Currency [0] 3711" xfId="5669" hidden="1"/>
    <cellStyle name="Currency [0] 3711" xfId="35063" hidden="1"/>
    <cellStyle name="Currency [0] 3712" xfId="5691" hidden="1"/>
    <cellStyle name="Currency [0] 3712" xfId="35085" hidden="1"/>
    <cellStyle name="Currency [0] 3713" xfId="5693" hidden="1"/>
    <cellStyle name="Currency [0] 3713" xfId="35087" hidden="1"/>
    <cellStyle name="Currency [0] 3714" xfId="5621" hidden="1"/>
    <cellStyle name="Currency [0] 3714" xfId="35015" hidden="1"/>
    <cellStyle name="Currency [0] 3715" xfId="5605" hidden="1"/>
    <cellStyle name="Currency [0] 3715" xfId="34999" hidden="1"/>
    <cellStyle name="Currency [0] 3716" xfId="5665" hidden="1"/>
    <cellStyle name="Currency [0] 3716" xfId="35059" hidden="1"/>
    <cellStyle name="Currency [0] 3717" xfId="5610" hidden="1"/>
    <cellStyle name="Currency [0] 3717" xfId="35004" hidden="1"/>
    <cellStyle name="Currency [0] 3718" xfId="5654" hidden="1"/>
    <cellStyle name="Currency [0] 3718" xfId="35048" hidden="1"/>
    <cellStyle name="Currency [0] 3719" xfId="5698" hidden="1"/>
    <cellStyle name="Currency [0] 3719" xfId="35092" hidden="1"/>
    <cellStyle name="Currency [0] 372" xfId="471" hidden="1"/>
    <cellStyle name="Currency [0] 372" xfId="29866" hidden="1"/>
    <cellStyle name="Currency [0] 3720" xfId="5666" hidden="1"/>
    <cellStyle name="Currency [0] 3720" xfId="35060" hidden="1"/>
    <cellStyle name="Currency [0] 3721" xfId="5674" hidden="1"/>
    <cellStyle name="Currency [0] 3721" xfId="35068" hidden="1"/>
    <cellStyle name="Currency [0] 3722" xfId="5710" hidden="1"/>
    <cellStyle name="Currency [0] 3722" xfId="35104" hidden="1"/>
    <cellStyle name="Currency [0] 3723" xfId="5712" hidden="1"/>
    <cellStyle name="Currency [0] 3723" xfId="35106" hidden="1"/>
    <cellStyle name="Currency [0] 3724" xfId="5668" hidden="1"/>
    <cellStyle name="Currency [0] 3724" xfId="35062" hidden="1"/>
    <cellStyle name="Currency [0] 3725" xfId="5681" hidden="1"/>
    <cellStyle name="Currency [0] 3725" xfId="35075" hidden="1"/>
    <cellStyle name="Currency [0] 3726" xfId="5686" hidden="1"/>
    <cellStyle name="Currency [0] 3726" xfId="35080" hidden="1"/>
    <cellStyle name="Currency [0] 3727" xfId="5680" hidden="1"/>
    <cellStyle name="Currency [0] 3727" xfId="35074" hidden="1"/>
    <cellStyle name="Currency [0] 3728" xfId="5728" hidden="1"/>
    <cellStyle name="Currency [0] 3728" xfId="35122" hidden="1"/>
    <cellStyle name="Currency [0] 3729" xfId="5736" hidden="1"/>
    <cellStyle name="Currency [0] 3729" xfId="35130" hidden="1"/>
    <cellStyle name="Currency [0] 373" xfId="474" hidden="1"/>
    <cellStyle name="Currency [0] 373" xfId="29869" hidden="1"/>
    <cellStyle name="Currency [0] 3730" xfId="5664" hidden="1"/>
    <cellStyle name="Currency [0] 3730" xfId="35058" hidden="1"/>
    <cellStyle name="Currency [0] 3731" xfId="5722" hidden="1"/>
    <cellStyle name="Currency [0] 3731" xfId="35116" hidden="1"/>
    <cellStyle name="Currency [0] 3732" xfId="5745" hidden="1"/>
    <cellStyle name="Currency [0] 3732" xfId="35139" hidden="1"/>
    <cellStyle name="Currency [0] 3733" xfId="5747" hidden="1"/>
    <cellStyle name="Currency [0] 3733" xfId="35141" hidden="1"/>
    <cellStyle name="Currency [0] 3734" xfId="5647" hidden="1"/>
    <cellStyle name="Currency [0] 3734" xfId="35041" hidden="1"/>
    <cellStyle name="Currency [0] 3735" xfId="5657" hidden="1"/>
    <cellStyle name="Currency [0] 3735" xfId="35051" hidden="1"/>
    <cellStyle name="Currency [0] 3736" xfId="5719" hidden="1"/>
    <cellStyle name="Currency [0] 3736" xfId="35113" hidden="1"/>
    <cellStyle name="Currency [0] 3737" xfId="5684" hidden="1"/>
    <cellStyle name="Currency [0] 3737" xfId="35078" hidden="1"/>
    <cellStyle name="Currency [0] 3738" xfId="5629" hidden="1"/>
    <cellStyle name="Currency [0] 3738" xfId="35023" hidden="1"/>
    <cellStyle name="Currency [0] 3739" xfId="5755" hidden="1"/>
    <cellStyle name="Currency [0] 3739" xfId="35149" hidden="1"/>
    <cellStyle name="Currency [0] 374" xfId="460" hidden="1"/>
    <cellStyle name="Currency [0] 374" xfId="29855" hidden="1"/>
    <cellStyle name="Currency [0] 3740" xfId="5720" hidden="1"/>
    <cellStyle name="Currency [0] 3740" xfId="35114" hidden="1"/>
    <cellStyle name="Currency [0] 3741" xfId="5731" hidden="1"/>
    <cellStyle name="Currency [0] 3741" xfId="35125" hidden="1"/>
    <cellStyle name="Currency [0] 3742" xfId="5763" hidden="1"/>
    <cellStyle name="Currency [0] 3742" xfId="35157" hidden="1"/>
    <cellStyle name="Currency [0] 3743" xfId="5765" hidden="1"/>
    <cellStyle name="Currency [0] 3743" xfId="35159" hidden="1"/>
    <cellStyle name="Currency [0] 3744" xfId="5717" hidden="1"/>
    <cellStyle name="Currency [0] 3744" xfId="35111" hidden="1"/>
    <cellStyle name="Currency [0] 3745" xfId="5716" hidden="1"/>
    <cellStyle name="Currency [0] 3745" xfId="35110" hidden="1"/>
    <cellStyle name="Currency [0] 3746" xfId="5706" hidden="1"/>
    <cellStyle name="Currency [0] 3746" xfId="35100" hidden="1"/>
    <cellStyle name="Currency [0] 3747" xfId="5702" hidden="1"/>
    <cellStyle name="Currency [0] 3747" xfId="35096" hidden="1"/>
    <cellStyle name="Currency [0] 3748" xfId="5704" hidden="1"/>
    <cellStyle name="Currency [0] 3748" xfId="35098" hidden="1"/>
    <cellStyle name="Currency [0] 3749" xfId="5772" hidden="1"/>
    <cellStyle name="Currency [0] 3749" xfId="35166" hidden="1"/>
    <cellStyle name="Currency [0] 375" xfId="470" hidden="1"/>
    <cellStyle name="Currency [0] 375" xfId="29865" hidden="1"/>
    <cellStyle name="Currency [0] 3750" xfId="5607" hidden="1"/>
    <cellStyle name="Currency [0] 3750" xfId="35001" hidden="1"/>
    <cellStyle name="Currency [0] 3751" xfId="5750" hidden="1"/>
    <cellStyle name="Currency [0] 3751" xfId="35144" hidden="1"/>
    <cellStyle name="Currency [0] 3752" xfId="5778" hidden="1"/>
    <cellStyle name="Currency [0] 3752" xfId="35172" hidden="1"/>
    <cellStyle name="Currency [0] 3753" xfId="5780" hidden="1"/>
    <cellStyle name="Currency [0] 3753" xfId="35174" hidden="1"/>
    <cellStyle name="Currency [0] 3754" xfId="5655" hidden="1"/>
    <cellStyle name="Currency [0] 3754" xfId="35049" hidden="1"/>
    <cellStyle name="Currency [0] 3755" xfId="5729" hidden="1"/>
    <cellStyle name="Currency [0] 3755" xfId="35123" hidden="1"/>
    <cellStyle name="Currency [0] 3756" xfId="5685" hidden="1"/>
    <cellStyle name="Currency [0] 3756" xfId="35079" hidden="1"/>
    <cellStyle name="Currency [0] 3757" xfId="5721" hidden="1"/>
    <cellStyle name="Currency [0] 3757" xfId="35115" hidden="1"/>
    <cellStyle name="Currency [0] 3758" xfId="5725" hidden="1"/>
    <cellStyle name="Currency [0] 3758" xfId="35119" hidden="1"/>
    <cellStyle name="Currency [0] 3759" xfId="5786" hidden="1"/>
    <cellStyle name="Currency [0] 3759" xfId="35180" hidden="1"/>
    <cellStyle name="Currency [0] 376" xfId="481" hidden="1"/>
    <cellStyle name="Currency [0] 376" xfId="29876" hidden="1"/>
    <cellStyle name="Currency [0] 3760" xfId="5602" hidden="1"/>
    <cellStyle name="Currency [0] 3760" xfId="34996" hidden="1"/>
    <cellStyle name="Currency [0] 3761" xfId="5768" hidden="1"/>
    <cellStyle name="Currency [0] 3761" xfId="35162" hidden="1"/>
    <cellStyle name="Currency [0] 3762" xfId="5791" hidden="1"/>
    <cellStyle name="Currency [0] 3762" xfId="35185" hidden="1"/>
    <cellStyle name="Currency [0] 3763" xfId="5793" hidden="1"/>
    <cellStyle name="Currency [0] 3763" xfId="35187" hidden="1"/>
    <cellStyle name="Currency [0] 3764" xfId="5649" hidden="1"/>
    <cellStyle name="Currency [0] 3764" xfId="35043" hidden="1"/>
    <cellStyle name="Currency [0] 3765" xfId="5748" hidden="1"/>
    <cellStyle name="Currency [0] 3765" xfId="35142" hidden="1"/>
    <cellStyle name="Currency [0] 3766" xfId="5715" hidden="1"/>
    <cellStyle name="Currency [0] 3766" xfId="35109" hidden="1"/>
    <cellStyle name="Currency [0] 3767" xfId="5733" hidden="1"/>
    <cellStyle name="Currency [0] 3767" xfId="35127" hidden="1"/>
    <cellStyle name="Currency [0] 3768" xfId="5730" hidden="1"/>
    <cellStyle name="Currency [0] 3768" xfId="35124" hidden="1"/>
    <cellStyle name="Currency [0] 3769" xfId="5797" hidden="1"/>
    <cellStyle name="Currency [0] 3769" xfId="35191" hidden="1"/>
    <cellStyle name="Currency [0] 377" xfId="482" hidden="1"/>
    <cellStyle name="Currency [0] 377" xfId="29877" hidden="1"/>
    <cellStyle name="Currency [0] 3770" xfId="5682" hidden="1"/>
    <cellStyle name="Currency [0] 3770" xfId="35076" hidden="1"/>
    <cellStyle name="Currency [0] 3771" xfId="5782" hidden="1"/>
    <cellStyle name="Currency [0] 3771" xfId="35176" hidden="1"/>
    <cellStyle name="Currency [0] 3772" xfId="5804" hidden="1"/>
    <cellStyle name="Currency [0] 3772" xfId="35198" hidden="1"/>
    <cellStyle name="Currency [0] 3773" xfId="5806" hidden="1"/>
    <cellStyle name="Currency [0] 3773" xfId="35200" hidden="1"/>
    <cellStyle name="Currency [0] 3774" xfId="5734" hidden="1"/>
    <cellStyle name="Currency [0] 3774" xfId="35128" hidden="1"/>
    <cellStyle name="Currency [0] 3775" xfId="5766" hidden="1"/>
    <cellStyle name="Currency [0] 3775" xfId="35160" hidden="1"/>
    <cellStyle name="Currency [0] 3776" xfId="5618" hidden="1"/>
    <cellStyle name="Currency [0] 3776" xfId="35012" hidden="1"/>
    <cellStyle name="Currency [0] 3777" xfId="5752" hidden="1"/>
    <cellStyle name="Currency [0] 3777" xfId="35146" hidden="1"/>
    <cellStyle name="Currency [0] 3778" xfId="5749" hidden="1"/>
    <cellStyle name="Currency [0] 3778" xfId="35143" hidden="1"/>
    <cellStyle name="Currency [0] 3779" xfId="5810" hidden="1"/>
    <cellStyle name="Currency [0] 3779" xfId="35204" hidden="1"/>
    <cellStyle name="Currency [0] 378" xfId="447" hidden="1"/>
    <cellStyle name="Currency [0] 378" xfId="29842" hidden="1"/>
    <cellStyle name="Currency [0] 3780" xfId="5645" hidden="1"/>
    <cellStyle name="Currency [0] 3780" xfId="35039" hidden="1"/>
    <cellStyle name="Currency [0] 3781" xfId="5794" hidden="1"/>
    <cellStyle name="Currency [0] 3781" xfId="35188" hidden="1"/>
    <cellStyle name="Currency [0] 3782" xfId="5814" hidden="1"/>
    <cellStyle name="Currency [0] 3782" xfId="35208" hidden="1"/>
    <cellStyle name="Currency [0] 3783" xfId="5816" hidden="1"/>
    <cellStyle name="Currency [0] 3783" xfId="35210" hidden="1"/>
    <cellStyle name="Currency [0] 3784" xfId="5753" hidden="1"/>
    <cellStyle name="Currency [0] 3784" xfId="35147" hidden="1"/>
    <cellStyle name="Currency [0] 3785" xfId="5781" hidden="1"/>
    <cellStyle name="Currency [0] 3785" xfId="35175" hidden="1"/>
    <cellStyle name="Currency [0] 3786" xfId="5741" hidden="1"/>
    <cellStyle name="Currency [0] 3786" xfId="35135" hidden="1"/>
    <cellStyle name="Currency [0] 3787" xfId="5770" hidden="1"/>
    <cellStyle name="Currency [0] 3787" xfId="35164" hidden="1"/>
    <cellStyle name="Currency [0] 3788" xfId="5767" hidden="1"/>
    <cellStyle name="Currency [0] 3788" xfId="35161" hidden="1"/>
    <cellStyle name="Currency [0] 3789" xfId="5820" hidden="1"/>
    <cellStyle name="Currency [0] 3789" xfId="35214" hidden="1"/>
    <cellStyle name="Currency [0] 379" xfId="207" hidden="1"/>
    <cellStyle name="Currency [0] 379" xfId="29602" hidden="1"/>
    <cellStyle name="Currency [0] 3790" xfId="5648" hidden="1"/>
    <cellStyle name="Currency [0] 3790" xfId="35042" hidden="1"/>
    <cellStyle name="Currency [0] 3791" xfId="5807" hidden="1"/>
    <cellStyle name="Currency [0] 3791" xfId="35201" hidden="1"/>
    <cellStyle name="Currency [0] 3792" xfId="5824" hidden="1"/>
    <cellStyle name="Currency [0] 3792" xfId="35218" hidden="1"/>
    <cellStyle name="Currency [0] 3793" xfId="5826" hidden="1"/>
    <cellStyle name="Currency [0] 3793" xfId="35220" hidden="1"/>
    <cellStyle name="Currency [0] 3794" xfId="5707" hidden="1"/>
    <cellStyle name="Currency [0] 3794" xfId="35101" hidden="1"/>
    <cellStyle name="Currency [0] 3795" xfId="5743" hidden="1"/>
    <cellStyle name="Currency [0] 3795" xfId="35137" hidden="1"/>
    <cellStyle name="Currency [0] 3796" xfId="5812" hidden="1"/>
    <cellStyle name="Currency [0] 3796" xfId="35206" hidden="1"/>
    <cellStyle name="Currency [0] 3797" xfId="5800" hidden="1"/>
    <cellStyle name="Currency [0] 3797" xfId="35194" hidden="1"/>
    <cellStyle name="Currency [0] 3798" xfId="5817" hidden="1"/>
    <cellStyle name="Currency [0] 3798" xfId="35211" hidden="1"/>
    <cellStyle name="Currency [0] 3799" xfId="5828" hidden="1"/>
    <cellStyle name="Currency [0] 3799" xfId="35222" hidden="1"/>
    <cellStyle name="Currency [0] 38" xfId="130" hidden="1"/>
    <cellStyle name="Currency [0] 38" xfId="29525" hidden="1"/>
    <cellStyle name="Currency [0] 380" xfId="467" hidden="1"/>
    <cellStyle name="Currency [0] 380" xfId="29862" hidden="1"/>
    <cellStyle name="Currency [0] 3800" xfId="5676" hidden="1"/>
    <cellStyle name="Currency [0] 3800" xfId="35070" hidden="1"/>
    <cellStyle name="Currency [0] 3801" xfId="5740" hidden="1"/>
    <cellStyle name="Currency [0] 3801" xfId="35134" hidden="1"/>
    <cellStyle name="Currency [0] 3802" xfId="5832" hidden="1"/>
    <cellStyle name="Currency [0] 3802" xfId="35226" hidden="1"/>
    <cellStyle name="Currency [0] 3803" xfId="5834" hidden="1"/>
    <cellStyle name="Currency [0] 3803" xfId="35228" hidden="1"/>
    <cellStyle name="Currency [0] 3804" xfId="5789" hidden="1"/>
    <cellStyle name="Currency [0] 3804" xfId="35183" hidden="1"/>
    <cellStyle name="Currency [0] 3805" xfId="5801" hidden="1"/>
    <cellStyle name="Currency [0] 3805" xfId="35195" hidden="1"/>
    <cellStyle name="Currency [0] 3806" xfId="5829" hidden="1"/>
    <cellStyle name="Currency [0] 3806" xfId="35223" hidden="1"/>
    <cellStyle name="Currency [0] 3807" xfId="5802" hidden="1"/>
    <cellStyle name="Currency [0] 3807" xfId="35196" hidden="1"/>
    <cellStyle name="Currency [0] 3808" xfId="5835" hidden="1"/>
    <cellStyle name="Currency [0] 3808" xfId="35229" hidden="1"/>
    <cellStyle name="Currency [0] 3809" xfId="5837" hidden="1"/>
    <cellStyle name="Currency [0] 3809" xfId="35231" hidden="1"/>
    <cellStyle name="Currency [0] 381" xfId="213" hidden="1"/>
    <cellStyle name="Currency [0] 381" xfId="29608" hidden="1"/>
    <cellStyle name="Currency [0] 3810" xfId="5830" hidden="1"/>
    <cellStyle name="Currency [0] 3810" xfId="35224" hidden="1"/>
    <cellStyle name="Currency [0] 3811" xfId="5776" hidden="1"/>
    <cellStyle name="Currency [0] 3811" xfId="35170" hidden="1"/>
    <cellStyle name="Currency [0] 3812" xfId="5840" hidden="1"/>
    <cellStyle name="Currency [0] 3812" xfId="35234" hidden="1"/>
    <cellStyle name="Currency [0] 3813" xfId="5842" hidden="1"/>
    <cellStyle name="Currency [0] 3813" xfId="35236" hidden="1"/>
    <cellStyle name="Currency [0] 3814" xfId="5559" hidden="1"/>
    <cellStyle name="Currency [0] 3814" xfId="34953" hidden="1"/>
    <cellStyle name="Currency [0] 3815" xfId="5581" hidden="1"/>
    <cellStyle name="Currency [0] 3815" xfId="34975" hidden="1"/>
    <cellStyle name="Currency [0] 3816" xfId="5846" hidden="1"/>
    <cellStyle name="Currency [0] 3816" xfId="35240" hidden="1"/>
    <cellStyle name="Currency [0] 3817" xfId="5853" hidden="1"/>
    <cellStyle name="Currency [0] 3817" xfId="35247" hidden="1"/>
    <cellStyle name="Currency [0] 3818" xfId="5855" hidden="1"/>
    <cellStyle name="Currency [0] 3818" xfId="35249" hidden="1"/>
    <cellStyle name="Currency [0] 3819" xfId="5546" hidden="1"/>
    <cellStyle name="Currency [0] 3819" xfId="34940" hidden="1"/>
    <cellStyle name="Currency [0] 382" xfId="462" hidden="1"/>
    <cellStyle name="Currency [0] 382" xfId="29857" hidden="1"/>
    <cellStyle name="Currency [0] 3820" xfId="5849" hidden="1"/>
    <cellStyle name="Currency [0] 3820" xfId="35243" hidden="1"/>
    <cellStyle name="Currency [0] 3821" xfId="5858" hidden="1"/>
    <cellStyle name="Currency [0] 3821" xfId="35252" hidden="1"/>
    <cellStyle name="Currency [0] 3822" xfId="5860" hidden="1"/>
    <cellStyle name="Currency [0] 3822" xfId="35254" hidden="1"/>
    <cellStyle name="Currency [0] 3823" xfId="5848" hidden="1"/>
    <cellStyle name="Currency [0] 3823" xfId="35242" hidden="1"/>
    <cellStyle name="Currency [0] 3824" xfId="5558" hidden="1"/>
    <cellStyle name="Currency [0] 3824" xfId="34952" hidden="1"/>
    <cellStyle name="Currency [0] 3825" xfId="5871" hidden="1"/>
    <cellStyle name="Currency [0] 3825" xfId="35265" hidden="1"/>
    <cellStyle name="Currency [0] 3826" xfId="5880" hidden="1"/>
    <cellStyle name="Currency [0] 3826" xfId="35274" hidden="1"/>
    <cellStyle name="Currency [0] 3827" xfId="5891" hidden="1"/>
    <cellStyle name="Currency [0] 3827" xfId="35285" hidden="1"/>
    <cellStyle name="Currency [0] 3828" xfId="5897" hidden="1"/>
    <cellStyle name="Currency [0] 3828" xfId="35291" hidden="1"/>
    <cellStyle name="Currency [0] 3829" xfId="5869" hidden="1"/>
    <cellStyle name="Currency [0] 3829" xfId="35263" hidden="1"/>
    <cellStyle name="Currency [0] 383" xfId="483" hidden="1"/>
    <cellStyle name="Currency [0] 383" xfId="29878" hidden="1"/>
    <cellStyle name="Currency [0] 3830" xfId="5887" hidden="1"/>
    <cellStyle name="Currency [0] 3830" xfId="35281" hidden="1"/>
    <cellStyle name="Currency [0] 3831" xfId="5909" hidden="1"/>
    <cellStyle name="Currency [0] 3831" xfId="35303" hidden="1"/>
    <cellStyle name="Currency [0] 3832" xfId="5911" hidden="1"/>
    <cellStyle name="Currency [0] 3832" xfId="35305" hidden="1"/>
    <cellStyle name="Currency [0] 3833" xfId="5843" hidden="1"/>
    <cellStyle name="Currency [0] 3833" xfId="35237" hidden="1"/>
    <cellStyle name="Currency [0] 3834" xfId="5554" hidden="1"/>
    <cellStyle name="Currency [0] 3834" xfId="34948" hidden="1"/>
    <cellStyle name="Currency [0] 3835" xfId="5883" hidden="1"/>
    <cellStyle name="Currency [0] 3835" xfId="35277" hidden="1"/>
    <cellStyle name="Currency [0] 3836" xfId="5550" hidden="1"/>
    <cellStyle name="Currency [0] 3836" xfId="34944" hidden="1"/>
    <cellStyle name="Currency [0] 3837" xfId="5872" hidden="1"/>
    <cellStyle name="Currency [0] 3837" xfId="35266" hidden="1"/>
    <cellStyle name="Currency [0] 3838" xfId="5916" hidden="1"/>
    <cellStyle name="Currency [0] 3838" xfId="35310" hidden="1"/>
    <cellStyle name="Currency [0] 3839" xfId="5884" hidden="1"/>
    <cellStyle name="Currency [0] 3839" xfId="35278" hidden="1"/>
    <cellStyle name="Currency [0] 384" xfId="468" hidden="1"/>
    <cellStyle name="Currency [0] 384" xfId="29863" hidden="1"/>
    <cellStyle name="Currency [0] 3840" xfId="5892" hidden="1"/>
    <cellStyle name="Currency [0] 3840" xfId="35286" hidden="1"/>
    <cellStyle name="Currency [0] 3841" xfId="5928" hidden="1"/>
    <cellStyle name="Currency [0] 3841" xfId="35322" hidden="1"/>
    <cellStyle name="Currency [0] 3842" xfId="5930" hidden="1"/>
    <cellStyle name="Currency [0] 3842" xfId="35324" hidden="1"/>
    <cellStyle name="Currency [0] 3843" xfId="5886" hidden="1"/>
    <cellStyle name="Currency [0] 3843" xfId="35280" hidden="1"/>
    <cellStyle name="Currency [0] 3844" xfId="5899" hidden="1"/>
    <cellStyle name="Currency [0] 3844" xfId="35293" hidden="1"/>
    <cellStyle name="Currency [0] 3845" xfId="5904" hidden="1"/>
    <cellStyle name="Currency [0] 3845" xfId="35298" hidden="1"/>
    <cellStyle name="Currency [0] 3846" xfId="5898" hidden="1"/>
    <cellStyle name="Currency [0] 3846" xfId="35292" hidden="1"/>
    <cellStyle name="Currency [0] 3847" xfId="5946" hidden="1"/>
    <cellStyle name="Currency [0] 3847" xfId="35340" hidden="1"/>
    <cellStyle name="Currency [0] 3848" xfId="5954" hidden="1"/>
    <cellStyle name="Currency [0] 3848" xfId="35348" hidden="1"/>
    <cellStyle name="Currency [0] 3849" xfId="5882" hidden="1"/>
    <cellStyle name="Currency [0] 3849" xfId="35276" hidden="1"/>
    <cellStyle name="Currency [0] 385" xfId="472" hidden="1"/>
    <cellStyle name="Currency [0] 385" xfId="29867" hidden="1"/>
    <cellStyle name="Currency [0] 3850" xfId="5940" hidden="1"/>
    <cellStyle name="Currency [0] 3850" xfId="35334" hidden="1"/>
    <cellStyle name="Currency [0] 3851" xfId="5963" hidden="1"/>
    <cellStyle name="Currency [0] 3851" xfId="35357" hidden="1"/>
    <cellStyle name="Currency [0] 3852" xfId="5965" hidden="1"/>
    <cellStyle name="Currency [0] 3852" xfId="35359" hidden="1"/>
    <cellStyle name="Currency [0] 3853" xfId="5865" hidden="1"/>
    <cellStyle name="Currency [0] 3853" xfId="35259" hidden="1"/>
    <cellStyle name="Currency [0] 3854" xfId="5875" hidden="1"/>
    <cellStyle name="Currency [0] 3854" xfId="35269" hidden="1"/>
    <cellStyle name="Currency [0] 3855" xfId="5937" hidden="1"/>
    <cellStyle name="Currency [0] 3855" xfId="35331" hidden="1"/>
    <cellStyle name="Currency [0] 3856" xfId="5902" hidden="1"/>
    <cellStyle name="Currency [0] 3856" xfId="35296" hidden="1"/>
    <cellStyle name="Currency [0] 3857" xfId="5851" hidden="1"/>
    <cellStyle name="Currency [0] 3857" xfId="35245" hidden="1"/>
    <cellStyle name="Currency [0] 3858" xfId="5973" hidden="1"/>
    <cellStyle name="Currency [0] 3858" xfId="35367" hidden="1"/>
    <cellStyle name="Currency [0] 3859" xfId="5938" hidden="1"/>
    <cellStyle name="Currency [0] 3859" xfId="35332" hidden="1"/>
    <cellStyle name="Currency [0] 386" xfId="488" hidden="1"/>
    <cellStyle name="Currency [0] 386" xfId="29883" hidden="1"/>
    <cellStyle name="Currency [0] 3860" xfId="5949" hidden="1"/>
    <cellStyle name="Currency [0] 3860" xfId="35343" hidden="1"/>
    <cellStyle name="Currency [0] 3861" xfId="5981" hidden="1"/>
    <cellStyle name="Currency [0] 3861" xfId="35375" hidden="1"/>
    <cellStyle name="Currency [0] 3862" xfId="5983" hidden="1"/>
    <cellStyle name="Currency [0] 3862" xfId="35377" hidden="1"/>
    <cellStyle name="Currency [0] 3863" xfId="5935" hidden="1"/>
    <cellStyle name="Currency [0] 3863" xfId="35329" hidden="1"/>
    <cellStyle name="Currency [0] 3864" xfId="5934" hidden="1"/>
    <cellStyle name="Currency [0] 3864" xfId="35328" hidden="1"/>
    <cellStyle name="Currency [0] 3865" xfId="5924" hidden="1"/>
    <cellStyle name="Currency [0] 3865" xfId="35318" hidden="1"/>
    <cellStyle name="Currency [0] 3866" xfId="5920" hidden="1"/>
    <cellStyle name="Currency [0] 3866" xfId="35314" hidden="1"/>
    <cellStyle name="Currency [0] 3867" xfId="5922" hidden="1"/>
    <cellStyle name="Currency [0] 3867" xfId="35316" hidden="1"/>
    <cellStyle name="Currency [0] 3868" xfId="5990" hidden="1"/>
    <cellStyle name="Currency [0] 3868" xfId="35384" hidden="1"/>
    <cellStyle name="Currency [0] 3869" xfId="5552" hidden="1"/>
    <cellStyle name="Currency [0] 3869" xfId="34946" hidden="1"/>
    <cellStyle name="Currency [0] 387" xfId="489" hidden="1"/>
    <cellStyle name="Currency [0] 387" xfId="29884" hidden="1"/>
    <cellStyle name="Currency [0] 3870" xfId="5968" hidden="1"/>
    <cellStyle name="Currency [0] 3870" xfId="35362" hidden="1"/>
    <cellStyle name="Currency [0] 3871" xfId="5996" hidden="1"/>
    <cellStyle name="Currency [0] 3871" xfId="35390" hidden="1"/>
    <cellStyle name="Currency [0] 3872" xfId="5998" hidden="1"/>
    <cellStyle name="Currency [0] 3872" xfId="35392" hidden="1"/>
    <cellStyle name="Currency [0] 3873" xfId="5873" hidden="1"/>
    <cellStyle name="Currency [0] 3873" xfId="35267" hidden="1"/>
    <cellStyle name="Currency [0] 3874" xfId="5947" hidden="1"/>
    <cellStyle name="Currency [0] 3874" xfId="35341" hidden="1"/>
    <cellStyle name="Currency [0] 3875" xfId="5903" hidden="1"/>
    <cellStyle name="Currency [0] 3875" xfId="35297" hidden="1"/>
    <cellStyle name="Currency [0] 3876" xfId="5939" hidden="1"/>
    <cellStyle name="Currency [0] 3876" xfId="35333" hidden="1"/>
    <cellStyle name="Currency [0] 3877" xfId="5943" hidden="1"/>
    <cellStyle name="Currency [0] 3877" xfId="35337" hidden="1"/>
    <cellStyle name="Currency [0] 3878" xfId="6004" hidden="1"/>
    <cellStyle name="Currency [0] 3878" xfId="35398" hidden="1"/>
    <cellStyle name="Currency [0] 3879" xfId="5587" hidden="1"/>
    <cellStyle name="Currency [0] 3879" xfId="34981" hidden="1"/>
    <cellStyle name="Currency [0] 388" xfId="469" hidden="1"/>
    <cellStyle name="Currency [0] 388" xfId="29864" hidden="1"/>
    <cellStyle name="Currency [0] 3880" xfId="5986" hidden="1"/>
    <cellStyle name="Currency [0] 3880" xfId="35380" hidden="1"/>
    <cellStyle name="Currency [0] 3881" xfId="6009" hidden="1"/>
    <cellStyle name="Currency [0] 3881" xfId="35403" hidden="1"/>
    <cellStyle name="Currency [0] 3882" xfId="6011" hidden="1"/>
    <cellStyle name="Currency [0] 3882" xfId="35405" hidden="1"/>
    <cellStyle name="Currency [0] 3883" xfId="5867" hidden="1"/>
    <cellStyle name="Currency [0] 3883" xfId="35261" hidden="1"/>
    <cellStyle name="Currency [0] 3884" xfId="5966" hidden="1"/>
    <cellStyle name="Currency [0] 3884" xfId="35360" hidden="1"/>
    <cellStyle name="Currency [0] 3885" xfId="5933" hidden="1"/>
    <cellStyle name="Currency [0] 3885" xfId="35327" hidden="1"/>
    <cellStyle name="Currency [0] 3886" xfId="5951" hidden="1"/>
    <cellStyle name="Currency [0] 3886" xfId="35345" hidden="1"/>
    <cellStyle name="Currency [0] 3887" xfId="5948" hidden="1"/>
    <cellStyle name="Currency [0] 3887" xfId="35342" hidden="1"/>
    <cellStyle name="Currency [0] 3888" xfId="6015" hidden="1"/>
    <cellStyle name="Currency [0] 3888" xfId="35409" hidden="1"/>
    <cellStyle name="Currency [0] 3889" xfId="5900" hidden="1"/>
    <cellStyle name="Currency [0] 3889" xfId="35294" hidden="1"/>
    <cellStyle name="Currency [0] 389" xfId="476" hidden="1"/>
    <cellStyle name="Currency [0] 389" xfId="29871" hidden="1"/>
    <cellStyle name="Currency [0] 3890" xfId="6000" hidden="1"/>
    <cellStyle name="Currency [0] 3890" xfId="35394" hidden="1"/>
    <cellStyle name="Currency [0] 3891" xfId="6022" hidden="1"/>
    <cellStyle name="Currency [0] 3891" xfId="35416" hidden="1"/>
    <cellStyle name="Currency [0] 3892" xfId="6024" hidden="1"/>
    <cellStyle name="Currency [0] 3892" xfId="35418" hidden="1"/>
    <cellStyle name="Currency [0] 3893" xfId="5952" hidden="1"/>
    <cellStyle name="Currency [0] 3893" xfId="35346" hidden="1"/>
    <cellStyle name="Currency [0] 3894" xfId="5984" hidden="1"/>
    <cellStyle name="Currency [0] 3894" xfId="35378" hidden="1"/>
    <cellStyle name="Currency [0] 3895" xfId="5632" hidden="1"/>
    <cellStyle name="Currency [0] 3895" xfId="35026" hidden="1"/>
    <cellStyle name="Currency [0] 3896" xfId="5970" hidden="1"/>
    <cellStyle name="Currency [0] 3896" xfId="35364" hidden="1"/>
    <cellStyle name="Currency [0] 3897" xfId="5967" hidden="1"/>
    <cellStyle name="Currency [0] 3897" xfId="35361" hidden="1"/>
    <cellStyle name="Currency [0] 3898" xfId="6028" hidden="1"/>
    <cellStyle name="Currency [0] 3898" xfId="35422" hidden="1"/>
    <cellStyle name="Currency [0] 3899" xfId="5863" hidden="1"/>
    <cellStyle name="Currency [0] 3899" xfId="35257" hidden="1"/>
    <cellStyle name="Currency [0] 39" xfId="142" hidden="1"/>
    <cellStyle name="Currency [0] 39" xfId="29537" hidden="1"/>
    <cellStyle name="Currency [0] 390" xfId="480" hidden="1"/>
    <cellStyle name="Currency [0] 390" xfId="29875" hidden="1"/>
    <cellStyle name="Currency [0] 3900" xfId="6012" hidden="1"/>
    <cellStyle name="Currency [0] 3900" xfId="35406" hidden="1"/>
    <cellStyle name="Currency [0] 3901" xfId="6032" hidden="1"/>
    <cellStyle name="Currency [0] 3901" xfId="35426" hidden="1"/>
    <cellStyle name="Currency [0] 3902" xfId="6034" hidden="1"/>
    <cellStyle name="Currency [0] 3902" xfId="35428" hidden="1"/>
    <cellStyle name="Currency [0] 3903" xfId="5971" hidden="1"/>
    <cellStyle name="Currency [0] 3903" xfId="35365" hidden="1"/>
    <cellStyle name="Currency [0] 3904" xfId="5999" hidden="1"/>
    <cellStyle name="Currency [0] 3904" xfId="35393" hidden="1"/>
    <cellStyle name="Currency [0] 3905" xfId="5959" hidden="1"/>
    <cellStyle name="Currency [0] 3905" xfId="35353" hidden="1"/>
    <cellStyle name="Currency [0] 3906" xfId="5988" hidden="1"/>
    <cellStyle name="Currency [0] 3906" xfId="35382" hidden="1"/>
    <cellStyle name="Currency [0] 3907" xfId="5985" hidden="1"/>
    <cellStyle name="Currency [0] 3907" xfId="35379" hidden="1"/>
    <cellStyle name="Currency [0] 3908" xfId="6038" hidden="1"/>
    <cellStyle name="Currency [0] 3908" xfId="35432" hidden="1"/>
    <cellStyle name="Currency [0] 3909" xfId="5866" hidden="1"/>
    <cellStyle name="Currency [0] 3909" xfId="35260" hidden="1"/>
    <cellStyle name="Currency [0] 391" xfId="475" hidden="1"/>
    <cellStyle name="Currency [0] 391" xfId="29870" hidden="1"/>
    <cellStyle name="Currency [0] 3910" xfId="6025" hidden="1"/>
    <cellStyle name="Currency [0] 3910" xfId="35419" hidden="1"/>
    <cellStyle name="Currency [0] 3911" xfId="6042" hidden="1"/>
    <cellStyle name="Currency [0] 3911" xfId="35436" hidden="1"/>
    <cellStyle name="Currency [0] 3912" xfId="6044" hidden="1"/>
    <cellStyle name="Currency [0] 3912" xfId="35438" hidden="1"/>
    <cellStyle name="Currency [0] 3913" xfId="5925" hidden="1"/>
    <cellStyle name="Currency [0] 3913" xfId="35319" hidden="1"/>
    <cellStyle name="Currency [0] 3914" xfId="5961" hidden="1"/>
    <cellStyle name="Currency [0] 3914" xfId="35355" hidden="1"/>
    <cellStyle name="Currency [0] 3915" xfId="6030" hidden="1"/>
    <cellStyle name="Currency [0] 3915" xfId="35424" hidden="1"/>
    <cellStyle name="Currency [0] 3916" xfId="6018" hidden="1"/>
    <cellStyle name="Currency [0] 3916" xfId="35412" hidden="1"/>
    <cellStyle name="Currency [0] 3917" xfId="6035" hidden="1"/>
    <cellStyle name="Currency [0] 3917" xfId="35429" hidden="1"/>
    <cellStyle name="Currency [0] 3918" xfId="6046" hidden="1"/>
    <cellStyle name="Currency [0] 3918" xfId="35440" hidden="1"/>
    <cellStyle name="Currency [0] 3919" xfId="5894" hidden="1"/>
    <cellStyle name="Currency [0] 3919" xfId="35288" hidden="1"/>
    <cellStyle name="Currency [0] 392" xfId="498" hidden="1"/>
    <cellStyle name="Currency [0] 392" xfId="29893" hidden="1"/>
    <cellStyle name="Currency [0] 3920" xfId="5958" hidden="1"/>
    <cellStyle name="Currency [0] 3920" xfId="35352" hidden="1"/>
    <cellStyle name="Currency [0] 3921" xfId="6050" hidden="1"/>
    <cellStyle name="Currency [0] 3921" xfId="35444" hidden="1"/>
    <cellStyle name="Currency [0] 3922" xfId="6052" hidden="1"/>
    <cellStyle name="Currency [0] 3922" xfId="35446" hidden="1"/>
    <cellStyle name="Currency [0] 3923" xfId="6007" hidden="1"/>
    <cellStyle name="Currency [0] 3923" xfId="35401" hidden="1"/>
    <cellStyle name="Currency [0] 3924" xfId="6019" hidden="1"/>
    <cellStyle name="Currency [0] 3924" xfId="35413" hidden="1"/>
    <cellStyle name="Currency [0] 3925" xfId="6047" hidden="1"/>
    <cellStyle name="Currency [0] 3925" xfId="35441" hidden="1"/>
    <cellStyle name="Currency [0] 3926" xfId="6020" hidden="1"/>
    <cellStyle name="Currency [0] 3926" xfId="35414" hidden="1"/>
    <cellStyle name="Currency [0] 3927" xfId="6053" hidden="1"/>
    <cellStyle name="Currency [0] 3927" xfId="35447" hidden="1"/>
    <cellStyle name="Currency [0] 3928" xfId="6055" hidden="1"/>
    <cellStyle name="Currency [0] 3928" xfId="35449" hidden="1"/>
    <cellStyle name="Currency [0] 3929" xfId="6048" hidden="1"/>
    <cellStyle name="Currency [0] 3929" xfId="35442" hidden="1"/>
    <cellStyle name="Currency [0] 393" xfId="504" hidden="1"/>
    <cellStyle name="Currency [0] 393" xfId="29899" hidden="1"/>
    <cellStyle name="Currency [0] 3930" xfId="5994" hidden="1"/>
    <cellStyle name="Currency [0] 3930" xfId="35388" hidden="1"/>
    <cellStyle name="Currency [0] 3931" xfId="6057" hidden="1"/>
    <cellStyle name="Currency [0] 3931" xfId="35451" hidden="1"/>
    <cellStyle name="Currency [0] 3932" xfId="6059" hidden="1"/>
    <cellStyle name="Currency [0] 3932" xfId="35453" hidden="1"/>
    <cellStyle name="Currency [0] 3933" xfId="5571" hidden="1"/>
    <cellStyle name="Currency [0] 3933" xfId="34965" hidden="1"/>
    <cellStyle name="Currency [0] 3934" xfId="5549" hidden="1"/>
    <cellStyle name="Currency [0] 3934" xfId="34943" hidden="1"/>
    <cellStyle name="Currency [0] 3935" xfId="6065" hidden="1"/>
    <cellStyle name="Currency [0] 3935" xfId="35459" hidden="1"/>
    <cellStyle name="Currency [0] 3936" xfId="6071" hidden="1"/>
    <cellStyle name="Currency [0] 3936" xfId="35465" hidden="1"/>
    <cellStyle name="Currency [0] 3937" xfId="6073" hidden="1"/>
    <cellStyle name="Currency [0] 3937" xfId="35467" hidden="1"/>
    <cellStyle name="Currency [0] 3938" xfId="5566" hidden="1"/>
    <cellStyle name="Currency [0] 3938" xfId="34960" hidden="1"/>
    <cellStyle name="Currency [0] 3939" xfId="6067" hidden="1"/>
    <cellStyle name="Currency [0] 3939" xfId="35461" hidden="1"/>
    <cellStyle name="Currency [0] 394" xfId="466" hidden="1"/>
    <cellStyle name="Currency [0] 394" xfId="29861" hidden="1"/>
    <cellStyle name="Currency [0] 3940" xfId="6075" hidden="1"/>
    <cellStyle name="Currency [0] 3940" xfId="35469" hidden="1"/>
    <cellStyle name="Currency [0] 3941" xfId="6077" hidden="1"/>
    <cellStyle name="Currency [0] 3941" xfId="35471" hidden="1"/>
    <cellStyle name="Currency [0] 3942" xfId="6066" hidden="1"/>
    <cellStyle name="Currency [0] 3942" xfId="35460" hidden="1"/>
    <cellStyle name="Currency [0] 3943" xfId="5572" hidden="1"/>
    <cellStyle name="Currency [0] 3943" xfId="34966" hidden="1"/>
    <cellStyle name="Currency [0] 3944" xfId="6088" hidden="1"/>
    <cellStyle name="Currency [0] 3944" xfId="35482" hidden="1"/>
    <cellStyle name="Currency [0] 3945" xfId="6097" hidden="1"/>
    <cellStyle name="Currency [0] 3945" xfId="35491" hidden="1"/>
    <cellStyle name="Currency [0] 3946" xfId="6108" hidden="1"/>
    <cellStyle name="Currency [0] 3946" xfId="35502" hidden="1"/>
    <cellStyle name="Currency [0] 3947" xfId="6114" hidden="1"/>
    <cellStyle name="Currency [0] 3947" xfId="35508" hidden="1"/>
    <cellStyle name="Currency [0] 3948" xfId="6086" hidden="1"/>
    <cellStyle name="Currency [0] 3948" xfId="35480" hidden="1"/>
    <cellStyle name="Currency [0] 3949" xfId="6104" hidden="1"/>
    <cellStyle name="Currency [0] 3949" xfId="35498" hidden="1"/>
    <cellStyle name="Currency [0] 395" xfId="496" hidden="1"/>
    <cellStyle name="Currency [0] 395" xfId="29891" hidden="1"/>
    <cellStyle name="Currency [0] 3950" xfId="6126" hidden="1"/>
    <cellStyle name="Currency [0] 3950" xfId="35520" hidden="1"/>
    <cellStyle name="Currency [0] 3951" xfId="6128" hidden="1"/>
    <cellStyle name="Currency [0] 3951" xfId="35522" hidden="1"/>
    <cellStyle name="Currency [0] 3952" xfId="6062" hidden="1"/>
    <cellStyle name="Currency [0] 3952" xfId="35456" hidden="1"/>
    <cellStyle name="Currency [0] 3953" xfId="5576" hidden="1"/>
    <cellStyle name="Currency [0] 3953" xfId="34970" hidden="1"/>
    <cellStyle name="Currency [0] 3954" xfId="6100" hidden="1"/>
    <cellStyle name="Currency [0] 3954" xfId="35494" hidden="1"/>
    <cellStyle name="Currency [0] 3955" xfId="5592" hidden="1"/>
    <cellStyle name="Currency [0] 3955" xfId="34986" hidden="1"/>
    <cellStyle name="Currency [0] 3956" xfId="6089" hidden="1"/>
    <cellStyle name="Currency [0] 3956" xfId="35483" hidden="1"/>
    <cellStyle name="Currency [0] 3957" xfId="6133" hidden="1"/>
    <cellStyle name="Currency [0] 3957" xfId="35527" hidden="1"/>
    <cellStyle name="Currency [0] 3958" xfId="6101" hidden="1"/>
    <cellStyle name="Currency [0] 3958" xfId="35495" hidden="1"/>
    <cellStyle name="Currency [0] 3959" xfId="6109" hidden="1"/>
    <cellStyle name="Currency [0] 3959" xfId="35503" hidden="1"/>
    <cellStyle name="Currency [0] 396" xfId="508" hidden="1"/>
    <cellStyle name="Currency [0] 396" xfId="29903" hidden="1"/>
    <cellStyle name="Currency [0] 3960" xfId="6145" hidden="1"/>
    <cellStyle name="Currency [0] 3960" xfId="35539" hidden="1"/>
    <cellStyle name="Currency [0] 3961" xfId="6147" hidden="1"/>
    <cellStyle name="Currency [0] 3961" xfId="35541" hidden="1"/>
    <cellStyle name="Currency [0] 3962" xfId="6103" hidden="1"/>
    <cellStyle name="Currency [0] 3962" xfId="35497" hidden="1"/>
    <cellStyle name="Currency [0] 3963" xfId="6116" hidden="1"/>
    <cellStyle name="Currency [0] 3963" xfId="35510" hidden="1"/>
    <cellStyle name="Currency [0] 3964" xfId="6121" hidden="1"/>
    <cellStyle name="Currency [0] 3964" xfId="35515" hidden="1"/>
    <cellStyle name="Currency [0] 3965" xfId="6115" hidden="1"/>
    <cellStyle name="Currency [0] 3965" xfId="35509" hidden="1"/>
    <cellStyle name="Currency [0] 3966" xfId="6163" hidden="1"/>
    <cellStyle name="Currency [0] 3966" xfId="35557" hidden="1"/>
    <cellStyle name="Currency [0] 3967" xfId="6171" hidden="1"/>
    <cellStyle name="Currency [0] 3967" xfId="35565" hidden="1"/>
    <cellStyle name="Currency [0] 3968" xfId="6099" hidden="1"/>
    <cellStyle name="Currency [0] 3968" xfId="35493" hidden="1"/>
    <cellStyle name="Currency [0] 3969" xfId="6157" hidden="1"/>
    <cellStyle name="Currency [0] 3969" xfId="35551" hidden="1"/>
    <cellStyle name="Currency [0] 397" xfId="509" hidden="1"/>
    <cellStyle name="Currency [0] 397" xfId="29904" hidden="1"/>
    <cellStyle name="Currency [0] 3970" xfId="6180" hidden="1"/>
    <cellStyle name="Currency [0] 3970" xfId="35574" hidden="1"/>
    <cellStyle name="Currency [0] 3971" xfId="6182" hidden="1"/>
    <cellStyle name="Currency [0] 3971" xfId="35576" hidden="1"/>
    <cellStyle name="Currency [0] 3972" xfId="6082" hidden="1"/>
    <cellStyle name="Currency [0] 3972" xfId="35476" hidden="1"/>
    <cellStyle name="Currency [0] 3973" xfId="6092" hidden="1"/>
    <cellStyle name="Currency [0] 3973" xfId="35486" hidden="1"/>
    <cellStyle name="Currency [0] 3974" xfId="6154" hidden="1"/>
    <cellStyle name="Currency [0] 3974" xfId="35548" hidden="1"/>
    <cellStyle name="Currency [0] 3975" xfId="6119" hidden="1"/>
    <cellStyle name="Currency [0] 3975" xfId="35513" hidden="1"/>
    <cellStyle name="Currency [0] 3976" xfId="6069" hidden="1"/>
    <cellStyle name="Currency [0] 3976" xfId="35463" hidden="1"/>
    <cellStyle name="Currency [0] 3977" xfId="6190" hidden="1"/>
    <cellStyle name="Currency [0] 3977" xfId="35584" hidden="1"/>
    <cellStyle name="Currency [0] 3978" xfId="6155" hidden="1"/>
    <cellStyle name="Currency [0] 3978" xfId="35549" hidden="1"/>
    <cellStyle name="Currency [0] 3979" xfId="6166" hidden="1"/>
    <cellStyle name="Currency [0] 3979" xfId="35560" hidden="1"/>
    <cellStyle name="Currency [0] 398" xfId="457" hidden="1"/>
    <cellStyle name="Currency [0] 398" xfId="29852" hidden="1"/>
    <cellStyle name="Currency [0] 3980" xfId="6198" hidden="1"/>
    <cellStyle name="Currency [0] 3980" xfId="35592" hidden="1"/>
    <cellStyle name="Currency [0] 3981" xfId="6200" hidden="1"/>
    <cellStyle name="Currency [0] 3981" xfId="35594" hidden="1"/>
    <cellStyle name="Currency [0] 3982" xfId="6152" hidden="1"/>
    <cellStyle name="Currency [0] 3982" xfId="35546" hidden="1"/>
    <cellStyle name="Currency [0] 3983" xfId="6151" hidden="1"/>
    <cellStyle name="Currency [0] 3983" xfId="35545" hidden="1"/>
    <cellStyle name="Currency [0] 3984" xfId="6141" hidden="1"/>
    <cellStyle name="Currency [0] 3984" xfId="35535" hidden="1"/>
    <cellStyle name="Currency [0] 3985" xfId="6137" hidden="1"/>
    <cellStyle name="Currency [0] 3985" xfId="35531" hidden="1"/>
    <cellStyle name="Currency [0] 3986" xfId="6139" hidden="1"/>
    <cellStyle name="Currency [0] 3986" xfId="35533" hidden="1"/>
    <cellStyle name="Currency [0] 3987" xfId="6207" hidden="1"/>
    <cellStyle name="Currency [0] 3987" xfId="35601" hidden="1"/>
    <cellStyle name="Currency [0] 3988" xfId="5578" hidden="1"/>
    <cellStyle name="Currency [0] 3988" xfId="34972" hidden="1"/>
    <cellStyle name="Currency [0] 3989" xfId="6185" hidden="1"/>
    <cellStyle name="Currency [0] 3989" xfId="35579" hidden="1"/>
    <cellStyle name="Currency [0] 399" xfId="464" hidden="1"/>
    <cellStyle name="Currency [0] 399" xfId="29859" hidden="1"/>
    <cellStyle name="Currency [0] 3990" xfId="6213" hidden="1"/>
    <cellStyle name="Currency [0] 3990" xfId="35607" hidden="1"/>
    <cellStyle name="Currency [0] 3991" xfId="6215" hidden="1"/>
    <cellStyle name="Currency [0] 3991" xfId="35609" hidden="1"/>
    <cellStyle name="Currency [0] 3992" xfId="6090" hidden="1"/>
    <cellStyle name="Currency [0] 3992" xfId="35484" hidden="1"/>
    <cellStyle name="Currency [0] 3993" xfId="6164" hidden="1"/>
    <cellStyle name="Currency [0] 3993" xfId="35558" hidden="1"/>
    <cellStyle name="Currency [0] 3994" xfId="6120" hidden="1"/>
    <cellStyle name="Currency [0] 3994" xfId="35514" hidden="1"/>
    <cellStyle name="Currency [0] 3995" xfId="6156" hidden="1"/>
    <cellStyle name="Currency [0] 3995" xfId="35550" hidden="1"/>
    <cellStyle name="Currency [0] 3996" xfId="6160" hidden="1"/>
    <cellStyle name="Currency [0] 3996" xfId="35554" hidden="1"/>
    <cellStyle name="Currency [0] 3997" xfId="6221" hidden="1"/>
    <cellStyle name="Currency [0] 3997" xfId="35615" hidden="1"/>
    <cellStyle name="Currency [0] 3998" xfId="5565" hidden="1"/>
    <cellStyle name="Currency [0] 3998" xfId="34959" hidden="1"/>
    <cellStyle name="Currency [0] 3999" xfId="6203" hidden="1"/>
    <cellStyle name="Currency [0] 3999" xfId="35597" hidden="1"/>
    <cellStyle name="Currency [0] 4" xfId="82" hidden="1"/>
    <cellStyle name="Currency [0] 4" xfId="29477" hidden="1"/>
    <cellStyle name="Currency [0] 40" xfId="143" hidden="1"/>
    <cellStyle name="Currency [0] 40" xfId="29538" hidden="1"/>
    <cellStyle name="Currency [0] 400" xfId="493" hidden="1"/>
    <cellStyle name="Currency [0] 400" xfId="29888" hidden="1"/>
    <cellStyle name="Currency [0] 4000" xfId="6226" hidden="1"/>
    <cellStyle name="Currency [0] 4000" xfId="35620" hidden="1"/>
    <cellStyle name="Currency [0] 4001" xfId="6228" hidden="1"/>
    <cellStyle name="Currency [0] 4001" xfId="35622" hidden="1"/>
    <cellStyle name="Currency [0] 4002" xfId="6084" hidden="1"/>
    <cellStyle name="Currency [0] 4002" xfId="35478" hidden="1"/>
    <cellStyle name="Currency [0] 4003" xfId="6183" hidden="1"/>
    <cellStyle name="Currency [0] 4003" xfId="35577" hidden="1"/>
    <cellStyle name="Currency [0] 4004" xfId="6150" hidden="1"/>
    <cellStyle name="Currency [0] 4004" xfId="35544" hidden="1"/>
    <cellStyle name="Currency [0] 4005" xfId="6168" hidden="1"/>
    <cellStyle name="Currency [0] 4005" xfId="35562" hidden="1"/>
    <cellStyle name="Currency [0] 4006" xfId="6165" hidden="1"/>
    <cellStyle name="Currency [0] 4006" xfId="35559" hidden="1"/>
    <cellStyle name="Currency [0] 4007" xfId="6232" hidden="1"/>
    <cellStyle name="Currency [0] 4007" xfId="35626" hidden="1"/>
    <cellStyle name="Currency [0] 4008" xfId="6117" hidden="1"/>
    <cellStyle name="Currency [0] 4008" xfId="35511" hidden="1"/>
    <cellStyle name="Currency [0] 4009" xfId="6217" hidden="1"/>
    <cellStyle name="Currency [0] 4009" xfId="35611" hidden="1"/>
    <cellStyle name="Currency [0] 401" xfId="478" hidden="1"/>
    <cellStyle name="Currency [0] 401" xfId="29873" hidden="1"/>
    <cellStyle name="Currency [0] 4010" xfId="6239" hidden="1"/>
    <cellStyle name="Currency [0] 4010" xfId="35633" hidden="1"/>
    <cellStyle name="Currency [0] 4011" xfId="6241" hidden="1"/>
    <cellStyle name="Currency [0] 4011" xfId="35635" hidden="1"/>
    <cellStyle name="Currency [0] 4012" xfId="6169" hidden="1"/>
    <cellStyle name="Currency [0] 4012" xfId="35563" hidden="1"/>
    <cellStyle name="Currency [0] 4013" xfId="6201" hidden="1"/>
    <cellStyle name="Currency [0] 4013" xfId="35595" hidden="1"/>
    <cellStyle name="Currency [0] 4014" xfId="5544" hidden="1"/>
    <cellStyle name="Currency [0] 4014" xfId="34938" hidden="1"/>
    <cellStyle name="Currency [0] 4015" xfId="6187" hidden="1"/>
    <cellStyle name="Currency [0] 4015" xfId="35581" hidden="1"/>
    <cellStyle name="Currency [0] 4016" xfId="6184" hidden="1"/>
    <cellStyle name="Currency [0] 4016" xfId="35578" hidden="1"/>
    <cellStyle name="Currency [0] 4017" xfId="6245" hidden="1"/>
    <cellStyle name="Currency [0] 4017" xfId="35639" hidden="1"/>
    <cellStyle name="Currency [0] 4018" xfId="6080" hidden="1"/>
    <cellStyle name="Currency [0] 4018" xfId="35474" hidden="1"/>
    <cellStyle name="Currency [0] 4019" xfId="6229" hidden="1"/>
    <cellStyle name="Currency [0] 4019" xfId="35623" hidden="1"/>
    <cellStyle name="Currency [0] 402" xfId="451" hidden="1"/>
    <cellStyle name="Currency [0] 402" xfId="29846" hidden="1"/>
    <cellStyle name="Currency [0] 4020" xfId="6249" hidden="1"/>
    <cellStyle name="Currency [0] 4020" xfId="35643" hidden="1"/>
    <cellStyle name="Currency [0] 4021" xfId="6251" hidden="1"/>
    <cellStyle name="Currency [0] 4021" xfId="35645" hidden="1"/>
    <cellStyle name="Currency [0] 4022" xfId="6188" hidden="1"/>
    <cellStyle name="Currency [0] 4022" xfId="35582" hidden="1"/>
    <cellStyle name="Currency [0] 4023" xfId="6216" hidden="1"/>
    <cellStyle name="Currency [0] 4023" xfId="35610" hidden="1"/>
    <cellStyle name="Currency [0] 4024" xfId="6176" hidden="1"/>
    <cellStyle name="Currency [0] 4024" xfId="35570" hidden="1"/>
    <cellStyle name="Currency [0] 4025" xfId="6205" hidden="1"/>
    <cellStyle name="Currency [0] 4025" xfId="35599" hidden="1"/>
    <cellStyle name="Currency [0] 4026" xfId="6202" hidden="1"/>
    <cellStyle name="Currency [0] 4026" xfId="35596" hidden="1"/>
    <cellStyle name="Currency [0] 4027" xfId="6255" hidden="1"/>
    <cellStyle name="Currency [0] 4027" xfId="35649" hidden="1"/>
    <cellStyle name="Currency [0] 4028" xfId="6083" hidden="1"/>
    <cellStyle name="Currency [0] 4028" xfId="35477" hidden="1"/>
    <cellStyle name="Currency [0] 4029" xfId="6242" hidden="1"/>
    <cellStyle name="Currency [0] 4029" xfId="35636" hidden="1"/>
    <cellStyle name="Currency [0] 403" xfId="515" hidden="1"/>
    <cellStyle name="Currency [0] 403" xfId="29910" hidden="1"/>
    <cellStyle name="Currency [0] 4030" xfId="6259" hidden="1"/>
    <cellStyle name="Currency [0] 4030" xfId="35653" hidden="1"/>
    <cellStyle name="Currency [0] 4031" xfId="6261" hidden="1"/>
    <cellStyle name="Currency [0] 4031" xfId="35655" hidden="1"/>
    <cellStyle name="Currency [0] 4032" xfId="6142" hidden="1"/>
    <cellStyle name="Currency [0] 4032" xfId="35536" hidden="1"/>
    <cellStyle name="Currency [0] 4033" xfId="6178" hidden="1"/>
    <cellStyle name="Currency [0] 4033" xfId="35572" hidden="1"/>
    <cellStyle name="Currency [0] 4034" xfId="6247" hidden="1"/>
    <cellStyle name="Currency [0] 4034" xfId="35641" hidden="1"/>
    <cellStyle name="Currency [0] 4035" xfId="6235" hidden="1"/>
    <cellStyle name="Currency [0] 4035" xfId="35629" hidden="1"/>
    <cellStyle name="Currency [0] 4036" xfId="6252" hidden="1"/>
    <cellStyle name="Currency [0] 4036" xfId="35646" hidden="1"/>
    <cellStyle name="Currency [0] 4037" xfId="6263" hidden="1"/>
    <cellStyle name="Currency [0] 4037" xfId="35657" hidden="1"/>
    <cellStyle name="Currency [0] 4038" xfId="6111" hidden="1"/>
    <cellStyle name="Currency [0] 4038" xfId="35505" hidden="1"/>
    <cellStyle name="Currency [0] 4039" xfId="6175" hidden="1"/>
    <cellStyle name="Currency [0] 4039" xfId="35569" hidden="1"/>
    <cellStyle name="Currency [0] 404" xfId="494" hidden="1"/>
    <cellStyle name="Currency [0] 404" xfId="29889" hidden="1"/>
    <cellStyle name="Currency [0] 4040" xfId="6267" hidden="1"/>
    <cellStyle name="Currency [0] 4040" xfId="35661" hidden="1"/>
    <cellStyle name="Currency [0] 4041" xfId="6269" hidden="1"/>
    <cellStyle name="Currency [0] 4041" xfId="35663" hidden="1"/>
    <cellStyle name="Currency [0] 4042" xfId="6224" hidden="1"/>
    <cellStyle name="Currency [0] 4042" xfId="35618" hidden="1"/>
    <cellStyle name="Currency [0] 4043" xfId="6236" hidden="1"/>
    <cellStyle name="Currency [0] 4043" xfId="35630" hidden="1"/>
    <cellStyle name="Currency [0] 4044" xfId="6264" hidden="1"/>
    <cellStyle name="Currency [0] 4044" xfId="35658" hidden="1"/>
    <cellStyle name="Currency [0] 4045" xfId="6237" hidden="1"/>
    <cellStyle name="Currency [0] 4045" xfId="35631" hidden="1"/>
    <cellStyle name="Currency [0] 4046" xfId="6270" hidden="1"/>
    <cellStyle name="Currency [0] 4046" xfId="35664" hidden="1"/>
    <cellStyle name="Currency [0] 4047" xfId="6272" hidden="1"/>
    <cellStyle name="Currency [0] 4047" xfId="35666" hidden="1"/>
    <cellStyle name="Currency [0] 4048" xfId="6265" hidden="1"/>
    <cellStyle name="Currency [0] 4048" xfId="35659" hidden="1"/>
    <cellStyle name="Currency [0] 4049" xfId="6211" hidden="1"/>
    <cellStyle name="Currency [0] 4049" xfId="35605" hidden="1"/>
    <cellStyle name="Currency [0] 405" xfId="501" hidden="1"/>
    <cellStyle name="Currency [0] 405" xfId="29896" hidden="1"/>
    <cellStyle name="Currency [0] 4050" xfId="6274" hidden="1"/>
    <cellStyle name="Currency [0] 4050" xfId="35668" hidden="1"/>
    <cellStyle name="Currency [0] 4051" xfId="6276" hidden="1"/>
    <cellStyle name="Currency [0] 4051" xfId="35670" hidden="1"/>
    <cellStyle name="Currency [0] 4052" xfId="5638" hidden="1"/>
    <cellStyle name="Currency [0] 4052" xfId="35032" hidden="1"/>
    <cellStyle name="Currency [0] 4053" xfId="5579" hidden="1"/>
    <cellStyle name="Currency [0] 4053" xfId="34973" hidden="1"/>
    <cellStyle name="Currency [0] 4054" xfId="6282" hidden="1"/>
    <cellStyle name="Currency [0] 4054" xfId="35676" hidden="1"/>
    <cellStyle name="Currency [0] 4055" xfId="6288" hidden="1"/>
    <cellStyle name="Currency [0] 4055" xfId="35682" hidden="1"/>
    <cellStyle name="Currency [0] 4056" xfId="6290" hidden="1"/>
    <cellStyle name="Currency [0] 4056" xfId="35684" hidden="1"/>
    <cellStyle name="Currency [0] 4057" xfId="5569" hidden="1"/>
    <cellStyle name="Currency [0] 4057" xfId="34963" hidden="1"/>
    <cellStyle name="Currency [0] 4058" xfId="6284" hidden="1"/>
    <cellStyle name="Currency [0] 4058" xfId="35678" hidden="1"/>
    <cellStyle name="Currency [0] 4059" xfId="6292" hidden="1"/>
    <cellStyle name="Currency [0] 4059" xfId="35686" hidden="1"/>
    <cellStyle name="Currency [0] 406" xfId="516" hidden="1"/>
    <cellStyle name="Currency [0] 406" xfId="29911" hidden="1"/>
    <cellStyle name="Currency [0] 4060" xfId="6294" hidden="1"/>
    <cellStyle name="Currency [0] 4060" xfId="35688" hidden="1"/>
    <cellStyle name="Currency [0] 4061" xfId="6283" hidden="1"/>
    <cellStyle name="Currency [0] 4061" xfId="35677" hidden="1"/>
    <cellStyle name="Currency [0] 4062" xfId="5614" hidden="1"/>
    <cellStyle name="Currency [0] 4062" xfId="35008" hidden="1"/>
    <cellStyle name="Currency [0] 4063" xfId="6305" hidden="1"/>
    <cellStyle name="Currency [0] 4063" xfId="35699" hidden="1"/>
    <cellStyle name="Currency [0] 4064" xfId="6314" hidden="1"/>
    <cellStyle name="Currency [0] 4064" xfId="35708" hidden="1"/>
    <cellStyle name="Currency [0] 4065" xfId="6325" hidden="1"/>
    <cellStyle name="Currency [0] 4065" xfId="35719" hidden="1"/>
    <cellStyle name="Currency [0] 4066" xfId="6331" hidden="1"/>
    <cellStyle name="Currency [0] 4066" xfId="35725" hidden="1"/>
    <cellStyle name="Currency [0] 4067" xfId="6303" hidden="1"/>
    <cellStyle name="Currency [0] 4067" xfId="35697" hidden="1"/>
    <cellStyle name="Currency [0] 4068" xfId="6321" hidden="1"/>
    <cellStyle name="Currency [0] 4068" xfId="35715" hidden="1"/>
    <cellStyle name="Currency [0] 4069" xfId="6343" hidden="1"/>
    <cellStyle name="Currency [0] 4069" xfId="35737" hidden="1"/>
    <cellStyle name="Currency [0] 407" xfId="517" hidden="1"/>
    <cellStyle name="Currency [0] 407" xfId="29912" hidden="1"/>
    <cellStyle name="Currency [0] 4070" xfId="6345" hidden="1"/>
    <cellStyle name="Currency [0] 4070" xfId="35739" hidden="1"/>
    <cellStyle name="Currency [0] 4071" xfId="6279" hidden="1"/>
    <cellStyle name="Currency [0] 4071" xfId="35673" hidden="1"/>
    <cellStyle name="Currency [0] 4072" xfId="5568" hidden="1"/>
    <cellStyle name="Currency [0] 4072" xfId="34962" hidden="1"/>
    <cellStyle name="Currency [0] 4073" xfId="6317" hidden="1"/>
    <cellStyle name="Currency [0] 4073" xfId="35711" hidden="1"/>
    <cellStyle name="Currency [0] 4074" xfId="5547" hidden="1"/>
    <cellStyle name="Currency [0] 4074" xfId="34941" hidden="1"/>
    <cellStyle name="Currency [0] 4075" xfId="6306" hidden="1"/>
    <cellStyle name="Currency [0] 4075" xfId="35700" hidden="1"/>
    <cellStyle name="Currency [0] 4076" xfId="6350" hidden="1"/>
    <cellStyle name="Currency [0] 4076" xfId="35744" hidden="1"/>
    <cellStyle name="Currency [0] 4077" xfId="6318" hidden="1"/>
    <cellStyle name="Currency [0] 4077" xfId="35712" hidden="1"/>
    <cellStyle name="Currency [0] 4078" xfId="6326" hidden="1"/>
    <cellStyle name="Currency [0] 4078" xfId="35720" hidden="1"/>
    <cellStyle name="Currency [0] 4079" xfId="6362" hidden="1"/>
    <cellStyle name="Currency [0] 4079" xfId="35756" hidden="1"/>
    <cellStyle name="Currency [0] 408" xfId="492" hidden="1"/>
    <cellStyle name="Currency [0] 408" xfId="29887" hidden="1"/>
    <cellStyle name="Currency [0] 4080" xfId="6364" hidden="1"/>
    <cellStyle name="Currency [0] 4080" xfId="35758" hidden="1"/>
    <cellStyle name="Currency [0] 4081" xfId="6320" hidden="1"/>
    <cellStyle name="Currency [0] 4081" xfId="35714" hidden="1"/>
    <cellStyle name="Currency [0] 4082" xfId="6333" hidden="1"/>
    <cellStyle name="Currency [0] 4082" xfId="35727" hidden="1"/>
    <cellStyle name="Currency [0] 4083" xfId="6338" hidden="1"/>
    <cellStyle name="Currency [0] 4083" xfId="35732" hidden="1"/>
    <cellStyle name="Currency [0] 4084" xfId="6332" hidden="1"/>
    <cellStyle name="Currency [0] 4084" xfId="35726" hidden="1"/>
    <cellStyle name="Currency [0] 4085" xfId="6380" hidden="1"/>
    <cellStyle name="Currency [0] 4085" xfId="35774" hidden="1"/>
    <cellStyle name="Currency [0] 4086" xfId="6388" hidden="1"/>
    <cellStyle name="Currency [0] 4086" xfId="35782" hidden="1"/>
    <cellStyle name="Currency [0] 4087" xfId="6316" hidden="1"/>
    <cellStyle name="Currency [0] 4087" xfId="35710" hidden="1"/>
    <cellStyle name="Currency [0] 4088" xfId="6374" hidden="1"/>
    <cellStyle name="Currency [0] 4088" xfId="35768" hidden="1"/>
    <cellStyle name="Currency [0] 4089" xfId="6397" hidden="1"/>
    <cellStyle name="Currency [0] 4089" xfId="35791" hidden="1"/>
    <cellStyle name="Currency [0] 409" xfId="491" hidden="1"/>
    <cellStyle name="Currency [0] 409" xfId="29886" hidden="1"/>
    <cellStyle name="Currency [0] 4090" xfId="6399" hidden="1"/>
    <cellStyle name="Currency [0] 4090" xfId="35793" hidden="1"/>
    <cellStyle name="Currency [0] 4091" xfId="6299" hidden="1"/>
    <cellStyle name="Currency [0] 4091" xfId="35693" hidden="1"/>
    <cellStyle name="Currency [0] 4092" xfId="6309" hidden="1"/>
    <cellStyle name="Currency [0] 4092" xfId="35703" hidden="1"/>
    <cellStyle name="Currency [0] 4093" xfId="6371" hidden="1"/>
    <cellStyle name="Currency [0] 4093" xfId="35765" hidden="1"/>
    <cellStyle name="Currency [0] 4094" xfId="6336" hidden="1"/>
    <cellStyle name="Currency [0] 4094" xfId="35730" hidden="1"/>
    <cellStyle name="Currency [0] 4095" xfId="6286" hidden="1"/>
    <cellStyle name="Currency [0] 4095" xfId="35680" hidden="1"/>
    <cellStyle name="Currency [0] 4096" xfId="6407" hidden="1"/>
    <cellStyle name="Currency [0] 4096" xfId="35801" hidden="1"/>
    <cellStyle name="Currency [0] 4097" xfId="6372" hidden="1"/>
    <cellStyle name="Currency [0] 4097" xfId="35766" hidden="1"/>
    <cellStyle name="Currency [0] 4098" xfId="6383" hidden="1"/>
    <cellStyle name="Currency [0] 4098" xfId="35777" hidden="1"/>
    <cellStyle name="Currency [0] 4099" xfId="6415" hidden="1"/>
    <cellStyle name="Currency [0] 4099" xfId="35809" hidden="1"/>
    <cellStyle name="Currency [0] 41" xfId="91" hidden="1"/>
    <cellStyle name="Currency [0] 41" xfId="29486" hidden="1"/>
    <cellStyle name="Currency [0] 410" xfId="486" hidden="1"/>
    <cellStyle name="Currency [0] 410" xfId="29881" hidden="1"/>
    <cellStyle name="Currency [0] 4100" xfId="6417" hidden="1"/>
    <cellStyle name="Currency [0] 4100" xfId="35811" hidden="1"/>
    <cellStyle name="Currency [0] 4101" xfId="6369" hidden="1"/>
    <cellStyle name="Currency [0] 4101" xfId="35763" hidden="1"/>
    <cellStyle name="Currency [0] 4102" xfId="6368" hidden="1"/>
    <cellStyle name="Currency [0] 4102" xfId="35762" hidden="1"/>
    <cellStyle name="Currency [0] 4103" xfId="6358" hidden="1"/>
    <cellStyle name="Currency [0] 4103" xfId="35752" hidden="1"/>
    <cellStyle name="Currency [0] 4104" xfId="6354" hidden="1"/>
    <cellStyle name="Currency [0] 4104" xfId="35748" hidden="1"/>
    <cellStyle name="Currency [0] 4105" xfId="6356" hidden="1"/>
    <cellStyle name="Currency [0] 4105" xfId="35750" hidden="1"/>
    <cellStyle name="Currency [0] 4106" xfId="6424" hidden="1"/>
    <cellStyle name="Currency [0] 4106" xfId="35818" hidden="1"/>
    <cellStyle name="Currency [0] 4107" xfId="5583" hidden="1"/>
    <cellStyle name="Currency [0] 4107" xfId="34977" hidden="1"/>
    <cellStyle name="Currency [0] 4108" xfId="6402" hidden="1"/>
    <cellStyle name="Currency [0] 4108" xfId="35796" hidden="1"/>
    <cellStyle name="Currency [0] 4109" xfId="6430" hidden="1"/>
    <cellStyle name="Currency [0] 4109" xfId="35824" hidden="1"/>
    <cellStyle name="Currency [0] 411" xfId="484" hidden="1"/>
    <cellStyle name="Currency [0] 411" xfId="29879" hidden="1"/>
    <cellStyle name="Currency [0] 4110" xfId="6432" hidden="1"/>
    <cellStyle name="Currency [0] 4110" xfId="35826" hidden="1"/>
    <cellStyle name="Currency [0] 4111" xfId="6307" hidden="1"/>
    <cellStyle name="Currency [0] 4111" xfId="35701" hidden="1"/>
    <cellStyle name="Currency [0] 4112" xfId="6381" hidden="1"/>
    <cellStyle name="Currency [0] 4112" xfId="35775" hidden="1"/>
    <cellStyle name="Currency [0] 4113" xfId="6337" hidden="1"/>
    <cellStyle name="Currency [0] 4113" xfId="35731" hidden="1"/>
    <cellStyle name="Currency [0] 4114" xfId="6373" hidden="1"/>
    <cellStyle name="Currency [0] 4114" xfId="35767" hidden="1"/>
    <cellStyle name="Currency [0] 4115" xfId="6377" hidden="1"/>
    <cellStyle name="Currency [0] 4115" xfId="35771" hidden="1"/>
    <cellStyle name="Currency [0] 4116" xfId="6438" hidden="1"/>
    <cellStyle name="Currency [0] 4116" xfId="35832" hidden="1"/>
    <cellStyle name="Currency [0] 4117" xfId="5596" hidden="1"/>
    <cellStyle name="Currency [0] 4117" xfId="34990" hidden="1"/>
    <cellStyle name="Currency [0] 4118" xfId="6420" hidden="1"/>
    <cellStyle name="Currency [0] 4118" xfId="35814" hidden="1"/>
    <cellStyle name="Currency [0] 4119" xfId="6443" hidden="1"/>
    <cellStyle name="Currency [0] 4119" xfId="35837" hidden="1"/>
    <cellStyle name="Currency [0] 412" xfId="485" hidden="1"/>
    <cellStyle name="Currency [0] 412" xfId="29880" hidden="1"/>
    <cellStyle name="Currency [0] 4120" xfId="6445" hidden="1"/>
    <cellStyle name="Currency [0] 4120" xfId="35839" hidden="1"/>
    <cellStyle name="Currency [0] 4121" xfId="6301" hidden="1"/>
    <cellStyle name="Currency [0] 4121" xfId="35695" hidden="1"/>
    <cellStyle name="Currency [0] 4122" xfId="6400" hidden="1"/>
    <cellStyle name="Currency [0] 4122" xfId="35794" hidden="1"/>
    <cellStyle name="Currency [0] 4123" xfId="6367" hidden="1"/>
    <cellStyle name="Currency [0] 4123" xfId="35761" hidden="1"/>
    <cellStyle name="Currency [0] 4124" xfId="6385" hidden="1"/>
    <cellStyle name="Currency [0] 4124" xfId="35779" hidden="1"/>
    <cellStyle name="Currency [0] 4125" xfId="6382" hidden="1"/>
    <cellStyle name="Currency [0] 4125" xfId="35776" hidden="1"/>
    <cellStyle name="Currency [0] 4126" xfId="6449" hidden="1"/>
    <cellStyle name="Currency [0] 4126" xfId="35843" hidden="1"/>
    <cellStyle name="Currency [0] 4127" xfId="6334" hidden="1"/>
    <cellStyle name="Currency [0] 4127" xfId="35728" hidden="1"/>
    <cellStyle name="Currency [0] 4128" xfId="6434" hidden="1"/>
    <cellStyle name="Currency [0] 4128" xfId="35828" hidden="1"/>
    <cellStyle name="Currency [0] 4129" xfId="6456" hidden="1"/>
    <cellStyle name="Currency [0] 4129" xfId="35850" hidden="1"/>
    <cellStyle name="Currency [0] 413" xfId="522" hidden="1"/>
    <cellStyle name="Currency [0] 413" xfId="29917" hidden="1"/>
    <cellStyle name="Currency [0] 4130" xfId="6458" hidden="1"/>
    <cellStyle name="Currency [0] 4130" xfId="35852" hidden="1"/>
    <cellStyle name="Currency [0] 4131" xfId="6386" hidden="1"/>
    <cellStyle name="Currency [0] 4131" xfId="35780" hidden="1"/>
    <cellStyle name="Currency [0] 4132" xfId="6418" hidden="1"/>
    <cellStyle name="Currency [0] 4132" xfId="35812" hidden="1"/>
    <cellStyle name="Currency [0] 4133" xfId="5548" hidden="1"/>
    <cellStyle name="Currency [0] 4133" xfId="34942" hidden="1"/>
    <cellStyle name="Currency [0] 4134" xfId="6404" hidden="1"/>
    <cellStyle name="Currency [0] 4134" xfId="35798" hidden="1"/>
    <cellStyle name="Currency [0] 4135" xfId="6401" hidden="1"/>
    <cellStyle name="Currency [0] 4135" xfId="35795" hidden="1"/>
    <cellStyle name="Currency [0] 4136" xfId="6462" hidden="1"/>
    <cellStyle name="Currency [0] 4136" xfId="35856" hidden="1"/>
    <cellStyle name="Currency [0] 4137" xfId="6297" hidden="1"/>
    <cellStyle name="Currency [0] 4137" xfId="35691" hidden="1"/>
    <cellStyle name="Currency [0] 4138" xfId="6446" hidden="1"/>
    <cellStyle name="Currency [0] 4138" xfId="35840" hidden="1"/>
    <cellStyle name="Currency [0] 4139" xfId="6466" hidden="1"/>
    <cellStyle name="Currency [0] 4139" xfId="35860" hidden="1"/>
    <cellStyle name="Currency [0] 414" xfId="208" hidden="1"/>
    <cellStyle name="Currency [0] 414" xfId="29603" hidden="1"/>
    <cellStyle name="Currency [0] 4140" xfId="6468" hidden="1"/>
    <cellStyle name="Currency [0] 4140" xfId="35862" hidden="1"/>
    <cellStyle name="Currency [0] 4141" xfId="6405" hidden="1"/>
    <cellStyle name="Currency [0] 4141" xfId="35799" hidden="1"/>
    <cellStyle name="Currency [0] 4142" xfId="6433" hidden="1"/>
    <cellStyle name="Currency [0] 4142" xfId="35827" hidden="1"/>
    <cellStyle name="Currency [0] 4143" xfId="6393" hidden="1"/>
    <cellStyle name="Currency [0] 4143" xfId="35787" hidden="1"/>
    <cellStyle name="Currency [0] 4144" xfId="6422" hidden="1"/>
    <cellStyle name="Currency [0] 4144" xfId="35816" hidden="1"/>
    <cellStyle name="Currency [0] 4145" xfId="6419" hidden="1"/>
    <cellStyle name="Currency [0] 4145" xfId="35813" hidden="1"/>
    <cellStyle name="Currency [0] 4146" xfId="6472" hidden="1"/>
    <cellStyle name="Currency [0] 4146" xfId="35866" hidden="1"/>
    <cellStyle name="Currency [0] 4147" xfId="6300" hidden="1"/>
    <cellStyle name="Currency [0] 4147" xfId="35694" hidden="1"/>
    <cellStyle name="Currency [0] 4148" xfId="6459" hidden="1"/>
    <cellStyle name="Currency [0] 4148" xfId="35853" hidden="1"/>
    <cellStyle name="Currency [0] 4149" xfId="6476" hidden="1"/>
    <cellStyle name="Currency [0] 4149" xfId="35870" hidden="1"/>
    <cellStyle name="Currency [0] 415" xfId="512" hidden="1"/>
    <cellStyle name="Currency [0] 415" xfId="29907" hidden="1"/>
    <cellStyle name="Currency [0] 4150" xfId="6478" hidden="1"/>
    <cellStyle name="Currency [0] 4150" xfId="35872" hidden="1"/>
    <cellStyle name="Currency [0] 4151" xfId="6359" hidden="1"/>
    <cellStyle name="Currency [0] 4151" xfId="35753" hidden="1"/>
    <cellStyle name="Currency [0] 4152" xfId="6395" hidden="1"/>
    <cellStyle name="Currency [0] 4152" xfId="35789" hidden="1"/>
    <cellStyle name="Currency [0] 4153" xfId="6464" hidden="1"/>
    <cellStyle name="Currency [0] 4153" xfId="35858" hidden="1"/>
    <cellStyle name="Currency [0] 4154" xfId="6452" hidden="1"/>
    <cellStyle name="Currency [0] 4154" xfId="35846" hidden="1"/>
    <cellStyle name="Currency [0] 4155" xfId="6469" hidden="1"/>
    <cellStyle name="Currency [0] 4155" xfId="35863" hidden="1"/>
    <cellStyle name="Currency [0] 4156" xfId="6480" hidden="1"/>
    <cellStyle name="Currency [0] 4156" xfId="35874" hidden="1"/>
    <cellStyle name="Currency [0] 4157" xfId="6328" hidden="1"/>
    <cellStyle name="Currency [0] 4157" xfId="35722" hidden="1"/>
    <cellStyle name="Currency [0] 4158" xfId="6392" hidden="1"/>
    <cellStyle name="Currency [0] 4158" xfId="35786" hidden="1"/>
    <cellStyle name="Currency [0] 4159" xfId="6484" hidden="1"/>
    <cellStyle name="Currency [0] 4159" xfId="35878" hidden="1"/>
    <cellStyle name="Currency [0] 416" xfId="524" hidden="1"/>
    <cellStyle name="Currency [0] 416" xfId="29919" hidden="1"/>
    <cellStyle name="Currency [0] 4160" xfId="6486" hidden="1"/>
    <cellStyle name="Currency [0] 4160" xfId="35880" hidden="1"/>
    <cellStyle name="Currency [0] 4161" xfId="6441" hidden="1"/>
    <cellStyle name="Currency [0] 4161" xfId="35835" hidden="1"/>
    <cellStyle name="Currency [0] 4162" xfId="6453" hidden="1"/>
    <cellStyle name="Currency [0] 4162" xfId="35847" hidden="1"/>
    <cellStyle name="Currency [0] 4163" xfId="6481" hidden="1"/>
    <cellStyle name="Currency [0] 4163" xfId="35875" hidden="1"/>
    <cellStyle name="Currency [0] 4164" xfId="6454" hidden="1"/>
    <cellStyle name="Currency [0] 4164" xfId="35848" hidden="1"/>
    <cellStyle name="Currency [0] 4165" xfId="6487" hidden="1"/>
    <cellStyle name="Currency [0] 4165" xfId="35881" hidden="1"/>
    <cellStyle name="Currency [0] 4166" xfId="6489" hidden="1"/>
    <cellStyle name="Currency [0] 4166" xfId="35883" hidden="1"/>
    <cellStyle name="Currency [0] 4167" xfId="6482" hidden="1"/>
    <cellStyle name="Currency [0] 4167" xfId="35876" hidden="1"/>
    <cellStyle name="Currency [0] 4168" xfId="6428" hidden="1"/>
    <cellStyle name="Currency [0] 4168" xfId="35822" hidden="1"/>
    <cellStyle name="Currency [0] 4169" xfId="6491" hidden="1"/>
    <cellStyle name="Currency [0] 4169" xfId="35885" hidden="1"/>
    <cellStyle name="Currency [0] 417" xfId="525" hidden="1"/>
    <cellStyle name="Currency [0] 417" xfId="29920" hidden="1"/>
    <cellStyle name="Currency [0] 4170" xfId="6493" hidden="1"/>
    <cellStyle name="Currency [0] 4170" xfId="35887" hidden="1"/>
    <cellStyle name="Currency [0] 4171" xfId="5231" hidden="1"/>
    <cellStyle name="Currency [0] 4171" xfId="34625" hidden="1"/>
    <cellStyle name="Currency [0] 4172" xfId="5298" hidden="1"/>
    <cellStyle name="Currency [0] 4172" xfId="34692" hidden="1"/>
    <cellStyle name="Currency [0] 4173" xfId="5331" hidden="1"/>
    <cellStyle name="Currency [0] 4173" xfId="34725" hidden="1"/>
    <cellStyle name="Currency [0] 4174" xfId="6500" hidden="1"/>
    <cellStyle name="Currency [0] 4174" xfId="35894" hidden="1"/>
    <cellStyle name="Currency [0] 4175" xfId="6503" hidden="1"/>
    <cellStyle name="Currency [0] 4175" xfId="35897" hidden="1"/>
    <cellStyle name="Currency [0] 4176" xfId="5239" hidden="1"/>
    <cellStyle name="Currency [0] 4176" xfId="34633" hidden="1"/>
    <cellStyle name="Currency [0] 4177" xfId="6496" hidden="1"/>
    <cellStyle name="Currency [0] 4177" xfId="35890" hidden="1"/>
    <cellStyle name="Currency [0] 4178" xfId="6505" hidden="1"/>
    <cellStyle name="Currency [0] 4178" xfId="35899" hidden="1"/>
    <cellStyle name="Currency [0] 4179" xfId="6507" hidden="1"/>
    <cellStyle name="Currency [0] 4179" xfId="35901" hidden="1"/>
    <cellStyle name="Currency [0] 418" xfId="463" hidden="1"/>
    <cellStyle name="Currency [0] 418" xfId="29858" hidden="1"/>
    <cellStyle name="Currency [0] 4180" xfId="5272" hidden="1"/>
    <cellStyle name="Currency [0] 4180" xfId="34666" hidden="1"/>
    <cellStyle name="Currency [0] 4181" xfId="5230" hidden="1"/>
    <cellStyle name="Currency [0] 4181" xfId="34624" hidden="1"/>
    <cellStyle name="Currency [0] 4182" xfId="6518" hidden="1"/>
    <cellStyle name="Currency [0] 4182" xfId="35912" hidden="1"/>
    <cellStyle name="Currency [0] 4183" xfId="6527" hidden="1"/>
    <cellStyle name="Currency [0] 4183" xfId="35921" hidden="1"/>
    <cellStyle name="Currency [0] 4184" xfId="6538" hidden="1"/>
    <cellStyle name="Currency [0] 4184" xfId="35932" hidden="1"/>
    <cellStyle name="Currency [0] 4185" xfId="6544" hidden="1"/>
    <cellStyle name="Currency [0] 4185" xfId="35938" hidden="1"/>
    <cellStyle name="Currency [0] 4186" xfId="6516" hidden="1"/>
    <cellStyle name="Currency [0] 4186" xfId="35910" hidden="1"/>
    <cellStyle name="Currency [0] 4187" xfId="6534" hidden="1"/>
    <cellStyle name="Currency [0] 4187" xfId="35928" hidden="1"/>
    <cellStyle name="Currency [0] 4188" xfId="6556" hidden="1"/>
    <cellStyle name="Currency [0] 4188" xfId="35950" hidden="1"/>
    <cellStyle name="Currency [0] 4189" xfId="6558" hidden="1"/>
    <cellStyle name="Currency [0] 4189" xfId="35952" hidden="1"/>
    <cellStyle name="Currency [0] 419" xfId="499" hidden="1"/>
    <cellStyle name="Currency [0] 419" xfId="29894" hidden="1"/>
    <cellStyle name="Currency [0] 4190" xfId="5234" hidden="1"/>
    <cellStyle name="Currency [0] 4190" xfId="34628" hidden="1"/>
    <cellStyle name="Currency [0] 4191" xfId="5249" hidden="1"/>
    <cellStyle name="Currency [0] 4191" xfId="34643" hidden="1"/>
    <cellStyle name="Currency [0] 4192" xfId="6530" hidden="1"/>
    <cellStyle name="Currency [0] 4192" xfId="35924" hidden="1"/>
    <cellStyle name="Currency [0] 4193" xfId="5244" hidden="1"/>
    <cellStyle name="Currency [0] 4193" xfId="34638" hidden="1"/>
    <cellStyle name="Currency [0] 4194" xfId="6519" hidden="1"/>
    <cellStyle name="Currency [0] 4194" xfId="35913" hidden="1"/>
    <cellStyle name="Currency [0] 4195" xfId="6563" hidden="1"/>
    <cellStyle name="Currency [0] 4195" xfId="35957" hidden="1"/>
    <cellStyle name="Currency [0] 4196" xfId="6531" hidden="1"/>
    <cellStyle name="Currency [0] 4196" xfId="35925" hidden="1"/>
    <cellStyle name="Currency [0] 4197" xfId="6539" hidden="1"/>
    <cellStyle name="Currency [0] 4197" xfId="35933" hidden="1"/>
    <cellStyle name="Currency [0] 4198" xfId="6575" hidden="1"/>
    <cellStyle name="Currency [0] 4198" xfId="35969" hidden="1"/>
    <cellStyle name="Currency [0] 4199" xfId="6577" hidden="1"/>
    <cellStyle name="Currency [0] 4199" xfId="35971" hidden="1"/>
    <cellStyle name="Currency [0] 42" xfId="98" hidden="1"/>
    <cellStyle name="Currency [0] 42" xfId="29493" hidden="1"/>
    <cellStyle name="Currency [0] 420" xfId="479" hidden="1"/>
    <cellStyle name="Currency [0] 420" xfId="29874" hidden="1"/>
    <cellStyle name="Currency [0] 4200" xfId="6533" hidden="1"/>
    <cellStyle name="Currency [0] 4200" xfId="35927" hidden="1"/>
    <cellStyle name="Currency [0] 4201" xfId="6546" hidden="1"/>
    <cellStyle name="Currency [0] 4201" xfId="35940" hidden="1"/>
    <cellStyle name="Currency [0] 4202" xfId="6551" hidden="1"/>
    <cellStyle name="Currency [0] 4202" xfId="35945" hidden="1"/>
    <cellStyle name="Currency [0] 4203" xfId="6545" hidden="1"/>
    <cellStyle name="Currency [0] 4203" xfId="35939" hidden="1"/>
    <cellStyle name="Currency [0] 4204" xfId="6593" hidden="1"/>
    <cellStyle name="Currency [0] 4204" xfId="35987" hidden="1"/>
    <cellStyle name="Currency [0] 4205" xfId="6601" hidden="1"/>
    <cellStyle name="Currency [0] 4205" xfId="35995" hidden="1"/>
    <cellStyle name="Currency [0] 4206" xfId="6529" hidden="1"/>
    <cellStyle name="Currency [0] 4206" xfId="35923" hidden="1"/>
    <cellStyle name="Currency [0] 4207" xfId="6587" hidden="1"/>
    <cellStyle name="Currency [0] 4207" xfId="35981" hidden="1"/>
    <cellStyle name="Currency [0] 4208" xfId="6610" hidden="1"/>
    <cellStyle name="Currency [0] 4208" xfId="36004" hidden="1"/>
    <cellStyle name="Currency [0] 4209" xfId="6612" hidden="1"/>
    <cellStyle name="Currency [0] 4209" xfId="36006" hidden="1"/>
    <cellStyle name="Currency [0] 421" xfId="495" hidden="1"/>
    <cellStyle name="Currency [0] 421" xfId="29890" hidden="1"/>
    <cellStyle name="Currency [0] 4210" xfId="6512" hidden="1"/>
    <cellStyle name="Currency [0] 4210" xfId="35906" hidden="1"/>
    <cellStyle name="Currency [0] 4211" xfId="6522" hidden="1"/>
    <cellStyle name="Currency [0] 4211" xfId="35916" hidden="1"/>
    <cellStyle name="Currency [0] 4212" xfId="6584" hidden="1"/>
    <cellStyle name="Currency [0] 4212" xfId="35978" hidden="1"/>
    <cellStyle name="Currency [0] 4213" xfId="6549" hidden="1"/>
    <cellStyle name="Currency [0] 4213" xfId="35943" hidden="1"/>
    <cellStyle name="Currency [0] 4214" xfId="6498" hidden="1"/>
    <cellStyle name="Currency [0] 4214" xfId="35892" hidden="1"/>
    <cellStyle name="Currency [0] 4215" xfId="6620" hidden="1"/>
    <cellStyle name="Currency [0] 4215" xfId="36014" hidden="1"/>
    <cellStyle name="Currency [0] 4216" xfId="6585" hidden="1"/>
    <cellStyle name="Currency [0] 4216" xfId="35979" hidden="1"/>
    <cellStyle name="Currency [0] 4217" xfId="6596" hidden="1"/>
    <cellStyle name="Currency [0] 4217" xfId="35990" hidden="1"/>
    <cellStyle name="Currency [0] 4218" xfId="6628" hidden="1"/>
    <cellStyle name="Currency [0] 4218" xfId="36022" hidden="1"/>
    <cellStyle name="Currency [0] 4219" xfId="6630" hidden="1"/>
    <cellStyle name="Currency [0] 4219" xfId="36024" hidden="1"/>
    <cellStyle name="Currency [0] 422" xfId="497" hidden="1"/>
    <cellStyle name="Currency [0] 422" xfId="29892" hidden="1"/>
    <cellStyle name="Currency [0] 4220" xfId="6582" hidden="1"/>
    <cellStyle name="Currency [0] 4220" xfId="35976" hidden="1"/>
    <cellStyle name="Currency [0] 4221" xfId="6581" hidden="1"/>
    <cellStyle name="Currency [0] 4221" xfId="35975" hidden="1"/>
    <cellStyle name="Currency [0] 4222" xfId="6571" hidden="1"/>
    <cellStyle name="Currency [0] 4222" xfId="35965" hidden="1"/>
    <cellStyle name="Currency [0] 4223" xfId="6567" hidden="1"/>
    <cellStyle name="Currency [0] 4223" xfId="35961" hidden="1"/>
    <cellStyle name="Currency [0] 4224" xfId="6569" hidden="1"/>
    <cellStyle name="Currency [0] 4224" xfId="35963" hidden="1"/>
    <cellStyle name="Currency [0] 4225" xfId="6637" hidden="1"/>
    <cellStyle name="Currency [0] 4225" xfId="36031" hidden="1"/>
    <cellStyle name="Currency [0] 4226" xfId="5276" hidden="1"/>
    <cellStyle name="Currency [0] 4226" xfId="34670" hidden="1"/>
    <cellStyle name="Currency [0] 4227" xfId="6615" hidden="1"/>
    <cellStyle name="Currency [0] 4227" xfId="36009" hidden="1"/>
    <cellStyle name="Currency [0] 4228" xfId="6643" hidden="1"/>
    <cellStyle name="Currency [0] 4228" xfId="36037" hidden="1"/>
    <cellStyle name="Currency [0] 4229" xfId="6645" hidden="1"/>
    <cellStyle name="Currency [0] 4229" xfId="36039" hidden="1"/>
    <cellStyle name="Currency [0] 423" xfId="528" hidden="1"/>
    <cellStyle name="Currency [0] 423" xfId="29923" hidden="1"/>
    <cellStyle name="Currency [0] 4230" xfId="6520" hidden="1"/>
    <cellStyle name="Currency [0] 4230" xfId="35914" hidden="1"/>
    <cellStyle name="Currency [0] 4231" xfId="6594" hidden="1"/>
    <cellStyle name="Currency [0] 4231" xfId="35988" hidden="1"/>
    <cellStyle name="Currency [0] 4232" xfId="6550" hidden="1"/>
    <cellStyle name="Currency [0] 4232" xfId="35944" hidden="1"/>
    <cellStyle name="Currency [0] 4233" xfId="6586" hidden="1"/>
    <cellStyle name="Currency [0] 4233" xfId="35980" hidden="1"/>
    <cellStyle name="Currency [0] 4234" xfId="6590" hidden="1"/>
    <cellStyle name="Currency [0] 4234" xfId="35984" hidden="1"/>
    <cellStyle name="Currency [0] 4235" xfId="6651" hidden="1"/>
    <cellStyle name="Currency [0] 4235" xfId="36045" hidden="1"/>
    <cellStyle name="Currency [0] 4236" xfId="5251" hidden="1"/>
    <cellStyle name="Currency [0] 4236" xfId="34645" hidden="1"/>
    <cellStyle name="Currency [0] 4237" xfId="6633" hidden="1"/>
    <cellStyle name="Currency [0] 4237" xfId="36027" hidden="1"/>
    <cellStyle name="Currency [0] 4238" xfId="6656" hidden="1"/>
    <cellStyle name="Currency [0] 4238" xfId="36050" hidden="1"/>
    <cellStyle name="Currency [0] 4239" xfId="6658" hidden="1"/>
    <cellStyle name="Currency [0] 4239" xfId="36052" hidden="1"/>
    <cellStyle name="Currency [0] 424" xfId="201" hidden="1"/>
    <cellStyle name="Currency [0] 424" xfId="29596" hidden="1"/>
    <cellStyle name="Currency [0] 4240" xfId="6514" hidden="1"/>
    <cellStyle name="Currency [0] 4240" xfId="35908" hidden="1"/>
    <cellStyle name="Currency [0] 4241" xfId="6613" hidden="1"/>
    <cellStyle name="Currency [0] 4241" xfId="36007" hidden="1"/>
    <cellStyle name="Currency [0] 4242" xfId="6580" hidden="1"/>
    <cellStyle name="Currency [0] 4242" xfId="35974" hidden="1"/>
    <cellStyle name="Currency [0] 4243" xfId="6598" hidden="1"/>
    <cellStyle name="Currency [0] 4243" xfId="35992" hidden="1"/>
    <cellStyle name="Currency [0] 4244" xfId="6595" hidden="1"/>
    <cellStyle name="Currency [0] 4244" xfId="35989" hidden="1"/>
    <cellStyle name="Currency [0] 4245" xfId="6662" hidden="1"/>
    <cellStyle name="Currency [0] 4245" xfId="36056" hidden="1"/>
    <cellStyle name="Currency [0] 4246" xfId="6547" hidden="1"/>
    <cellStyle name="Currency [0] 4246" xfId="35941" hidden="1"/>
    <cellStyle name="Currency [0] 4247" xfId="6647" hidden="1"/>
    <cellStyle name="Currency [0] 4247" xfId="36041" hidden="1"/>
    <cellStyle name="Currency [0] 4248" xfId="6669" hidden="1"/>
    <cellStyle name="Currency [0] 4248" xfId="36063" hidden="1"/>
    <cellStyle name="Currency [0] 4249" xfId="6671" hidden="1"/>
    <cellStyle name="Currency [0] 4249" xfId="36065" hidden="1"/>
    <cellStyle name="Currency [0] 425" xfId="520" hidden="1"/>
    <cellStyle name="Currency [0] 425" xfId="29915" hidden="1"/>
    <cellStyle name="Currency [0] 4250" xfId="6599" hidden="1"/>
    <cellStyle name="Currency [0] 4250" xfId="35993" hidden="1"/>
    <cellStyle name="Currency [0] 4251" xfId="6631" hidden="1"/>
    <cellStyle name="Currency [0] 4251" xfId="36025" hidden="1"/>
    <cellStyle name="Currency [0] 4252" xfId="5237" hidden="1"/>
    <cellStyle name="Currency [0] 4252" xfId="34631" hidden="1"/>
    <cellStyle name="Currency [0] 4253" xfId="6617" hidden="1"/>
    <cellStyle name="Currency [0] 4253" xfId="36011" hidden="1"/>
    <cellStyle name="Currency [0] 4254" xfId="6614" hidden="1"/>
    <cellStyle name="Currency [0] 4254" xfId="36008" hidden="1"/>
    <cellStyle name="Currency [0] 4255" xfId="6675" hidden="1"/>
    <cellStyle name="Currency [0] 4255" xfId="36069" hidden="1"/>
    <cellStyle name="Currency [0] 4256" xfId="6510" hidden="1"/>
    <cellStyle name="Currency [0] 4256" xfId="35904" hidden="1"/>
    <cellStyle name="Currency [0] 4257" xfId="6659" hidden="1"/>
    <cellStyle name="Currency [0] 4257" xfId="36053" hidden="1"/>
    <cellStyle name="Currency [0] 4258" xfId="6679" hidden="1"/>
    <cellStyle name="Currency [0] 4258" xfId="36073" hidden="1"/>
    <cellStyle name="Currency [0] 4259" xfId="6681" hidden="1"/>
    <cellStyle name="Currency [0] 4259" xfId="36075" hidden="1"/>
    <cellStyle name="Currency [0] 426" xfId="530" hidden="1"/>
    <cellStyle name="Currency [0] 426" xfId="29925" hidden="1"/>
    <cellStyle name="Currency [0] 4260" xfId="6618" hidden="1"/>
    <cellStyle name="Currency [0] 4260" xfId="36012" hidden="1"/>
    <cellStyle name="Currency [0] 4261" xfId="6646" hidden="1"/>
    <cellStyle name="Currency [0] 4261" xfId="36040" hidden="1"/>
    <cellStyle name="Currency [0] 4262" xfId="6606" hidden="1"/>
    <cellStyle name="Currency [0] 4262" xfId="36000" hidden="1"/>
    <cellStyle name="Currency [0] 4263" xfId="6635" hidden="1"/>
    <cellStyle name="Currency [0] 4263" xfId="36029" hidden="1"/>
    <cellStyle name="Currency [0] 4264" xfId="6632" hidden="1"/>
    <cellStyle name="Currency [0] 4264" xfId="36026" hidden="1"/>
    <cellStyle name="Currency [0] 4265" xfId="6685" hidden="1"/>
    <cellStyle name="Currency [0] 4265" xfId="36079" hidden="1"/>
    <cellStyle name="Currency [0] 4266" xfId="6513" hidden="1"/>
    <cellStyle name="Currency [0] 4266" xfId="35907" hidden="1"/>
    <cellStyle name="Currency [0] 4267" xfId="6672" hidden="1"/>
    <cellStyle name="Currency [0] 4267" xfId="36066" hidden="1"/>
    <cellStyle name="Currency [0] 4268" xfId="6689" hidden="1"/>
    <cellStyle name="Currency [0] 4268" xfId="36083" hidden="1"/>
    <cellStyle name="Currency [0] 4269" xfId="6691" hidden="1"/>
    <cellStyle name="Currency [0] 4269" xfId="36085" hidden="1"/>
    <cellStyle name="Currency [0] 427" xfId="531" hidden="1"/>
    <cellStyle name="Currency [0] 427" xfId="29926" hidden="1"/>
    <cellStyle name="Currency [0] 4270" xfId="6572" hidden="1"/>
    <cellStyle name="Currency [0] 4270" xfId="35966" hidden="1"/>
    <cellStyle name="Currency [0] 4271" xfId="6608" hidden="1"/>
    <cellStyle name="Currency [0] 4271" xfId="36002" hidden="1"/>
    <cellStyle name="Currency [0] 4272" xfId="6677" hidden="1"/>
    <cellStyle name="Currency [0] 4272" xfId="36071" hidden="1"/>
    <cellStyle name="Currency [0] 4273" xfId="6665" hidden="1"/>
    <cellStyle name="Currency [0] 4273" xfId="36059" hidden="1"/>
    <cellStyle name="Currency [0] 4274" xfId="6682" hidden="1"/>
    <cellStyle name="Currency [0] 4274" xfId="36076" hidden="1"/>
    <cellStyle name="Currency [0] 4275" xfId="6693" hidden="1"/>
    <cellStyle name="Currency [0] 4275" xfId="36087" hidden="1"/>
    <cellStyle name="Currency [0] 4276" xfId="6541" hidden="1"/>
    <cellStyle name="Currency [0] 4276" xfId="35935" hidden="1"/>
    <cellStyle name="Currency [0] 4277" xfId="6605" hidden="1"/>
    <cellStyle name="Currency [0] 4277" xfId="35999" hidden="1"/>
    <cellStyle name="Currency [0] 4278" xfId="6697" hidden="1"/>
    <cellStyle name="Currency [0] 4278" xfId="36091" hidden="1"/>
    <cellStyle name="Currency [0] 4279" xfId="6699" hidden="1"/>
    <cellStyle name="Currency [0] 4279" xfId="36093" hidden="1"/>
    <cellStyle name="Currency [0] 428" xfId="459" hidden="1"/>
    <cellStyle name="Currency [0] 428" xfId="29854" hidden="1"/>
    <cellStyle name="Currency [0] 4280" xfId="6654" hidden="1"/>
    <cellStyle name="Currency [0] 4280" xfId="36048" hidden="1"/>
    <cellStyle name="Currency [0] 4281" xfId="6666" hidden="1"/>
    <cellStyle name="Currency [0] 4281" xfId="36060" hidden="1"/>
    <cellStyle name="Currency [0] 4282" xfId="6694" hidden="1"/>
    <cellStyle name="Currency [0] 4282" xfId="36088" hidden="1"/>
    <cellStyle name="Currency [0] 4283" xfId="6667" hidden="1"/>
    <cellStyle name="Currency [0] 4283" xfId="36061" hidden="1"/>
    <cellStyle name="Currency [0] 4284" xfId="6700" hidden="1"/>
    <cellStyle name="Currency [0] 4284" xfId="36094" hidden="1"/>
    <cellStyle name="Currency [0] 4285" xfId="6702" hidden="1"/>
    <cellStyle name="Currency [0] 4285" xfId="36096" hidden="1"/>
    <cellStyle name="Currency [0] 4286" xfId="6695" hidden="1"/>
    <cellStyle name="Currency [0] 4286" xfId="36089" hidden="1"/>
    <cellStyle name="Currency [0] 4287" xfId="6641" hidden="1"/>
    <cellStyle name="Currency [0] 4287" xfId="36035" hidden="1"/>
    <cellStyle name="Currency [0] 4288" xfId="6704" hidden="1"/>
    <cellStyle name="Currency [0] 4288" xfId="36098" hidden="1"/>
    <cellStyle name="Currency [0] 4289" xfId="6706" hidden="1"/>
    <cellStyle name="Currency [0] 4289" xfId="36100" hidden="1"/>
    <cellStyle name="Currency [0] 429" xfId="510" hidden="1"/>
    <cellStyle name="Currency [0] 429" xfId="29905" hidden="1"/>
    <cellStyle name="Currency [0] 4290" xfId="6766" hidden="1"/>
    <cellStyle name="Currency [0] 4290" xfId="36160" hidden="1"/>
    <cellStyle name="Currency [0] 4291" xfId="6785" hidden="1"/>
    <cellStyle name="Currency [0] 4291" xfId="36179" hidden="1"/>
    <cellStyle name="Currency [0] 4292" xfId="6792" hidden="1"/>
    <cellStyle name="Currency [0] 4292" xfId="36186" hidden="1"/>
    <cellStyle name="Currency [0] 4293" xfId="6799" hidden="1"/>
    <cellStyle name="Currency [0] 4293" xfId="36193" hidden="1"/>
    <cellStyle name="Currency [0] 4294" xfId="6804" hidden="1"/>
    <cellStyle name="Currency [0] 4294" xfId="36198" hidden="1"/>
    <cellStyle name="Currency [0] 4295" xfId="6783" hidden="1"/>
    <cellStyle name="Currency [0] 4295" xfId="36177" hidden="1"/>
    <cellStyle name="Currency [0] 4296" xfId="6794" hidden="1"/>
    <cellStyle name="Currency [0] 4296" xfId="36188" hidden="1"/>
    <cellStyle name="Currency [0] 4297" xfId="6808" hidden="1"/>
    <cellStyle name="Currency [0] 4297" xfId="36202" hidden="1"/>
    <cellStyle name="Currency [0] 4298" xfId="6810" hidden="1"/>
    <cellStyle name="Currency [0] 4298" xfId="36204" hidden="1"/>
    <cellStyle name="Currency [0] 4299" xfId="6793" hidden="1"/>
    <cellStyle name="Currency [0] 4299" xfId="36187" hidden="1"/>
    <cellStyle name="Currency [0] 43" xfId="127" hidden="1"/>
    <cellStyle name="Currency [0] 43" xfId="29522" hidden="1"/>
    <cellStyle name="Currency [0] 430" xfId="490" hidden="1"/>
    <cellStyle name="Currency [0] 430" xfId="29885" hidden="1"/>
    <cellStyle name="Currency [0] 4300" xfId="6767" hidden="1"/>
    <cellStyle name="Currency [0] 4300" xfId="36161" hidden="1"/>
    <cellStyle name="Currency [0] 4301" xfId="6821" hidden="1"/>
    <cellStyle name="Currency [0] 4301" xfId="36215" hidden="1"/>
    <cellStyle name="Currency [0] 4302" xfId="6830" hidden="1"/>
    <cellStyle name="Currency [0] 4302" xfId="36224" hidden="1"/>
    <cellStyle name="Currency [0] 4303" xfId="6841" hidden="1"/>
    <cellStyle name="Currency [0] 4303" xfId="36235" hidden="1"/>
    <cellStyle name="Currency [0] 4304" xfId="6847" hidden="1"/>
    <cellStyle name="Currency [0] 4304" xfId="36241" hidden="1"/>
    <cellStyle name="Currency [0] 4305" xfId="6819" hidden="1"/>
    <cellStyle name="Currency [0] 4305" xfId="36213" hidden="1"/>
    <cellStyle name="Currency [0] 4306" xfId="6837" hidden="1"/>
    <cellStyle name="Currency [0] 4306" xfId="36231" hidden="1"/>
    <cellStyle name="Currency [0] 4307" xfId="6859" hidden="1"/>
    <cellStyle name="Currency [0] 4307" xfId="36253" hidden="1"/>
    <cellStyle name="Currency [0] 4308" xfId="6861" hidden="1"/>
    <cellStyle name="Currency [0] 4308" xfId="36255" hidden="1"/>
    <cellStyle name="Currency [0] 4309" xfId="6789" hidden="1"/>
    <cellStyle name="Currency [0] 4309" xfId="36183" hidden="1"/>
    <cellStyle name="Currency [0] 431" xfId="502" hidden="1"/>
    <cellStyle name="Currency [0] 431" xfId="29897" hidden="1"/>
    <cellStyle name="Currency [0] 4310" xfId="6773" hidden="1"/>
    <cellStyle name="Currency [0] 4310" xfId="36167" hidden="1"/>
    <cellStyle name="Currency [0] 4311" xfId="6833" hidden="1"/>
    <cellStyle name="Currency [0] 4311" xfId="36227" hidden="1"/>
    <cellStyle name="Currency [0] 4312" xfId="6778" hidden="1"/>
    <cellStyle name="Currency [0] 4312" xfId="36172" hidden="1"/>
    <cellStyle name="Currency [0] 4313" xfId="6822" hidden="1"/>
    <cellStyle name="Currency [0] 4313" xfId="36216" hidden="1"/>
    <cellStyle name="Currency [0] 4314" xfId="6866" hidden="1"/>
    <cellStyle name="Currency [0] 4314" xfId="36260" hidden="1"/>
    <cellStyle name="Currency [0] 4315" xfId="6834" hidden="1"/>
    <cellStyle name="Currency [0] 4315" xfId="36228" hidden="1"/>
    <cellStyle name="Currency [0] 4316" xfId="6842" hidden="1"/>
    <cellStyle name="Currency [0] 4316" xfId="36236" hidden="1"/>
    <cellStyle name="Currency [0] 4317" xfId="6878" hidden="1"/>
    <cellStyle name="Currency [0] 4317" xfId="36272" hidden="1"/>
    <cellStyle name="Currency [0] 4318" xfId="6880" hidden="1"/>
    <cellStyle name="Currency [0] 4318" xfId="36274" hidden="1"/>
    <cellStyle name="Currency [0] 4319" xfId="6836" hidden="1"/>
    <cellStyle name="Currency [0] 4319" xfId="36230" hidden="1"/>
    <cellStyle name="Currency [0] 432" xfId="500" hidden="1"/>
    <cellStyle name="Currency [0] 432" xfId="29895" hidden="1"/>
    <cellStyle name="Currency [0] 4320" xfId="6849" hidden="1"/>
    <cellStyle name="Currency [0] 4320" xfId="36243" hidden="1"/>
    <cellStyle name="Currency [0] 4321" xfId="6854" hidden="1"/>
    <cellStyle name="Currency [0] 4321" xfId="36248" hidden="1"/>
    <cellStyle name="Currency [0] 4322" xfId="6848" hidden="1"/>
    <cellStyle name="Currency [0] 4322" xfId="36242" hidden="1"/>
    <cellStyle name="Currency [0] 4323" xfId="6896" hidden="1"/>
    <cellStyle name="Currency [0] 4323" xfId="36290" hidden="1"/>
    <cellStyle name="Currency [0] 4324" xfId="6904" hidden="1"/>
    <cellStyle name="Currency [0] 4324" xfId="36298" hidden="1"/>
    <cellStyle name="Currency [0] 4325" xfId="6832" hidden="1"/>
    <cellStyle name="Currency [0] 4325" xfId="36226" hidden="1"/>
    <cellStyle name="Currency [0] 4326" xfId="6890" hidden="1"/>
    <cellStyle name="Currency [0] 4326" xfId="36284" hidden="1"/>
    <cellStyle name="Currency [0] 4327" xfId="6913" hidden="1"/>
    <cellStyle name="Currency [0] 4327" xfId="36307" hidden="1"/>
    <cellStyle name="Currency [0] 4328" xfId="6915" hidden="1"/>
    <cellStyle name="Currency [0] 4328" xfId="36309" hidden="1"/>
    <cellStyle name="Currency [0] 4329" xfId="6815" hidden="1"/>
    <cellStyle name="Currency [0] 4329" xfId="36209" hidden="1"/>
    <cellStyle name="Currency [0] 433" xfId="533" hidden="1"/>
    <cellStyle name="Currency [0] 433" xfId="29928" hidden="1"/>
    <cellStyle name="Currency [0] 4330" xfId="6825" hidden="1"/>
    <cellStyle name="Currency [0] 4330" xfId="36219" hidden="1"/>
    <cellStyle name="Currency [0] 4331" xfId="6887" hidden="1"/>
    <cellStyle name="Currency [0] 4331" xfId="36281" hidden="1"/>
    <cellStyle name="Currency [0] 4332" xfId="6852" hidden="1"/>
    <cellStyle name="Currency [0] 4332" xfId="36246" hidden="1"/>
    <cellStyle name="Currency [0] 4333" xfId="6797" hidden="1"/>
    <cellStyle name="Currency [0] 4333" xfId="36191" hidden="1"/>
    <cellStyle name="Currency [0] 4334" xfId="6923" hidden="1"/>
    <cellStyle name="Currency [0] 4334" xfId="36317" hidden="1"/>
    <cellStyle name="Currency [0] 4335" xfId="6888" hidden="1"/>
    <cellStyle name="Currency [0] 4335" xfId="36282" hidden="1"/>
    <cellStyle name="Currency [0] 4336" xfId="6899" hidden="1"/>
    <cellStyle name="Currency [0] 4336" xfId="36293" hidden="1"/>
    <cellStyle name="Currency [0] 4337" xfId="6931" hidden="1"/>
    <cellStyle name="Currency [0] 4337" xfId="36325" hidden="1"/>
    <cellStyle name="Currency [0] 4338" xfId="6933" hidden="1"/>
    <cellStyle name="Currency [0] 4338" xfId="36327" hidden="1"/>
    <cellStyle name="Currency [0] 4339" xfId="6885" hidden="1"/>
    <cellStyle name="Currency [0] 4339" xfId="36279" hidden="1"/>
    <cellStyle name="Currency [0] 434" xfId="477" hidden="1"/>
    <cellStyle name="Currency [0] 434" xfId="29872" hidden="1"/>
    <cellStyle name="Currency [0] 4340" xfId="6884" hidden="1"/>
    <cellStyle name="Currency [0] 4340" xfId="36278" hidden="1"/>
    <cellStyle name="Currency [0] 4341" xfId="6874" hidden="1"/>
    <cellStyle name="Currency [0] 4341" xfId="36268" hidden="1"/>
    <cellStyle name="Currency [0] 4342" xfId="6870" hidden="1"/>
    <cellStyle name="Currency [0] 4342" xfId="36264" hidden="1"/>
    <cellStyle name="Currency [0] 4343" xfId="6872" hidden="1"/>
    <cellStyle name="Currency [0] 4343" xfId="36266" hidden="1"/>
    <cellStyle name="Currency [0] 4344" xfId="6940" hidden="1"/>
    <cellStyle name="Currency [0] 4344" xfId="36334" hidden="1"/>
    <cellStyle name="Currency [0] 4345" xfId="6775" hidden="1"/>
    <cellStyle name="Currency [0] 4345" xfId="36169" hidden="1"/>
    <cellStyle name="Currency [0] 4346" xfId="6918" hidden="1"/>
    <cellStyle name="Currency [0] 4346" xfId="36312" hidden="1"/>
    <cellStyle name="Currency [0] 4347" xfId="6946" hidden="1"/>
    <cellStyle name="Currency [0] 4347" xfId="36340" hidden="1"/>
    <cellStyle name="Currency [0] 4348" xfId="6948" hidden="1"/>
    <cellStyle name="Currency [0] 4348" xfId="36342" hidden="1"/>
    <cellStyle name="Currency [0] 4349" xfId="6823" hidden="1"/>
    <cellStyle name="Currency [0] 4349" xfId="36217" hidden="1"/>
    <cellStyle name="Currency [0] 435" xfId="527" hidden="1"/>
    <cellStyle name="Currency [0] 435" xfId="29922" hidden="1"/>
    <cellStyle name="Currency [0] 4350" xfId="6897" hidden="1"/>
    <cellStyle name="Currency [0] 4350" xfId="36291" hidden="1"/>
    <cellStyle name="Currency [0] 4351" xfId="6853" hidden="1"/>
    <cellStyle name="Currency [0] 4351" xfId="36247" hidden="1"/>
    <cellStyle name="Currency [0] 4352" xfId="6889" hidden="1"/>
    <cellStyle name="Currency [0] 4352" xfId="36283" hidden="1"/>
    <cellStyle name="Currency [0] 4353" xfId="6893" hidden="1"/>
    <cellStyle name="Currency [0] 4353" xfId="36287" hidden="1"/>
    <cellStyle name="Currency [0] 4354" xfId="6954" hidden="1"/>
    <cellStyle name="Currency [0] 4354" xfId="36348" hidden="1"/>
    <cellStyle name="Currency [0] 4355" xfId="6770" hidden="1"/>
    <cellStyle name="Currency [0] 4355" xfId="36164" hidden="1"/>
    <cellStyle name="Currency [0] 4356" xfId="6936" hidden="1"/>
    <cellStyle name="Currency [0] 4356" xfId="36330" hidden="1"/>
    <cellStyle name="Currency [0] 4357" xfId="6959" hidden="1"/>
    <cellStyle name="Currency [0] 4357" xfId="36353" hidden="1"/>
    <cellStyle name="Currency [0] 4358" xfId="6961" hidden="1"/>
    <cellStyle name="Currency [0] 4358" xfId="36355" hidden="1"/>
    <cellStyle name="Currency [0] 4359" xfId="6817" hidden="1"/>
    <cellStyle name="Currency [0] 4359" xfId="36211" hidden="1"/>
    <cellStyle name="Currency [0] 436" xfId="537" hidden="1"/>
    <cellStyle name="Currency [0] 436" xfId="29932" hidden="1"/>
    <cellStyle name="Currency [0] 4360" xfId="6916" hidden="1"/>
    <cellStyle name="Currency [0] 4360" xfId="36310" hidden="1"/>
    <cellStyle name="Currency [0] 4361" xfId="6883" hidden="1"/>
    <cellStyle name="Currency [0] 4361" xfId="36277" hidden="1"/>
    <cellStyle name="Currency [0] 4362" xfId="6901" hidden="1"/>
    <cellStyle name="Currency [0] 4362" xfId="36295" hidden="1"/>
    <cellStyle name="Currency [0] 4363" xfId="6898" hidden="1"/>
    <cellStyle name="Currency [0] 4363" xfId="36292" hidden="1"/>
    <cellStyle name="Currency [0] 4364" xfId="6965" hidden="1"/>
    <cellStyle name="Currency [0] 4364" xfId="36359" hidden="1"/>
    <cellStyle name="Currency [0] 4365" xfId="6850" hidden="1"/>
    <cellStyle name="Currency [0] 4365" xfId="36244" hidden="1"/>
    <cellStyle name="Currency [0] 4366" xfId="6950" hidden="1"/>
    <cellStyle name="Currency [0] 4366" xfId="36344" hidden="1"/>
    <cellStyle name="Currency [0] 4367" xfId="6972" hidden="1"/>
    <cellStyle name="Currency [0] 4367" xfId="36366" hidden="1"/>
    <cellStyle name="Currency [0] 4368" xfId="6974" hidden="1"/>
    <cellStyle name="Currency [0] 4368" xfId="36368" hidden="1"/>
    <cellStyle name="Currency [0] 4369" xfId="6902" hidden="1"/>
    <cellStyle name="Currency [0] 4369" xfId="36296" hidden="1"/>
    <cellStyle name="Currency [0] 437" xfId="538" hidden="1"/>
    <cellStyle name="Currency [0] 437" xfId="29933" hidden="1"/>
    <cellStyle name="Currency [0] 4370" xfId="6934" hidden="1"/>
    <cellStyle name="Currency [0] 4370" xfId="36328" hidden="1"/>
    <cellStyle name="Currency [0] 4371" xfId="6786" hidden="1"/>
    <cellStyle name="Currency [0] 4371" xfId="36180" hidden="1"/>
    <cellStyle name="Currency [0] 4372" xfId="6920" hidden="1"/>
    <cellStyle name="Currency [0] 4372" xfId="36314" hidden="1"/>
    <cellStyle name="Currency [0] 4373" xfId="6917" hidden="1"/>
    <cellStyle name="Currency [0] 4373" xfId="36311" hidden="1"/>
    <cellStyle name="Currency [0] 4374" xfId="6978" hidden="1"/>
    <cellStyle name="Currency [0] 4374" xfId="36372" hidden="1"/>
    <cellStyle name="Currency [0] 4375" xfId="6813" hidden="1"/>
    <cellStyle name="Currency [0] 4375" xfId="36207" hidden="1"/>
    <cellStyle name="Currency [0] 4376" xfId="6962" hidden="1"/>
    <cellStyle name="Currency [0] 4376" xfId="36356" hidden="1"/>
    <cellStyle name="Currency [0] 4377" xfId="6982" hidden="1"/>
    <cellStyle name="Currency [0] 4377" xfId="36376" hidden="1"/>
    <cellStyle name="Currency [0] 4378" xfId="6984" hidden="1"/>
    <cellStyle name="Currency [0] 4378" xfId="36378" hidden="1"/>
    <cellStyle name="Currency [0] 4379" xfId="6921" hidden="1"/>
    <cellStyle name="Currency [0] 4379" xfId="36315" hidden="1"/>
    <cellStyle name="Currency [0] 438" xfId="503" hidden="1"/>
    <cellStyle name="Currency [0] 438" xfId="29898" hidden="1"/>
    <cellStyle name="Currency [0] 4380" xfId="6949" hidden="1"/>
    <cellStyle name="Currency [0] 4380" xfId="36343" hidden="1"/>
    <cellStyle name="Currency [0] 4381" xfId="6909" hidden="1"/>
    <cellStyle name="Currency [0] 4381" xfId="36303" hidden="1"/>
    <cellStyle name="Currency [0] 4382" xfId="6938" hidden="1"/>
    <cellStyle name="Currency [0] 4382" xfId="36332" hidden="1"/>
    <cellStyle name="Currency [0] 4383" xfId="6935" hidden="1"/>
    <cellStyle name="Currency [0] 4383" xfId="36329" hidden="1"/>
    <cellStyle name="Currency [0] 4384" xfId="6988" hidden="1"/>
    <cellStyle name="Currency [0] 4384" xfId="36382" hidden="1"/>
    <cellStyle name="Currency [0] 4385" xfId="6816" hidden="1"/>
    <cellStyle name="Currency [0] 4385" xfId="36210" hidden="1"/>
    <cellStyle name="Currency [0] 4386" xfId="6975" hidden="1"/>
    <cellStyle name="Currency [0] 4386" xfId="36369" hidden="1"/>
    <cellStyle name="Currency [0] 4387" xfId="6992" hidden="1"/>
    <cellStyle name="Currency [0] 4387" xfId="36386" hidden="1"/>
    <cellStyle name="Currency [0] 4388" xfId="6994" hidden="1"/>
    <cellStyle name="Currency [0] 4388" xfId="36388" hidden="1"/>
    <cellStyle name="Currency [0] 4389" xfId="6875" hidden="1"/>
    <cellStyle name="Currency [0] 4389" xfId="36269" hidden="1"/>
    <cellStyle name="Currency [0] 439" xfId="518" hidden="1"/>
    <cellStyle name="Currency [0] 439" xfId="29913" hidden="1"/>
    <cellStyle name="Currency [0] 4390" xfId="6911" hidden="1"/>
    <cellStyle name="Currency [0] 4390" xfId="36305" hidden="1"/>
    <cellStyle name="Currency [0] 4391" xfId="6980" hidden="1"/>
    <cellStyle name="Currency [0] 4391" xfId="36374" hidden="1"/>
    <cellStyle name="Currency [0] 4392" xfId="6968" hidden="1"/>
    <cellStyle name="Currency [0] 4392" xfId="36362" hidden="1"/>
    <cellStyle name="Currency [0] 4393" xfId="6985" hidden="1"/>
    <cellStyle name="Currency [0] 4393" xfId="36379" hidden="1"/>
    <cellStyle name="Currency [0] 4394" xfId="6996" hidden="1"/>
    <cellStyle name="Currency [0] 4394" xfId="36390" hidden="1"/>
    <cellStyle name="Currency [0] 4395" xfId="6844" hidden="1"/>
    <cellStyle name="Currency [0] 4395" xfId="36238" hidden="1"/>
    <cellStyle name="Currency [0] 4396" xfId="6908" hidden="1"/>
    <cellStyle name="Currency [0] 4396" xfId="36302" hidden="1"/>
    <cellStyle name="Currency [0] 4397" xfId="7000" hidden="1"/>
    <cellStyle name="Currency [0] 4397" xfId="36394" hidden="1"/>
    <cellStyle name="Currency [0] 4398" xfId="7002" hidden="1"/>
    <cellStyle name="Currency [0] 4398" xfId="36396" hidden="1"/>
    <cellStyle name="Currency [0] 4399" xfId="6957" hidden="1"/>
    <cellStyle name="Currency [0] 4399" xfId="36351" hidden="1"/>
    <cellStyle name="Currency [0] 44" xfId="112" hidden="1"/>
    <cellStyle name="Currency [0] 44" xfId="29507" hidden="1"/>
    <cellStyle name="Currency [0] 440" xfId="191" hidden="1"/>
    <cellStyle name="Currency [0] 440" xfId="29586" hidden="1"/>
    <cellStyle name="Currency [0] 4400" xfId="6969" hidden="1"/>
    <cellStyle name="Currency [0] 4400" xfId="36363" hidden="1"/>
    <cellStyle name="Currency [0] 4401" xfId="6997" hidden="1"/>
    <cellStyle name="Currency [0] 4401" xfId="36391" hidden="1"/>
    <cellStyle name="Currency [0] 4402" xfId="6970" hidden="1"/>
    <cellStyle name="Currency [0] 4402" xfId="36364" hidden="1"/>
    <cellStyle name="Currency [0] 4403" xfId="7003" hidden="1"/>
    <cellStyle name="Currency [0] 4403" xfId="36397" hidden="1"/>
    <cellStyle name="Currency [0] 4404" xfId="7005" hidden="1"/>
    <cellStyle name="Currency [0] 4404" xfId="36399" hidden="1"/>
    <cellStyle name="Currency [0] 4405" xfId="6998" hidden="1"/>
    <cellStyle name="Currency [0] 4405" xfId="36392" hidden="1"/>
    <cellStyle name="Currency [0] 4406" xfId="6944" hidden="1"/>
    <cellStyle name="Currency [0] 4406" xfId="36338" hidden="1"/>
    <cellStyle name="Currency [0] 4407" xfId="7008" hidden="1"/>
    <cellStyle name="Currency [0] 4407" xfId="36402" hidden="1"/>
    <cellStyle name="Currency [0] 4408" xfId="7010" hidden="1"/>
    <cellStyle name="Currency [0] 4408" xfId="36404" hidden="1"/>
    <cellStyle name="Currency [0] 4409" xfId="6727" hidden="1"/>
    <cellStyle name="Currency [0] 4409" xfId="36121" hidden="1"/>
    <cellStyle name="Currency [0] 441" xfId="513" hidden="1"/>
    <cellStyle name="Currency [0] 441" xfId="29908" hidden="1"/>
    <cellStyle name="Currency [0] 4410" xfId="6749" hidden="1"/>
    <cellStyle name="Currency [0] 4410" xfId="36143" hidden="1"/>
    <cellStyle name="Currency [0] 4411" xfId="7014" hidden="1"/>
    <cellStyle name="Currency [0] 4411" xfId="36408" hidden="1"/>
    <cellStyle name="Currency [0] 4412" xfId="7021" hidden="1"/>
    <cellStyle name="Currency [0] 4412" xfId="36415" hidden="1"/>
    <cellStyle name="Currency [0] 4413" xfId="7023" hidden="1"/>
    <cellStyle name="Currency [0] 4413" xfId="36417" hidden="1"/>
    <cellStyle name="Currency [0] 4414" xfId="6714" hidden="1"/>
    <cellStyle name="Currency [0] 4414" xfId="36108" hidden="1"/>
    <cellStyle name="Currency [0] 4415" xfId="7017" hidden="1"/>
    <cellStyle name="Currency [0] 4415" xfId="36411" hidden="1"/>
    <cellStyle name="Currency [0] 4416" xfId="7026" hidden="1"/>
    <cellStyle name="Currency [0] 4416" xfId="36420" hidden="1"/>
    <cellStyle name="Currency [0] 4417" xfId="7028" hidden="1"/>
    <cellStyle name="Currency [0] 4417" xfId="36422" hidden="1"/>
    <cellStyle name="Currency [0] 4418" xfId="7016" hidden="1"/>
    <cellStyle name="Currency [0] 4418" xfId="36410" hidden="1"/>
    <cellStyle name="Currency [0] 4419" xfId="6726" hidden="1"/>
    <cellStyle name="Currency [0] 4419" xfId="36120" hidden="1"/>
    <cellStyle name="Currency [0] 442" xfId="511" hidden="1"/>
    <cellStyle name="Currency [0] 442" xfId="29906" hidden="1"/>
    <cellStyle name="Currency [0] 4420" xfId="7039" hidden="1"/>
    <cellStyle name="Currency [0] 4420" xfId="36433" hidden="1"/>
    <cellStyle name="Currency [0] 4421" xfId="7048" hidden="1"/>
    <cellStyle name="Currency [0] 4421" xfId="36442" hidden="1"/>
    <cellStyle name="Currency [0] 4422" xfId="7059" hidden="1"/>
    <cellStyle name="Currency [0] 4422" xfId="36453" hidden="1"/>
    <cellStyle name="Currency [0] 4423" xfId="7065" hidden="1"/>
    <cellStyle name="Currency [0] 4423" xfId="36459" hidden="1"/>
    <cellStyle name="Currency [0] 4424" xfId="7037" hidden="1"/>
    <cellStyle name="Currency [0] 4424" xfId="36431" hidden="1"/>
    <cellStyle name="Currency [0] 4425" xfId="7055" hidden="1"/>
    <cellStyle name="Currency [0] 4425" xfId="36449" hidden="1"/>
    <cellStyle name="Currency [0] 4426" xfId="7077" hidden="1"/>
    <cellStyle name="Currency [0] 4426" xfId="36471" hidden="1"/>
    <cellStyle name="Currency [0] 4427" xfId="7079" hidden="1"/>
    <cellStyle name="Currency [0] 4427" xfId="36473" hidden="1"/>
    <cellStyle name="Currency [0] 4428" xfId="7011" hidden="1"/>
    <cellStyle name="Currency [0] 4428" xfId="36405" hidden="1"/>
    <cellStyle name="Currency [0] 4429" xfId="6722" hidden="1"/>
    <cellStyle name="Currency [0] 4429" xfId="36116" hidden="1"/>
    <cellStyle name="Currency [0] 443" xfId="540" hidden="1"/>
    <cellStyle name="Currency [0] 443" xfId="29935" hidden="1"/>
    <cellStyle name="Currency [0] 4430" xfId="7051" hidden="1"/>
    <cellStyle name="Currency [0] 4430" xfId="36445" hidden="1"/>
    <cellStyle name="Currency [0] 4431" xfId="6718" hidden="1"/>
    <cellStyle name="Currency [0] 4431" xfId="36112" hidden="1"/>
    <cellStyle name="Currency [0] 4432" xfId="7040" hidden="1"/>
    <cellStyle name="Currency [0] 4432" xfId="36434" hidden="1"/>
    <cellStyle name="Currency [0] 4433" xfId="7084" hidden="1"/>
    <cellStyle name="Currency [0] 4433" xfId="36478" hidden="1"/>
    <cellStyle name="Currency [0] 4434" xfId="7052" hidden="1"/>
    <cellStyle name="Currency [0] 4434" xfId="36446" hidden="1"/>
    <cellStyle name="Currency [0] 4435" xfId="7060" hidden="1"/>
    <cellStyle name="Currency [0] 4435" xfId="36454" hidden="1"/>
    <cellStyle name="Currency [0] 4436" xfId="7096" hidden="1"/>
    <cellStyle name="Currency [0] 4436" xfId="36490" hidden="1"/>
    <cellStyle name="Currency [0] 4437" xfId="7098" hidden="1"/>
    <cellStyle name="Currency [0] 4437" xfId="36492" hidden="1"/>
    <cellStyle name="Currency [0] 4438" xfId="7054" hidden="1"/>
    <cellStyle name="Currency [0] 4438" xfId="36448" hidden="1"/>
    <cellStyle name="Currency [0] 4439" xfId="7067" hidden="1"/>
    <cellStyle name="Currency [0] 4439" xfId="36461" hidden="1"/>
    <cellStyle name="Currency [0] 444" xfId="456" hidden="1"/>
    <cellStyle name="Currency [0] 444" xfId="29851" hidden="1"/>
    <cellStyle name="Currency [0] 4440" xfId="7072" hidden="1"/>
    <cellStyle name="Currency [0] 4440" xfId="36466" hidden="1"/>
    <cellStyle name="Currency [0] 4441" xfId="7066" hidden="1"/>
    <cellStyle name="Currency [0] 4441" xfId="36460" hidden="1"/>
    <cellStyle name="Currency [0] 4442" xfId="7114" hidden="1"/>
    <cellStyle name="Currency [0] 4442" xfId="36508" hidden="1"/>
    <cellStyle name="Currency [0] 4443" xfId="7122" hidden="1"/>
    <cellStyle name="Currency [0] 4443" xfId="36516" hidden="1"/>
    <cellStyle name="Currency [0] 4444" xfId="7050" hidden="1"/>
    <cellStyle name="Currency [0] 4444" xfId="36444" hidden="1"/>
    <cellStyle name="Currency [0] 4445" xfId="7108" hidden="1"/>
    <cellStyle name="Currency [0] 4445" xfId="36502" hidden="1"/>
    <cellStyle name="Currency [0] 4446" xfId="7131" hidden="1"/>
    <cellStyle name="Currency [0] 4446" xfId="36525" hidden="1"/>
    <cellStyle name="Currency [0] 4447" xfId="7133" hidden="1"/>
    <cellStyle name="Currency [0] 4447" xfId="36527" hidden="1"/>
    <cellStyle name="Currency [0] 4448" xfId="7033" hidden="1"/>
    <cellStyle name="Currency [0] 4448" xfId="36427" hidden="1"/>
    <cellStyle name="Currency [0] 4449" xfId="7043" hidden="1"/>
    <cellStyle name="Currency [0] 4449" xfId="36437" hidden="1"/>
    <cellStyle name="Currency [0] 445" xfId="532" hidden="1"/>
    <cellStyle name="Currency [0] 445" xfId="29927" hidden="1"/>
    <cellStyle name="Currency [0] 4450" xfId="7105" hidden="1"/>
    <cellStyle name="Currency [0] 4450" xfId="36499" hidden="1"/>
    <cellStyle name="Currency [0] 4451" xfId="7070" hidden="1"/>
    <cellStyle name="Currency [0] 4451" xfId="36464" hidden="1"/>
    <cellStyle name="Currency [0] 4452" xfId="7019" hidden="1"/>
    <cellStyle name="Currency [0] 4452" xfId="36413" hidden="1"/>
    <cellStyle name="Currency [0] 4453" xfId="7141" hidden="1"/>
    <cellStyle name="Currency [0] 4453" xfId="36535" hidden="1"/>
    <cellStyle name="Currency [0] 4454" xfId="7106" hidden="1"/>
    <cellStyle name="Currency [0] 4454" xfId="36500" hidden="1"/>
    <cellStyle name="Currency [0] 4455" xfId="7117" hidden="1"/>
    <cellStyle name="Currency [0] 4455" xfId="36511" hidden="1"/>
    <cellStyle name="Currency [0] 4456" xfId="7149" hidden="1"/>
    <cellStyle name="Currency [0] 4456" xfId="36543" hidden="1"/>
    <cellStyle name="Currency [0] 4457" xfId="7151" hidden="1"/>
    <cellStyle name="Currency [0] 4457" xfId="36545" hidden="1"/>
    <cellStyle name="Currency [0] 4458" xfId="7103" hidden="1"/>
    <cellStyle name="Currency [0] 4458" xfId="36497" hidden="1"/>
    <cellStyle name="Currency [0] 4459" xfId="7102" hidden="1"/>
    <cellStyle name="Currency [0] 4459" xfId="36496" hidden="1"/>
    <cellStyle name="Currency [0] 446" xfId="542" hidden="1"/>
    <cellStyle name="Currency [0] 446" xfId="29937" hidden="1"/>
    <cellStyle name="Currency [0] 4460" xfId="7092" hidden="1"/>
    <cellStyle name="Currency [0] 4460" xfId="36486" hidden="1"/>
    <cellStyle name="Currency [0] 4461" xfId="7088" hidden="1"/>
    <cellStyle name="Currency [0] 4461" xfId="36482" hidden="1"/>
    <cellStyle name="Currency [0] 4462" xfId="7090" hidden="1"/>
    <cellStyle name="Currency [0] 4462" xfId="36484" hidden="1"/>
    <cellStyle name="Currency [0] 4463" xfId="7158" hidden="1"/>
    <cellStyle name="Currency [0] 4463" xfId="36552" hidden="1"/>
    <cellStyle name="Currency [0] 4464" xfId="6720" hidden="1"/>
    <cellStyle name="Currency [0] 4464" xfId="36114" hidden="1"/>
    <cellStyle name="Currency [0] 4465" xfId="7136" hidden="1"/>
    <cellStyle name="Currency [0] 4465" xfId="36530" hidden="1"/>
    <cellStyle name="Currency [0] 4466" xfId="7164" hidden="1"/>
    <cellStyle name="Currency [0] 4466" xfId="36558" hidden="1"/>
    <cellStyle name="Currency [0] 4467" xfId="7166" hidden="1"/>
    <cellStyle name="Currency [0] 4467" xfId="36560" hidden="1"/>
    <cellStyle name="Currency [0] 4468" xfId="7041" hidden="1"/>
    <cellStyle name="Currency [0] 4468" xfId="36435" hidden="1"/>
    <cellStyle name="Currency [0] 4469" xfId="7115" hidden="1"/>
    <cellStyle name="Currency [0] 4469" xfId="36509" hidden="1"/>
    <cellStyle name="Currency [0] 447" xfId="543" hidden="1"/>
    <cellStyle name="Currency [0] 447" xfId="29938" hidden="1"/>
    <cellStyle name="Currency [0] 4470" xfId="7071" hidden="1"/>
    <cellStyle name="Currency [0] 4470" xfId="36465" hidden="1"/>
    <cellStyle name="Currency [0] 4471" xfId="7107" hidden="1"/>
    <cellStyle name="Currency [0] 4471" xfId="36501" hidden="1"/>
    <cellStyle name="Currency [0] 4472" xfId="7111" hidden="1"/>
    <cellStyle name="Currency [0] 4472" xfId="36505" hidden="1"/>
    <cellStyle name="Currency [0] 4473" xfId="7172" hidden="1"/>
    <cellStyle name="Currency [0] 4473" xfId="36566" hidden="1"/>
    <cellStyle name="Currency [0] 4474" xfId="6755" hidden="1"/>
    <cellStyle name="Currency [0] 4474" xfId="36149" hidden="1"/>
    <cellStyle name="Currency [0] 4475" xfId="7154" hidden="1"/>
    <cellStyle name="Currency [0] 4475" xfId="36548" hidden="1"/>
    <cellStyle name="Currency [0] 4476" xfId="7177" hidden="1"/>
    <cellStyle name="Currency [0] 4476" xfId="36571" hidden="1"/>
    <cellStyle name="Currency [0] 4477" xfId="7179" hidden="1"/>
    <cellStyle name="Currency [0] 4477" xfId="36573" hidden="1"/>
    <cellStyle name="Currency [0] 4478" xfId="7035" hidden="1"/>
    <cellStyle name="Currency [0] 4478" xfId="36429" hidden="1"/>
    <cellStyle name="Currency [0] 4479" xfId="7134" hidden="1"/>
    <cellStyle name="Currency [0] 4479" xfId="36528" hidden="1"/>
    <cellStyle name="Currency [0] 448" xfId="514" hidden="1"/>
    <cellStyle name="Currency [0] 448" xfId="29909" hidden="1"/>
    <cellStyle name="Currency [0] 4480" xfId="7101" hidden="1"/>
    <cellStyle name="Currency [0] 4480" xfId="36495" hidden="1"/>
    <cellStyle name="Currency [0] 4481" xfId="7119" hidden="1"/>
    <cellStyle name="Currency [0] 4481" xfId="36513" hidden="1"/>
    <cellStyle name="Currency [0] 4482" xfId="7116" hidden="1"/>
    <cellStyle name="Currency [0] 4482" xfId="36510" hidden="1"/>
    <cellStyle name="Currency [0] 4483" xfId="7183" hidden="1"/>
    <cellStyle name="Currency [0] 4483" xfId="36577" hidden="1"/>
    <cellStyle name="Currency [0] 4484" xfId="7068" hidden="1"/>
    <cellStyle name="Currency [0] 4484" xfId="36462" hidden="1"/>
    <cellStyle name="Currency [0] 4485" xfId="7168" hidden="1"/>
    <cellStyle name="Currency [0] 4485" xfId="36562" hidden="1"/>
    <cellStyle name="Currency [0] 4486" xfId="7190" hidden="1"/>
    <cellStyle name="Currency [0] 4486" xfId="36584" hidden="1"/>
    <cellStyle name="Currency [0] 4487" xfId="7192" hidden="1"/>
    <cellStyle name="Currency [0] 4487" xfId="36586" hidden="1"/>
    <cellStyle name="Currency [0] 4488" xfId="7120" hidden="1"/>
    <cellStyle name="Currency [0] 4488" xfId="36514" hidden="1"/>
    <cellStyle name="Currency [0] 4489" xfId="7152" hidden="1"/>
    <cellStyle name="Currency [0] 4489" xfId="36546" hidden="1"/>
    <cellStyle name="Currency [0] 449" xfId="526" hidden="1"/>
    <cellStyle name="Currency [0] 449" xfId="29921" hidden="1"/>
    <cellStyle name="Currency [0] 4490" xfId="6800" hidden="1"/>
    <cellStyle name="Currency [0] 4490" xfId="36194" hidden="1"/>
    <cellStyle name="Currency [0] 4491" xfId="7138" hidden="1"/>
    <cellStyle name="Currency [0] 4491" xfId="36532" hidden="1"/>
    <cellStyle name="Currency [0] 4492" xfId="7135" hidden="1"/>
    <cellStyle name="Currency [0] 4492" xfId="36529" hidden="1"/>
    <cellStyle name="Currency [0] 4493" xfId="7196" hidden="1"/>
    <cellStyle name="Currency [0] 4493" xfId="36590" hidden="1"/>
    <cellStyle name="Currency [0] 4494" xfId="7031" hidden="1"/>
    <cellStyle name="Currency [0] 4494" xfId="36425" hidden="1"/>
    <cellStyle name="Currency [0] 4495" xfId="7180" hidden="1"/>
    <cellStyle name="Currency [0] 4495" xfId="36574" hidden="1"/>
    <cellStyle name="Currency [0] 4496" xfId="7200" hidden="1"/>
    <cellStyle name="Currency [0] 4496" xfId="36594" hidden="1"/>
    <cellStyle name="Currency [0] 4497" xfId="7202" hidden="1"/>
    <cellStyle name="Currency [0] 4497" xfId="36596" hidden="1"/>
    <cellStyle name="Currency [0] 4498" xfId="7139" hidden="1"/>
    <cellStyle name="Currency [0] 4498" xfId="36533" hidden="1"/>
    <cellStyle name="Currency [0] 4499" xfId="7167" hidden="1"/>
    <cellStyle name="Currency [0] 4499" xfId="36561" hidden="1"/>
    <cellStyle name="Currency [0] 45" xfId="85" hidden="1"/>
    <cellStyle name="Currency [0] 45" xfId="29480" hidden="1"/>
    <cellStyle name="Currency [0] 450" xfId="506" hidden="1"/>
    <cellStyle name="Currency [0] 450" xfId="29901" hidden="1"/>
    <cellStyle name="Currency [0] 4500" xfId="7127" hidden="1"/>
    <cellStyle name="Currency [0] 4500" xfId="36521" hidden="1"/>
    <cellStyle name="Currency [0] 4501" xfId="7156" hidden="1"/>
    <cellStyle name="Currency [0] 4501" xfId="36550" hidden="1"/>
    <cellStyle name="Currency [0] 4502" xfId="7153" hidden="1"/>
    <cellStyle name="Currency [0] 4502" xfId="36547" hidden="1"/>
    <cellStyle name="Currency [0] 4503" xfId="7206" hidden="1"/>
    <cellStyle name="Currency [0] 4503" xfId="36600" hidden="1"/>
    <cellStyle name="Currency [0] 4504" xfId="7034" hidden="1"/>
    <cellStyle name="Currency [0] 4504" xfId="36428" hidden="1"/>
    <cellStyle name="Currency [0] 4505" xfId="7193" hidden="1"/>
    <cellStyle name="Currency [0] 4505" xfId="36587" hidden="1"/>
    <cellStyle name="Currency [0] 4506" xfId="7210" hidden="1"/>
    <cellStyle name="Currency [0] 4506" xfId="36604" hidden="1"/>
    <cellStyle name="Currency [0] 4507" xfId="7212" hidden="1"/>
    <cellStyle name="Currency [0] 4507" xfId="36606" hidden="1"/>
    <cellStyle name="Currency [0] 4508" xfId="7093" hidden="1"/>
    <cellStyle name="Currency [0] 4508" xfId="36487" hidden="1"/>
    <cellStyle name="Currency [0] 4509" xfId="7129" hidden="1"/>
    <cellStyle name="Currency [0] 4509" xfId="36523" hidden="1"/>
    <cellStyle name="Currency [0] 451" xfId="521" hidden="1"/>
    <cellStyle name="Currency [0] 451" xfId="29916" hidden="1"/>
    <cellStyle name="Currency [0] 4510" xfId="7198" hidden="1"/>
    <cellStyle name="Currency [0] 4510" xfId="36592" hidden="1"/>
    <cellStyle name="Currency [0] 4511" xfId="7186" hidden="1"/>
    <cellStyle name="Currency [0] 4511" xfId="36580" hidden="1"/>
    <cellStyle name="Currency [0] 4512" xfId="7203" hidden="1"/>
    <cellStyle name="Currency [0] 4512" xfId="36597" hidden="1"/>
    <cellStyle name="Currency [0] 4513" xfId="7214" hidden="1"/>
    <cellStyle name="Currency [0] 4513" xfId="36608" hidden="1"/>
    <cellStyle name="Currency [0] 4514" xfId="7062" hidden="1"/>
    <cellStyle name="Currency [0] 4514" xfId="36456" hidden="1"/>
    <cellStyle name="Currency [0] 4515" xfId="7126" hidden="1"/>
    <cellStyle name="Currency [0] 4515" xfId="36520" hidden="1"/>
    <cellStyle name="Currency [0] 4516" xfId="7218" hidden="1"/>
    <cellStyle name="Currency [0] 4516" xfId="36612" hidden="1"/>
    <cellStyle name="Currency [0] 4517" xfId="7220" hidden="1"/>
    <cellStyle name="Currency [0] 4517" xfId="36614" hidden="1"/>
    <cellStyle name="Currency [0] 4518" xfId="7175" hidden="1"/>
    <cellStyle name="Currency [0] 4518" xfId="36569" hidden="1"/>
    <cellStyle name="Currency [0] 4519" xfId="7187" hidden="1"/>
    <cellStyle name="Currency [0] 4519" xfId="36581" hidden="1"/>
    <cellStyle name="Currency [0] 452" xfId="519" hidden="1"/>
    <cellStyle name="Currency [0] 452" xfId="29914" hidden="1"/>
    <cellStyle name="Currency [0] 4520" xfId="7215" hidden="1"/>
    <cellStyle name="Currency [0] 4520" xfId="36609" hidden="1"/>
    <cellStyle name="Currency [0] 4521" xfId="7188" hidden="1"/>
    <cellStyle name="Currency [0] 4521" xfId="36582" hidden="1"/>
    <cellStyle name="Currency [0] 4522" xfId="7221" hidden="1"/>
    <cellStyle name="Currency [0] 4522" xfId="36615" hidden="1"/>
    <cellStyle name="Currency [0] 4523" xfId="7223" hidden="1"/>
    <cellStyle name="Currency [0] 4523" xfId="36617" hidden="1"/>
    <cellStyle name="Currency [0] 4524" xfId="7216" hidden="1"/>
    <cellStyle name="Currency [0] 4524" xfId="36610" hidden="1"/>
    <cellStyle name="Currency [0] 4525" xfId="7162" hidden="1"/>
    <cellStyle name="Currency [0] 4525" xfId="36556" hidden="1"/>
    <cellStyle name="Currency [0] 4526" xfId="7225" hidden="1"/>
    <cellStyle name="Currency [0] 4526" xfId="36619" hidden="1"/>
    <cellStyle name="Currency [0] 4527" xfId="7227" hidden="1"/>
    <cellStyle name="Currency [0] 4527" xfId="36621" hidden="1"/>
    <cellStyle name="Currency [0] 4528" xfId="6739" hidden="1"/>
    <cellStyle name="Currency [0] 4528" xfId="36133" hidden="1"/>
    <cellStyle name="Currency [0] 4529" xfId="6717" hidden="1"/>
    <cellStyle name="Currency [0] 4529" xfId="36111" hidden="1"/>
    <cellStyle name="Currency [0] 453" xfId="545" hidden="1"/>
    <cellStyle name="Currency [0] 453" xfId="29940" hidden="1"/>
    <cellStyle name="Currency [0] 4530" xfId="7233" hidden="1"/>
    <cellStyle name="Currency [0] 4530" xfId="36627" hidden="1"/>
    <cellStyle name="Currency [0] 4531" xfId="7239" hidden="1"/>
    <cellStyle name="Currency [0] 4531" xfId="36633" hidden="1"/>
    <cellStyle name="Currency [0] 4532" xfId="7241" hidden="1"/>
    <cellStyle name="Currency [0] 4532" xfId="36635" hidden="1"/>
    <cellStyle name="Currency [0] 4533" xfId="6734" hidden="1"/>
    <cellStyle name="Currency [0] 4533" xfId="36128" hidden="1"/>
    <cellStyle name="Currency [0] 4534" xfId="7235" hidden="1"/>
    <cellStyle name="Currency [0] 4534" xfId="36629" hidden="1"/>
    <cellStyle name="Currency [0] 4535" xfId="7243" hidden="1"/>
    <cellStyle name="Currency [0] 4535" xfId="36637" hidden="1"/>
    <cellStyle name="Currency [0] 4536" xfId="7245" hidden="1"/>
    <cellStyle name="Currency [0] 4536" xfId="36639" hidden="1"/>
    <cellStyle name="Currency [0] 4537" xfId="7234" hidden="1"/>
    <cellStyle name="Currency [0] 4537" xfId="36628" hidden="1"/>
    <cellStyle name="Currency [0] 4538" xfId="6740" hidden="1"/>
    <cellStyle name="Currency [0] 4538" xfId="36134" hidden="1"/>
    <cellStyle name="Currency [0] 4539" xfId="7256" hidden="1"/>
    <cellStyle name="Currency [0] 4539" xfId="36650" hidden="1"/>
    <cellStyle name="Currency [0] 454" xfId="458" hidden="1"/>
    <cellStyle name="Currency [0] 454" xfId="29853" hidden="1"/>
    <cellStyle name="Currency [0] 4540" xfId="7265" hidden="1"/>
    <cellStyle name="Currency [0] 4540" xfId="36659" hidden="1"/>
    <cellStyle name="Currency [0] 4541" xfId="7276" hidden="1"/>
    <cellStyle name="Currency [0] 4541" xfId="36670" hidden="1"/>
    <cellStyle name="Currency [0] 4542" xfId="7282" hidden="1"/>
    <cellStyle name="Currency [0] 4542" xfId="36676" hidden="1"/>
    <cellStyle name="Currency [0] 4543" xfId="7254" hidden="1"/>
    <cellStyle name="Currency [0] 4543" xfId="36648" hidden="1"/>
    <cellStyle name="Currency [0] 4544" xfId="7272" hidden="1"/>
    <cellStyle name="Currency [0] 4544" xfId="36666" hidden="1"/>
    <cellStyle name="Currency [0] 4545" xfId="7294" hidden="1"/>
    <cellStyle name="Currency [0] 4545" xfId="36688" hidden="1"/>
    <cellStyle name="Currency [0] 4546" xfId="7296" hidden="1"/>
    <cellStyle name="Currency [0] 4546" xfId="36690" hidden="1"/>
    <cellStyle name="Currency [0] 4547" xfId="7230" hidden="1"/>
    <cellStyle name="Currency [0] 4547" xfId="36624" hidden="1"/>
    <cellStyle name="Currency [0] 4548" xfId="6744" hidden="1"/>
    <cellStyle name="Currency [0] 4548" xfId="36138" hidden="1"/>
    <cellStyle name="Currency [0] 4549" xfId="7268" hidden="1"/>
    <cellStyle name="Currency [0] 4549" xfId="36662" hidden="1"/>
    <cellStyle name="Currency [0] 455" xfId="539" hidden="1"/>
    <cellStyle name="Currency [0] 455" xfId="29934" hidden="1"/>
    <cellStyle name="Currency [0] 4550" xfId="6760" hidden="1"/>
    <cellStyle name="Currency [0] 4550" xfId="36154" hidden="1"/>
    <cellStyle name="Currency [0] 4551" xfId="7257" hidden="1"/>
    <cellStyle name="Currency [0] 4551" xfId="36651" hidden="1"/>
    <cellStyle name="Currency [0] 4552" xfId="7301" hidden="1"/>
    <cellStyle name="Currency [0] 4552" xfId="36695" hidden="1"/>
    <cellStyle name="Currency [0] 4553" xfId="7269" hidden="1"/>
    <cellStyle name="Currency [0] 4553" xfId="36663" hidden="1"/>
    <cellStyle name="Currency [0] 4554" xfId="7277" hidden="1"/>
    <cellStyle name="Currency [0] 4554" xfId="36671" hidden="1"/>
    <cellStyle name="Currency [0] 4555" xfId="7313" hidden="1"/>
    <cellStyle name="Currency [0] 4555" xfId="36707" hidden="1"/>
    <cellStyle name="Currency [0] 4556" xfId="7315" hidden="1"/>
    <cellStyle name="Currency [0] 4556" xfId="36709" hidden="1"/>
    <cellStyle name="Currency [0] 4557" xfId="7271" hidden="1"/>
    <cellStyle name="Currency [0] 4557" xfId="36665" hidden="1"/>
    <cellStyle name="Currency [0] 4558" xfId="7284" hidden="1"/>
    <cellStyle name="Currency [0] 4558" xfId="36678" hidden="1"/>
    <cellStyle name="Currency [0] 4559" xfId="7289" hidden="1"/>
    <cellStyle name="Currency [0] 4559" xfId="36683" hidden="1"/>
    <cellStyle name="Currency [0] 456" xfId="546" hidden="1"/>
    <cellStyle name="Currency [0] 456" xfId="29941" hidden="1"/>
    <cellStyle name="Currency [0] 4560" xfId="7283" hidden="1"/>
    <cellStyle name="Currency [0] 4560" xfId="36677" hidden="1"/>
    <cellStyle name="Currency [0] 4561" xfId="7331" hidden="1"/>
    <cellStyle name="Currency [0] 4561" xfId="36725" hidden="1"/>
    <cellStyle name="Currency [0] 4562" xfId="7339" hidden="1"/>
    <cellStyle name="Currency [0] 4562" xfId="36733" hidden="1"/>
    <cellStyle name="Currency [0] 4563" xfId="7267" hidden="1"/>
    <cellStyle name="Currency [0] 4563" xfId="36661" hidden="1"/>
    <cellStyle name="Currency [0] 4564" xfId="7325" hidden="1"/>
    <cellStyle name="Currency [0] 4564" xfId="36719" hidden="1"/>
    <cellStyle name="Currency [0] 4565" xfId="7348" hidden="1"/>
    <cellStyle name="Currency [0] 4565" xfId="36742" hidden="1"/>
    <cellStyle name="Currency [0] 4566" xfId="7350" hidden="1"/>
    <cellStyle name="Currency [0] 4566" xfId="36744" hidden="1"/>
    <cellStyle name="Currency [0] 4567" xfId="7250" hidden="1"/>
    <cellStyle name="Currency [0] 4567" xfId="36644" hidden="1"/>
    <cellStyle name="Currency [0] 4568" xfId="7260" hidden="1"/>
    <cellStyle name="Currency [0] 4568" xfId="36654" hidden="1"/>
    <cellStyle name="Currency [0] 4569" xfId="7322" hidden="1"/>
    <cellStyle name="Currency [0] 4569" xfId="36716" hidden="1"/>
    <cellStyle name="Currency [0] 457" xfId="547" hidden="1"/>
    <cellStyle name="Currency [0] 457" xfId="29942" hidden="1"/>
    <cellStyle name="Currency [0] 4570" xfId="7287" hidden="1"/>
    <cellStyle name="Currency [0] 4570" xfId="36681" hidden="1"/>
    <cellStyle name="Currency [0] 4571" xfId="7237" hidden="1"/>
    <cellStyle name="Currency [0] 4571" xfId="36631" hidden="1"/>
    <cellStyle name="Currency [0] 4572" xfId="7358" hidden="1"/>
    <cellStyle name="Currency [0] 4572" xfId="36752" hidden="1"/>
    <cellStyle name="Currency [0] 4573" xfId="7323" hidden="1"/>
    <cellStyle name="Currency [0] 4573" xfId="36717" hidden="1"/>
    <cellStyle name="Currency [0] 4574" xfId="7334" hidden="1"/>
    <cellStyle name="Currency [0] 4574" xfId="36728" hidden="1"/>
    <cellStyle name="Currency [0] 4575" xfId="7366" hidden="1"/>
    <cellStyle name="Currency [0] 4575" xfId="36760" hidden="1"/>
    <cellStyle name="Currency [0] 4576" xfId="7368" hidden="1"/>
    <cellStyle name="Currency [0] 4576" xfId="36762" hidden="1"/>
    <cellStyle name="Currency [0] 4577" xfId="7320" hidden="1"/>
    <cellStyle name="Currency [0] 4577" xfId="36714" hidden="1"/>
    <cellStyle name="Currency [0] 4578" xfId="7319" hidden="1"/>
    <cellStyle name="Currency [0] 4578" xfId="36713" hidden="1"/>
    <cellStyle name="Currency [0] 4579" xfId="7309" hidden="1"/>
    <cellStyle name="Currency [0] 4579" xfId="36703" hidden="1"/>
    <cellStyle name="Currency [0] 458" xfId="487" hidden="1"/>
    <cellStyle name="Currency [0] 458" xfId="29882" hidden="1"/>
    <cellStyle name="Currency [0] 4580" xfId="7305" hidden="1"/>
    <cellStyle name="Currency [0] 4580" xfId="36699" hidden="1"/>
    <cellStyle name="Currency [0] 4581" xfId="7307" hidden="1"/>
    <cellStyle name="Currency [0] 4581" xfId="36701" hidden="1"/>
    <cellStyle name="Currency [0] 4582" xfId="7375" hidden="1"/>
    <cellStyle name="Currency [0] 4582" xfId="36769" hidden="1"/>
    <cellStyle name="Currency [0] 4583" xfId="6746" hidden="1"/>
    <cellStyle name="Currency [0] 4583" xfId="36140" hidden="1"/>
    <cellStyle name="Currency [0] 4584" xfId="7353" hidden="1"/>
    <cellStyle name="Currency [0] 4584" xfId="36747" hidden="1"/>
    <cellStyle name="Currency [0] 4585" xfId="7381" hidden="1"/>
    <cellStyle name="Currency [0] 4585" xfId="36775" hidden="1"/>
    <cellStyle name="Currency [0] 4586" xfId="7383" hidden="1"/>
    <cellStyle name="Currency [0] 4586" xfId="36777" hidden="1"/>
    <cellStyle name="Currency [0] 4587" xfId="7258" hidden="1"/>
    <cellStyle name="Currency [0] 4587" xfId="36652" hidden="1"/>
    <cellStyle name="Currency [0] 4588" xfId="7332" hidden="1"/>
    <cellStyle name="Currency [0] 4588" xfId="36726" hidden="1"/>
    <cellStyle name="Currency [0] 4589" xfId="7288" hidden="1"/>
    <cellStyle name="Currency [0] 4589" xfId="36682" hidden="1"/>
    <cellStyle name="Currency [0] 459" xfId="507" hidden="1"/>
    <cellStyle name="Currency [0] 459" xfId="29902" hidden="1"/>
    <cellStyle name="Currency [0] 4590" xfId="7324" hidden="1"/>
    <cellStyle name="Currency [0] 4590" xfId="36718" hidden="1"/>
    <cellStyle name="Currency [0] 4591" xfId="7328" hidden="1"/>
    <cellStyle name="Currency [0] 4591" xfId="36722" hidden="1"/>
    <cellStyle name="Currency [0] 4592" xfId="7389" hidden="1"/>
    <cellStyle name="Currency [0] 4592" xfId="36783" hidden="1"/>
    <cellStyle name="Currency [0] 4593" xfId="6733" hidden="1"/>
    <cellStyle name="Currency [0] 4593" xfId="36127" hidden="1"/>
    <cellStyle name="Currency [0] 4594" xfId="7371" hidden="1"/>
    <cellStyle name="Currency [0] 4594" xfId="36765" hidden="1"/>
    <cellStyle name="Currency [0] 4595" xfId="7394" hidden="1"/>
    <cellStyle name="Currency [0] 4595" xfId="36788" hidden="1"/>
    <cellStyle name="Currency [0] 4596" xfId="7396" hidden="1"/>
    <cellStyle name="Currency [0] 4596" xfId="36790" hidden="1"/>
    <cellStyle name="Currency [0] 4597" xfId="7252" hidden="1"/>
    <cellStyle name="Currency [0] 4597" xfId="36646" hidden="1"/>
    <cellStyle name="Currency [0] 4598" xfId="7351" hidden="1"/>
    <cellStyle name="Currency [0] 4598" xfId="36745" hidden="1"/>
    <cellStyle name="Currency [0] 4599" xfId="7318" hidden="1"/>
    <cellStyle name="Currency [0] 4599" xfId="36712" hidden="1"/>
    <cellStyle name="Currency [0] 46" xfId="149" hidden="1"/>
    <cellStyle name="Currency [0] 46" xfId="29544" hidden="1"/>
    <cellStyle name="Currency [0] 460" xfId="541" hidden="1"/>
    <cellStyle name="Currency [0] 460" xfId="29936" hidden="1"/>
    <cellStyle name="Currency [0] 4600" xfId="7336" hidden="1"/>
    <cellStyle name="Currency [0] 4600" xfId="36730" hidden="1"/>
    <cellStyle name="Currency [0] 4601" xfId="7333" hidden="1"/>
    <cellStyle name="Currency [0] 4601" xfId="36727" hidden="1"/>
    <cellStyle name="Currency [0] 4602" xfId="7400" hidden="1"/>
    <cellStyle name="Currency [0] 4602" xfId="36794" hidden="1"/>
    <cellStyle name="Currency [0] 4603" xfId="7285" hidden="1"/>
    <cellStyle name="Currency [0] 4603" xfId="36679" hidden="1"/>
    <cellStyle name="Currency [0] 4604" xfId="7385" hidden="1"/>
    <cellStyle name="Currency [0] 4604" xfId="36779" hidden="1"/>
    <cellStyle name="Currency [0] 4605" xfId="7407" hidden="1"/>
    <cellStyle name="Currency [0] 4605" xfId="36801" hidden="1"/>
    <cellStyle name="Currency [0] 4606" xfId="7409" hidden="1"/>
    <cellStyle name="Currency [0] 4606" xfId="36803" hidden="1"/>
    <cellStyle name="Currency [0] 4607" xfId="7337" hidden="1"/>
    <cellStyle name="Currency [0] 4607" xfId="36731" hidden="1"/>
    <cellStyle name="Currency [0] 4608" xfId="7369" hidden="1"/>
    <cellStyle name="Currency [0] 4608" xfId="36763" hidden="1"/>
    <cellStyle name="Currency [0] 4609" xfId="6712" hidden="1"/>
    <cellStyle name="Currency [0] 4609" xfId="36106" hidden="1"/>
    <cellStyle name="Currency [0] 461" xfId="534" hidden="1"/>
    <cellStyle name="Currency [0] 461" xfId="29929" hidden="1"/>
    <cellStyle name="Currency [0] 4610" xfId="7355" hidden="1"/>
    <cellStyle name="Currency [0] 4610" xfId="36749" hidden="1"/>
    <cellStyle name="Currency [0] 4611" xfId="7352" hidden="1"/>
    <cellStyle name="Currency [0] 4611" xfId="36746" hidden="1"/>
    <cellStyle name="Currency [0] 4612" xfId="7413" hidden="1"/>
    <cellStyle name="Currency [0] 4612" xfId="36807" hidden="1"/>
    <cellStyle name="Currency [0] 4613" xfId="7248" hidden="1"/>
    <cellStyle name="Currency [0] 4613" xfId="36642" hidden="1"/>
    <cellStyle name="Currency [0] 4614" xfId="7397" hidden="1"/>
    <cellStyle name="Currency [0] 4614" xfId="36791" hidden="1"/>
    <cellStyle name="Currency [0] 4615" xfId="7417" hidden="1"/>
    <cellStyle name="Currency [0] 4615" xfId="36811" hidden="1"/>
    <cellStyle name="Currency [0] 4616" xfId="7419" hidden="1"/>
    <cellStyle name="Currency [0] 4616" xfId="36813" hidden="1"/>
    <cellStyle name="Currency [0] 4617" xfId="7356" hidden="1"/>
    <cellStyle name="Currency [0] 4617" xfId="36750" hidden="1"/>
    <cellStyle name="Currency [0] 4618" xfId="7384" hidden="1"/>
    <cellStyle name="Currency [0] 4618" xfId="36778" hidden="1"/>
    <cellStyle name="Currency [0] 4619" xfId="7344" hidden="1"/>
    <cellStyle name="Currency [0] 4619" xfId="36738" hidden="1"/>
    <cellStyle name="Currency [0] 462" xfId="544" hidden="1"/>
    <cellStyle name="Currency [0] 462" xfId="29939" hidden="1"/>
    <cellStyle name="Currency [0] 4620" xfId="7373" hidden="1"/>
    <cellStyle name="Currency [0] 4620" xfId="36767" hidden="1"/>
    <cellStyle name="Currency [0] 4621" xfId="7370" hidden="1"/>
    <cellStyle name="Currency [0] 4621" xfId="36764" hidden="1"/>
    <cellStyle name="Currency [0] 4622" xfId="7423" hidden="1"/>
    <cellStyle name="Currency [0] 4622" xfId="36817" hidden="1"/>
    <cellStyle name="Currency [0] 4623" xfId="7251" hidden="1"/>
    <cellStyle name="Currency [0] 4623" xfId="36645" hidden="1"/>
    <cellStyle name="Currency [0] 4624" xfId="7410" hidden="1"/>
    <cellStyle name="Currency [0] 4624" xfId="36804" hidden="1"/>
    <cellStyle name="Currency [0] 4625" xfId="7427" hidden="1"/>
    <cellStyle name="Currency [0] 4625" xfId="36821" hidden="1"/>
    <cellStyle name="Currency [0] 4626" xfId="7429" hidden="1"/>
    <cellStyle name="Currency [0] 4626" xfId="36823" hidden="1"/>
    <cellStyle name="Currency [0] 4627" xfId="7310" hidden="1"/>
    <cellStyle name="Currency [0] 4627" xfId="36704" hidden="1"/>
    <cellStyle name="Currency [0] 4628" xfId="7346" hidden="1"/>
    <cellStyle name="Currency [0] 4628" xfId="36740" hidden="1"/>
    <cellStyle name="Currency [0] 4629" xfId="7415" hidden="1"/>
    <cellStyle name="Currency [0] 4629" xfId="36809" hidden="1"/>
    <cellStyle name="Currency [0] 463" xfId="548" hidden="1"/>
    <cellStyle name="Currency [0] 463" xfId="29943" hidden="1"/>
    <cellStyle name="Currency [0] 4630" xfId="7403" hidden="1"/>
    <cellStyle name="Currency [0] 4630" xfId="36797" hidden="1"/>
    <cellStyle name="Currency [0] 4631" xfId="7420" hidden="1"/>
    <cellStyle name="Currency [0] 4631" xfId="36814" hidden="1"/>
    <cellStyle name="Currency [0] 4632" xfId="7431" hidden="1"/>
    <cellStyle name="Currency [0] 4632" xfId="36825" hidden="1"/>
    <cellStyle name="Currency [0] 4633" xfId="7279" hidden="1"/>
    <cellStyle name="Currency [0] 4633" xfId="36673" hidden="1"/>
    <cellStyle name="Currency [0] 4634" xfId="7343" hidden="1"/>
    <cellStyle name="Currency [0] 4634" xfId="36737" hidden="1"/>
    <cellStyle name="Currency [0] 4635" xfId="7435" hidden="1"/>
    <cellStyle name="Currency [0] 4635" xfId="36829" hidden="1"/>
    <cellStyle name="Currency [0] 4636" xfId="7437" hidden="1"/>
    <cellStyle name="Currency [0] 4636" xfId="36831" hidden="1"/>
    <cellStyle name="Currency [0] 4637" xfId="7392" hidden="1"/>
    <cellStyle name="Currency [0] 4637" xfId="36786" hidden="1"/>
    <cellStyle name="Currency [0] 4638" xfId="7404" hidden="1"/>
    <cellStyle name="Currency [0] 4638" xfId="36798" hidden="1"/>
    <cellStyle name="Currency [0] 4639" xfId="7432" hidden="1"/>
    <cellStyle name="Currency [0] 4639" xfId="36826" hidden="1"/>
    <cellStyle name="Currency [0] 464" xfId="473" hidden="1"/>
    <cellStyle name="Currency [0] 464" xfId="29868" hidden="1"/>
    <cellStyle name="Currency [0] 4640" xfId="7405" hidden="1"/>
    <cellStyle name="Currency [0] 4640" xfId="36799" hidden="1"/>
    <cellStyle name="Currency [0] 4641" xfId="7438" hidden="1"/>
    <cellStyle name="Currency [0] 4641" xfId="36832" hidden="1"/>
    <cellStyle name="Currency [0] 4642" xfId="7440" hidden="1"/>
    <cellStyle name="Currency [0] 4642" xfId="36834" hidden="1"/>
    <cellStyle name="Currency [0] 4643" xfId="7433" hidden="1"/>
    <cellStyle name="Currency [0] 4643" xfId="36827" hidden="1"/>
    <cellStyle name="Currency [0] 4644" xfId="7379" hidden="1"/>
    <cellStyle name="Currency [0] 4644" xfId="36773" hidden="1"/>
    <cellStyle name="Currency [0] 4645" xfId="7442" hidden="1"/>
    <cellStyle name="Currency [0] 4645" xfId="36836" hidden="1"/>
    <cellStyle name="Currency [0] 4646" xfId="7444" hidden="1"/>
    <cellStyle name="Currency [0] 4646" xfId="36838" hidden="1"/>
    <cellStyle name="Currency [0] 4647" xfId="6806" hidden="1"/>
    <cellStyle name="Currency [0] 4647" xfId="36200" hidden="1"/>
    <cellStyle name="Currency [0] 4648" xfId="6747" hidden="1"/>
    <cellStyle name="Currency [0] 4648" xfId="36141" hidden="1"/>
    <cellStyle name="Currency [0] 4649" xfId="7450" hidden="1"/>
    <cellStyle name="Currency [0] 4649" xfId="36844" hidden="1"/>
    <cellStyle name="Currency [0] 465" xfId="505" hidden="1"/>
    <cellStyle name="Currency [0] 465" xfId="29900" hidden="1"/>
    <cellStyle name="Currency [0] 4650" xfId="7456" hidden="1"/>
    <cellStyle name="Currency [0] 4650" xfId="36850" hidden="1"/>
    <cellStyle name="Currency [0] 4651" xfId="7458" hidden="1"/>
    <cellStyle name="Currency [0] 4651" xfId="36852" hidden="1"/>
    <cellStyle name="Currency [0] 4652" xfId="6737" hidden="1"/>
    <cellStyle name="Currency [0] 4652" xfId="36131" hidden="1"/>
    <cellStyle name="Currency [0] 4653" xfId="7452" hidden="1"/>
    <cellStyle name="Currency [0] 4653" xfId="36846" hidden="1"/>
    <cellStyle name="Currency [0] 4654" xfId="7460" hidden="1"/>
    <cellStyle name="Currency [0] 4654" xfId="36854" hidden="1"/>
    <cellStyle name="Currency [0] 4655" xfId="7462" hidden="1"/>
    <cellStyle name="Currency [0] 4655" xfId="36856" hidden="1"/>
    <cellStyle name="Currency [0] 4656" xfId="7451" hidden="1"/>
    <cellStyle name="Currency [0] 4656" xfId="36845" hidden="1"/>
    <cellStyle name="Currency [0] 4657" xfId="6782" hidden="1"/>
    <cellStyle name="Currency [0] 4657" xfId="36176" hidden="1"/>
    <cellStyle name="Currency [0] 4658" xfId="7473" hidden="1"/>
    <cellStyle name="Currency [0] 4658" xfId="36867" hidden="1"/>
    <cellStyle name="Currency [0] 4659" xfId="7482" hidden="1"/>
    <cellStyle name="Currency [0] 4659" xfId="36876" hidden="1"/>
    <cellStyle name="Currency [0] 466" xfId="551" hidden="1"/>
    <cellStyle name="Currency [0] 466" xfId="29946" hidden="1"/>
    <cellStyle name="Currency [0] 4660" xfId="7493" hidden="1"/>
    <cellStyle name="Currency [0] 4660" xfId="36887" hidden="1"/>
    <cellStyle name="Currency [0] 4661" xfId="7499" hidden="1"/>
    <cellStyle name="Currency [0] 4661" xfId="36893" hidden="1"/>
    <cellStyle name="Currency [0] 4662" xfId="7471" hidden="1"/>
    <cellStyle name="Currency [0] 4662" xfId="36865" hidden="1"/>
    <cellStyle name="Currency [0] 4663" xfId="7489" hidden="1"/>
    <cellStyle name="Currency [0] 4663" xfId="36883" hidden="1"/>
    <cellStyle name="Currency [0] 4664" xfId="7511" hidden="1"/>
    <cellStyle name="Currency [0] 4664" xfId="36905" hidden="1"/>
    <cellStyle name="Currency [0] 4665" xfId="7513" hidden="1"/>
    <cellStyle name="Currency [0] 4665" xfId="36907" hidden="1"/>
    <cellStyle name="Currency [0] 4666" xfId="7447" hidden="1"/>
    <cellStyle name="Currency [0] 4666" xfId="36841" hidden="1"/>
    <cellStyle name="Currency [0] 4667" xfId="6736" hidden="1"/>
    <cellStyle name="Currency [0] 4667" xfId="36130" hidden="1"/>
    <cellStyle name="Currency [0] 4668" xfId="7485" hidden="1"/>
    <cellStyle name="Currency [0] 4668" xfId="36879" hidden="1"/>
    <cellStyle name="Currency [0] 4669" xfId="6715" hidden="1"/>
    <cellStyle name="Currency [0] 4669" xfId="36109" hidden="1"/>
    <cellStyle name="Currency [0] 467" xfId="552" hidden="1"/>
    <cellStyle name="Currency [0] 467" xfId="29947" hidden="1"/>
    <cellStyle name="Currency [0] 4670" xfId="7474" hidden="1"/>
    <cellStyle name="Currency [0] 4670" xfId="36868" hidden="1"/>
    <cellStyle name="Currency [0] 4671" xfId="7518" hidden="1"/>
    <cellStyle name="Currency [0] 4671" xfId="36912" hidden="1"/>
    <cellStyle name="Currency [0] 4672" xfId="7486" hidden="1"/>
    <cellStyle name="Currency [0] 4672" xfId="36880" hidden="1"/>
    <cellStyle name="Currency [0] 4673" xfId="7494" hidden="1"/>
    <cellStyle name="Currency [0] 4673" xfId="36888" hidden="1"/>
    <cellStyle name="Currency [0] 4674" xfId="7530" hidden="1"/>
    <cellStyle name="Currency [0] 4674" xfId="36924" hidden="1"/>
    <cellStyle name="Currency [0] 4675" xfId="7532" hidden="1"/>
    <cellStyle name="Currency [0] 4675" xfId="36926" hidden="1"/>
    <cellStyle name="Currency [0] 4676" xfId="7488" hidden="1"/>
    <cellStyle name="Currency [0] 4676" xfId="36882" hidden="1"/>
    <cellStyle name="Currency [0] 4677" xfId="7501" hidden="1"/>
    <cellStyle name="Currency [0] 4677" xfId="36895" hidden="1"/>
    <cellStyle name="Currency [0] 4678" xfId="7506" hidden="1"/>
    <cellStyle name="Currency [0] 4678" xfId="36900" hidden="1"/>
    <cellStyle name="Currency [0] 4679" xfId="7500" hidden="1"/>
    <cellStyle name="Currency [0] 4679" xfId="36894" hidden="1"/>
    <cellStyle name="Currency [0] 468" xfId="529" hidden="1"/>
    <cellStyle name="Currency [0] 468" xfId="29924" hidden="1"/>
    <cellStyle name="Currency [0] 4680" xfId="7548" hidden="1"/>
    <cellStyle name="Currency [0] 4680" xfId="36942" hidden="1"/>
    <cellStyle name="Currency [0] 4681" xfId="7556" hidden="1"/>
    <cellStyle name="Currency [0] 4681" xfId="36950" hidden="1"/>
    <cellStyle name="Currency [0] 4682" xfId="7484" hidden="1"/>
    <cellStyle name="Currency [0] 4682" xfId="36878" hidden="1"/>
    <cellStyle name="Currency [0] 4683" xfId="7542" hidden="1"/>
    <cellStyle name="Currency [0] 4683" xfId="36936" hidden="1"/>
    <cellStyle name="Currency [0] 4684" xfId="7565" hidden="1"/>
    <cellStyle name="Currency [0] 4684" xfId="36959" hidden="1"/>
    <cellStyle name="Currency [0] 4685" xfId="7567" hidden="1"/>
    <cellStyle name="Currency [0] 4685" xfId="36961" hidden="1"/>
    <cellStyle name="Currency [0] 4686" xfId="7467" hidden="1"/>
    <cellStyle name="Currency [0] 4686" xfId="36861" hidden="1"/>
    <cellStyle name="Currency [0] 4687" xfId="7477" hidden="1"/>
    <cellStyle name="Currency [0] 4687" xfId="36871" hidden="1"/>
    <cellStyle name="Currency [0] 4688" xfId="7539" hidden="1"/>
    <cellStyle name="Currency [0] 4688" xfId="36933" hidden="1"/>
    <cellStyle name="Currency [0] 4689" xfId="7504" hidden="1"/>
    <cellStyle name="Currency [0] 4689" xfId="36898" hidden="1"/>
    <cellStyle name="Currency [0] 469" xfId="535" hidden="1"/>
    <cellStyle name="Currency [0] 469" xfId="29930" hidden="1"/>
    <cellStyle name="Currency [0] 4690" xfId="7454" hidden="1"/>
    <cellStyle name="Currency [0] 4690" xfId="36848" hidden="1"/>
    <cellStyle name="Currency [0] 4691" xfId="7575" hidden="1"/>
    <cellStyle name="Currency [0] 4691" xfId="36969" hidden="1"/>
    <cellStyle name="Currency [0] 4692" xfId="7540" hidden="1"/>
    <cellStyle name="Currency [0] 4692" xfId="36934" hidden="1"/>
    <cellStyle name="Currency [0] 4693" xfId="7551" hidden="1"/>
    <cellStyle name="Currency [0] 4693" xfId="36945" hidden="1"/>
    <cellStyle name="Currency [0] 4694" xfId="7583" hidden="1"/>
    <cellStyle name="Currency [0] 4694" xfId="36977" hidden="1"/>
    <cellStyle name="Currency [0] 4695" xfId="7585" hidden="1"/>
    <cellStyle name="Currency [0] 4695" xfId="36979" hidden="1"/>
    <cellStyle name="Currency [0] 4696" xfId="7537" hidden="1"/>
    <cellStyle name="Currency [0] 4696" xfId="36931" hidden="1"/>
    <cellStyle name="Currency [0] 4697" xfId="7536" hidden="1"/>
    <cellStyle name="Currency [0] 4697" xfId="36930" hidden="1"/>
    <cellStyle name="Currency [0] 4698" xfId="7526" hidden="1"/>
    <cellStyle name="Currency [0] 4698" xfId="36920" hidden="1"/>
    <cellStyle name="Currency [0] 4699" xfId="7522" hidden="1"/>
    <cellStyle name="Currency [0] 4699" xfId="36916" hidden="1"/>
    <cellStyle name="Currency [0] 47" xfId="128" hidden="1"/>
    <cellStyle name="Currency [0] 47" xfId="29523" hidden="1"/>
    <cellStyle name="Currency [0] 470" xfId="549" hidden="1"/>
    <cellStyle name="Currency [0] 470" xfId="29944" hidden="1"/>
    <cellStyle name="Currency [0] 4700" xfId="7524" hidden="1"/>
    <cellStyle name="Currency [0] 4700" xfId="36918" hidden="1"/>
    <cellStyle name="Currency [0] 4701" xfId="7592" hidden="1"/>
    <cellStyle name="Currency [0] 4701" xfId="36986" hidden="1"/>
    <cellStyle name="Currency [0] 4702" xfId="6751" hidden="1"/>
    <cellStyle name="Currency [0] 4702" xfId="36145" hidden="1"/>
    <cellStyle name="Currency [0] 4703" xfId="7570" hidden="1"/>
    <cellStyle name="Currency [0] 4703" xfId="36964" hidden="1"/>
    <cellStyle name="Currency [0] 4704" xfId="7598" hidden="1"/>
    <cellStyle name="Currency [0] 4704" xfId="36992" hidden="1"/>
    <cellStyle name="Currency [0] 4705" xfId="7600" hidden="1"/>
    <cellStyle name="Currency [0] 4705" xfId="36994" hidden="1"/>
    <cellStyle name="Currency [0] 4706" xfId="7475" hidden="1"/>
    <cellStyle name="Currency [0] 4706" xfId="36869" hidden="1"/>
    <cellStyle name="Currency [0] 4707" xfId="7549" hidden="1"/>
    <cellStyle name="Currency [0] 4707" xfId="36943" hidden="1"/>
    <cellStyle name="Currency [0] 4708" xfId="7505" hidden="1"/>
    <cellStyle name="Currency [0] 4708" xfId="36899" hidden="1"/>
    <cellStyle name="Currency [0] 4709" xfId="7541" hidden="1"/>
    <cellStyle name="Currency [0] 4709" xfId="36935" hidden="1"/>
    <cellStyle name="Currency [0] 471" xfId="536" hidden="1"/>
    <cellStyle name="Currency [0] 471" xfId="29931" hidden="1"/>
    <cellStyle name="Currency [0] 4710" xfId="7545" hidden="1"/>
    <cellStyle name="Currency [0] 4710" xfId="36939" hidden="1"/>
    <cellStyle name="Currency [0] 4711" xfId="7606" hidden="1"/>
    <cellStyle name="Currency [0] 4711" xfId="37000" hidden="1"/>
    <cellStyle name="Currency [0] 4712" xfId="6764" hidden="1"/>
    <cellStyle name="Currency [0] 4712" xfId="36158" hidden="1"/>
    <cellStyle name="Currency [0] 4713" xfId="7588" hidden="1"/>
    <cellStyle name="Currency [0] 4713" xfId="36982" hidden="1"/>
    <cellStyle name="Currency [0] 4714" xfId="7611" hidden="1"/>
    <cellStyle name="Currency [0] 4714" xfId="37005" hidden="1"/>
    <cellStyle name="Currency [0] 4715" xfId="7613" hidden="1"/>
    <cellStyle name="Currency [0] 4715" xfId="37007" hidden="1"/>
    <cellStyle name="Currency [0] 4716" xfId="7469" hidden="1"/>
    <cellStyle name="Currency [0] 4716" xfId="36863" hidden="1"/>
    <cellStyle name="Currency [0] 4717" xfId="7568" hidden="1"/>
    <cellStyle name="Currency [0] 4717" xfId="36962" hidden="1"/>
    <cellStyle name="Currency [0] 4718" xfId="7535" hidden="1"/>
    <cellStyle name="Currency [0] 4718" xfId="36929" hidden="1"/>
    <cellStyle name="Currency [0] 4719" xfId="7553" hidden="1"/>
    <cellStyle name="Currency [0] 4719" xfId="36947" hidden="1"/>
    <cellStyle name="Currency [0] 472" xfId="553" hidden="1"/>
    <cellStyle name="Currency [0] 472" xfId="29948" hidden="1"/>
    <cellStyle name="Currency [0] 4720" xfId="7550" hidden="1"/>
    <cellStyle name="Currency [0] 4720" xfId="36944" hidden="1"/>
    <cellStyle name="Currency [0] 4721" xfId="7617" hidden="1"/>
    <cellStyle name="Currency [0] 4721" xfId="37011" hidden="1"/>
    <cellStyle name="Currency [0] 4722" xfId="7502" hidden="1"/>
    <cellStyle name="Currency [0] 4722" xfId="36896" hidden="1"/>
    <cellStyle name="Currency [0] 4723" xfId="7602" hidden="1"/>
    <cellStyle name="Currency [0] 4723" xfId="36996" hidden="1"/>
    <cellStyle name="Currency [0] 4724" xfId="7624" hidden="1"/>
    <cellStyle name="Currency [0] 4724" xfId="37018" hidden="1"/>
    <cellStyle name="Currency [0] 4725" xfId="7626" hidden="1"/>
    <cellStyle name="Currency [0] 4725" xfId="37020" hidden="1"/>
    <cellStyle name="Currency [0] 4726" xfId="7554" hidden="1"/>
    <cellStyle name="Currency [0] 4726" xfId="36948" hidden="1"/>
    <cellStyle name="Currency [0] 4727" xfId="7586" hidden="1"/>
    <cellStyle name="Currency [0] 4727" xfId="36980" hidden="1"/>
    <cellStyle name="Currency [0] 4728" xfId="6716" hidden="1"/>
    <cellStyle name="Currency [0] 4728" xfId="36110" hidden="1"/>
    <cellStyle name="Currency [0] 4729" xfId="7572" hidden="1"/>
    <cellStyle name="Currency [0] 4729" xfId="36966" hidden="1"/>
    <cellStyle name="Currency [0] 473" xfId="554" hidden="1"/>
    <cellStyle name="Currency [0] 473" xfId="29949" hidden="1"/>
    <cellStyle name="Currency [0] 4730" xfId="7569" hidden="1"/>
    <cellStyle name="Currency [0] 4730" xfId="36963" hidden="1"/>
    <cellStyle name="Currency [0] 4731" xfId="7630" hidden="1"/>
    <cellStyle name="Currency [0] 4731" xfId="37024" hidden="1"/>
    <cellStyle name="Currency [0] 4732" xfId="7465" hidden="1"/>
    <cellStyle name="Currency [0] 4732" xfId="36859" hidden="1"/>
    <cellStyle name="Currency [0] 4733" xfId="7614" hidden="1"/>
    <cellStyle name="Currency [0] 4733" xfId="37008" hidden="1"/>
    <cellStyle name="Currency [0] 4734" xfId="7634" hidden="1"/>
    <cellStyle name="Currency [0] 4734" xfId="37028" hidden="1"/>
    <cellStyle name="Currency [0] 4735" xfId="7636" hidden="1"/>
    <cellStyle name="Currency [0] 4735" xfId="37030" hidden="1"/>
    <cellStyle name="Currency [0] 4736" xfId="7573" hidden="1"/>
    <cellStyle name="Currency [0] 4736" xfId="36967" hidden="1"/>
    <cellStyle name="Currency [0] 4737" xfId="7601" hidden="1"/>
    <cellStyle name="Currency [0] 4737" xfId="36995" hidden="1"/>
    <cellStyle name="Currency [0] 4738" xfId="7561" hidden="1"/>
    <cellStyle name="Currency [0] 4738" xfId="36955" hidden="1"/>
    <cellStyle name="Currency [0] 4739" xfId="7590" hidden="1"/>
    <cellStyle name="Currency [0] 4739" xfId="36984" hidden="1"/>
    <cellStyle name="Currency [0] 474" xfId="550" hidden="1"/>
    <cellStyle name="Currency [0] 474" xfId="29945" hidden="1"/>
    <cellStyle name="Currency [0] 4740" xfId="7587" hidden="1"/>
    <cellStyle name="Currency [0] 4740" xfId="36981" hidden="1"/>
    <cellStyle name="Currency [0] 4741" xfId="7640" hidden="1"/>
    <cellStyle name="Currency [0] 4741" xfId="37034" hidden="1"/>
    <cellStyle name="Currency [0] 4742" xfId="7468" hidden="1"/>
    <cellStyle name="Currency [0] 4742" xfId="36862" hidden="1"/>
    <cellStyle name="Currency [0] 4743" xfId="7627" hidden="1"/>
    <cellStyle name="Currency [0] 4743" xfId="37021" hidden="1"/>
    <cellStyle name="Currency [0] 4744" xfId="7644" hidden="1"/>
    <cellStyle name="Currency [0] 4744" xfId="37038" hidden="1"/>
    <cellStyle name="Currency [0] 4745" xfId="7646" hidden="1"/>
    <cellStyle name="Currency [0] 4745" xfId="37040" hidden="1"/>
    <cellStyle name="Currency [0] 4746" xfId="7527" hidden="1"/>
    <cellStyle name="Currency [0] 4746" xfId="36921" hidden="1"/>
    <cellStyle name="Currency [0] 4747" xfId="7563" hidden="1"/>
    <cellStyle name="Currency [0] 4747" xfId="36957" hidden="1"/>
    <cellStyle name="Currency [0] 4748" xfId="7632" hidden="1"/>
    <cellStyle name="Currency [0] 4748" xfId="37026" hidden="1"/>
    <cellStyle name="Currency [0] 4749" xfId="7620" hidden="1"/>
    <cellStyle name="Currency [0] 4749" xfId="37014" hidden="1"/>
    <cellStyle name="Currency [0] 475" xfId="523" hidden="1"/>
    <cellStyle name="Currency [0] 475" xfId="29918" hidden="1"/>
    <cellStyle name="Currency [0] 4750" xfId="7637" hidden="1"/>
    <cellStyle name="Currency [0] 4750" xfId="37031" hidden="1"/>
    <cellStyle name="Currency [0] 4751" xfId="7648" hidden="1"/>
    <cellStyle name="Currency [0] 4751" xfId="37042" hidden="1"/>
    <cellStyle name="Currency [0] 4752" xfId="7496" hidden="1"/>
    <cellStyle name="Currency [0] 4752" xfId="36890" hidden="1"/>
    <cellStyle name="Currency [0] 4753" xfId="7560" hidden="1"/>
    <cellStyle name="Currency [0] 4753" xfId="36954" hidden="1"/>
    <cellStyle name="Currency [0] 4754" xfId="7652" hidden="1"/>
    <cellStyle name="Currency [0] 4754" xfId="37046" hidden="1"/>
    <cellStyle name="Currency [0] 4755" xfId="7654" hidden="1"/>
    <cellStyle name="Currency [0] 4755" xfId="37048" hidden="1"/>
    <cellStyle name="Currency [0] 4756" xfId="7609" hidden="1"/>
    <cellStyle name="Currency [0] 4756" xfId="37003" hidden="1"/>
    <cellStyle name="Currency [0] 4757" xfId="7621" hidden="1"/>
    <cellStyle name="Currency [0] 4757" xfId="37015" hidden="1"/>
    <cellStyle name="Currency [0] 4758" xfId="7649" hidden="1"/>
    <cellStyle name="Currency [0] 4758" xfId="37043" hidden="1"/>
    <cellStyle name="Currency [0] 4759" xfId="7622" hidden="1"/>
    <cellStyle name="Currency [0] 4759" xfId="37016" hidden="1"/>
    <cellStyle name="Currency [0] 476" xfId="555" hidden="1"/>
    <cellStyle name="Currency [0] 476" xfId="29950" hidden="1"/>
    <cellStyle name="Currency [0] 4760" xfId="7655" hidden="1"/>
    <cellStyle name="Currency [0] 4760" xfId="37049" hidden="1"/>
    <cellStyle name="Currency [0] 4761" xfId="7657" hidden="1"/>
    <cellStyle name="Currency [0] 4761" xfId="37051" hidden="1"/>
    <cellStyle name="Currency [0] 4762" xfId="7650" hidden="1"/>
    <cellStyle name="Currency [0] 4762" xfId="37044" hidden="1"/>
    <cellStyle name="Currency [0] 4763" xfId="7596" hidden="1"/>
    <cellStyle name="Currency [0] 4763" xfId="36990" hidden="1"/>
    <cellStyle name="Currency [0] 4764" xfId="7659" hidden="1"/>
    <cellStyle name="Currency [0] 4764" xfId="37053" hidden="1"/>
    <cellStyle name="Currency [0] 4765" xfId="7661" hidden="1"/>
    <cellStyle name="Currency [0] 4765" xfId="37055" hidden="1"/>
    <cellStyle name="Currency [0] 4766" xfId="5308" hidden="1"/>
    <cellStyle name="Currency [0] 4766" xfId="34702" hidden="1"/>
    <cellStyle name="Currency [0] 4767" xfId="5246" hidden="1"/>
    <cellStyle name="Currency [0] 4767" xfId="34640" hidden="1"/>
    <cellStyle name="Currency [0] 4768" xfId="6501" hidden="1"/>
    <cellStyle name="Currency [0] 4768" xfId="35895" hidden="1"/>
    <cellStyle name="Currency [0] 4769" xfId="7666" hidden="1"/>
    <cellStyle name="Currency [0] 4769" xfId="37060" hidden="1"/>
    <cellStyle name="Currency [0] 477" xfId="556" hidden="1"/>
    <cellStyle name="Currency [0] 477" xfId="29951" hidden="1"/>
    <cellStyle name="Currency [0] 4770" xfId="7669" hidden="1"/>
    <cellStyle name="Currency [0] 4770" xfId="37063" hidden="1"/>
    <cellStyle name="Currency [0] 4771" xfId="5283" hidden="1"/>
    <cellStyle name="Currency [0] 4771" xfId="34677" hidden="1"/>
    <cellStyle name="Currency [0] 4772" xfId="7662" hidden="1"/>
    <cellStyle name="Currency [0] 4772" xfId="37056" hidden="1"/>
    <cellStyle name="Currency [0] 4773" xfId="7671" hidden="1"/>
    <cellStyle name="Currency [0] 4773" xfId="37065" hidden="1"/>
    <cellStyle name="Currency [0] 4774" xfId="7673" hidden="1"/>
    <cellStyle name="Currency [0] 4774" xfId="37067" hidden="1"/>
    <cellStyle name="Currency [0] 4775" xfId="5258" hidden="1"/>
    <cellStyle name="Currency [0] 4775" xfId="34652" hidden="1"/>
    <cellStyle name="Currency [0] 4776" xfId="5280" hidden="1"/>
    <cellStyle name="Currency [0] 4776" xfId="34674" hidden="1"/>
    <cellStyle name="Currency [0] 4777" xfId="7684" hidden="1"/>
    <cellStyle name="Currency [0] 4777" xfId="37078" hidden="1"/>
    <cellStyle name="Currency [0] 4778" xfId="7693" hidden="1"/>
    <cellStyle name="Currency [0] 4778" xfId="37087" hidden="1"/>
    <cellStyle name="Currency [0] 4779" xfId="7704" hidden="1"/>
    <cellStyle name="Currency [0] 4779" xfId="37098" hidden="1"/>
    <cellStyle name="Currency [0] 478" xfId="233" hidden="1"/>
    <cellStyle name="Currency [0] 478" xfId="29628" hidden="1"/>
    <cellStyle name="Currency [0] 4780" xfId="7710" hidden="1"/>
    <cellStyle name="Currency [0] 4780" xfId="37104" hidden="1"/>
    <cellStyle name="Currency [0] 4781" xfId="7682" hidden="1"/>
    <cellStyle name="Currency [0] 4781" xfId="37076" hidden="1"/>
    <cellStyle name="Currency [0] 4782" xfId="7700" hidden="1"/>
    <cellStyle name="Currency [0] 4782" xfId="37094" hidden="1"/>
    <cellStyle name="Currency [0] 4783" xfId="7722" hidden="1"/>
    <cellStyle name="Currency [0] 4783" xfId="37116" hidden="1"/>
    <cellStyle name="Currency [0] 4784" xfId="7724" hidden="1"/>
    <cellStyle name="Currency [0] 4784" xfId="37118" hidden="1"/>
    <cellStyle name="Currency [0] 4785" xfId="5229" hidden="1"/>
    <cellStyle name="Currency [0] 4785" xfId="34623" hidden="1"/>
    <cellStyle name="Currency [0] 4786" xfId="5263" hidden="1"/>
    <cellStyle name="Currency [0] 4786" xfId="34657" hidden="1"/>
    <cellStyle name="Currency [0] 4787" xfId="7696" hidden="1"/>
    <cellStyle name="Currency [0] 4787" xfId="37090" hidden="1"/>
    <cellStyle name="Currency [0] 4788" xfId="5267" hidden="1"/>
    <cellStyle name="Currency [0] 4788" xfId="34661" hidden="1"/>
    <cellStyle name="Currency [0] 4789" xfId="7685" hidden="1"/>
    <cellStyle name="Currency [0] 4789" xfId="37079" hidden="1"/>
    <cellStyle name="Currency [0] 479" xfId="209" hidden="1"/>
    <cellStyle name="Currency [0] 479" xfId="29604" hidden="1"/>
    <cellStyle name="Currency [0] 4790" xfId="7729" hidden="1"/>
    <cellStyle name="Currency [0] 4790" xfId="37123" hidden="1"/>
    <cellStyle name="Currency [0] 4791" xfId="7697" hidden="1"/>
    <cellStyle name="Currency [0] 4791" xfId="37091" hidden="1"/>
    <cellStyle name="Currency [0] 4792" xfId="7705" hidden="1"/>
    <cellStyle name="Currency [0] 4792" xfId="37099" hidden="1"/>
    <cellStyle name="Currency [0] 4793" xfId="7741" hidden="1"/>
    <cellStyle name="Currency [0] 4793" xfId="37135" hidden="1"/>
    <cellStyle name="Currency [0] 4794" xfId="7743" hidden="1"/>
    <cellStyle name="Currency [0] 4794" xfId="37137" hidden="1"/>
    <cellStyle name="Currency [0] 4795" xfId="7699" hidden="1"/>
    <cellStyle name="Currency [0] 4795" xfId="37093" hidden="1"/>
    <cellStyle name="Currency [0] 4796" xfId="7712" hidden="1"/>
    <cellStyle name="Currency [0] 4796" xfId="37106" hidden="1"/>
    <cellStyle name="Currency [0] 4797" xfId="7717" hidden="1"/>
    <cellStyle name="Currency [0] 4797" xfId="37111" hidden="1"/>
    <cellStyle name="Currency [0] 4798" xfId="7711" hidden="1"/>
    <cellStyle name="Currency [0] 4798" xfId="37105" hidden="1"/>
    <cellStyle name="Currency [0] 4799" xfId="7759" hidden="1"/>
    <cellStyle name="Currency [0] 4799" xfId="37153" hidden="1"/>
    <cellStyle name="Currency [0] 48" xfId="135" hidden="1"/>
    <cellStyle name="Currency [0] 48" xfId="29530" hidden="1"/>
    <cellStyle name="Currency [0] 480" xfId="558" hidden="1"/>
    <cellStyle name="Currency [0] 480" xfId="29953" hidden="1"/>
    <cellStyle name="Currency [0] 4800" xfId="7767" hidden="1"/>
    <cellStyle name="Currency [0] 4800" xfId="37161" hidden="1"/>
    <cellStyle name="Currency [0] 4801" xfId="7695" hidden="1"/>
    <cellStyle name="Currency [0] 4801" xfId="37089" hidden="1"/>
    <cellStyle name="Currency [0] 4802" xfId="7753" hidden="1"/>
    <cellStyle name="Currency [0] 4802" xfId="37147" hidden="1"/>
    <cellStyle name="Currency [0] 4803" xfId="7776" hidden="1"/>
    <cellStyle name="Currency [0] 4803" xfId="37170" hidden="1"/>
    <cellStyle name="Currency [0] 4804" xfId="7778" hidden="1"/>
    <cellStyle name="Currency [0] 4804" xfId="37172" hidden="1"/>
    <cellStyle name="Currency [0] 4805" xfId="7678" hidden="1"/>
    <cellStyle name="Currency [0] 4805" xfId="37072" hidden="1"/>
    <cellStyle name="Currency [0] 4806" xfId="7688" hidden="1"/>
    <cellStyle name="Currency [0] 4806" xfId="37082" hidden="1"/>
    <cellStyle name="Currency [0] 4807" xfId="7750" hidden="1"/>
    <cellStyle name="Currency [0] 4807" xfId="37144" hidden="1"/>
    <cellStyle name="Currency [0] 4808" xfId="7715" hidden="1"/>
    <cellStyle name="Currency [0] 4808" xfId="37109" hidden="1"/>
    <cellStyle name="Currency [0] 4809" xfId="7664" hidden="1"/>
    <cellStyle name="Currency [0] 4809" xfId="37058" hidden="1"/>
    <cellStyle name="Currency [0] 481" xfId="562" hidden="1"/>
    <cellStyle name="Currency [0] 481" xfId="29957" hidden="1"/>
    <cellStyle name="Currency [0] 4810" xfId="7786" hidden="1"/>
    <cellStyle name="Currency [0] 4810" xfId="37180" hidden="1"/>
    <cellStyle name="Currency [0] 4811" xfId="7751" hidden="1"/>
    <cellStyle name="Currency [0] 4811" xfId="37145" hidden="1"/>
    <cellStyle name="Currency [0] 4812" xfId="7762" hidden="1"/>
    <cellStyle name="Currency [0] 4812" xfId="37156" hidden="1"/>
    <cellStyle name="Currency [0] 4813" xfId="7794" hidden="1"/>
    <cellStyle name="Currency [0] 4813" xfId="37188" hidden="1"/>
    <cellStyle name="Currency [0] 4814" xfId="7796" hidden="1"/>
    <cellStyle name="Currency [0] 4814" xfId="37190" hidden="1"/>
    <cellStyle name="Currency [0] 4815" xfId="7748" hidden="1"/>
    <cellStyle name="Currency [0] 4815" xfId="37142" hidden="1"/>
    <cellStyle name="Currency [0] 4816" xfId="7747" hidden="1"/>
    <cellStyle name="Currency [0] 4816" xfId="37141" hidden="1"/>
    <cellStyle name="Currency [0] 4817" xfId="7737" hidden="1"/>
    <cellStyle name="Currency [0] 4817" xfId="37131" hidden="1"/>
    <cellStyle name="Currency [0] 4818" xfId="7733" hidden="1"/>
    <cellStyle name="Currency [0] 4818" xfId="37127" hidden="1"/>
    <cellStyle name="Currency [0] 4819" xfId="7735" hidden="1"/>
    <cellStyle name="Currency [0] 4819" xfId="37129" hidden="1"/>
    <cellStyle name="Currency [0] 482" xfId="563" hidden="1"/>
    <cellStyle name="Currency [0] 482" xfId="29958" hidden="1"/>
    <cellStyle name="Currency [0] 4820" xfId="7803" hidden="1"/>
    <cellStyle name="Currency [0] 4820" xfId="37197" hidden="1"/>
    <cellStyle name="Currency [0] 4821" xfId="5322" hidden="1"/>
    <cellStyle name="Currency [0] 4821" xfId="34716" hidden="1"/>
    <cellStyle name="Currency [0] 4822" xfId="7781" hidden="1"/>
    <cellStyle name="Currency [0] 4822" xfId="37175" hidden="1"/>
    <cellStyle name="Currency [0] 4823" xfId="7809" hidden="1"/>
    <cellStyle name="Currency [0] 4823" xfId="37203" hidden="1"/>
    <cellStyle name="Currency [0] 4824" xfId="7811" hidden="1"/>
    <cellStyle name="Currency [0] 4824" xfId="37205" hidden="1"/>
    <cellStyle name="Currency [0] 4825" xfId="7686" hidden="1"/>
    <cellStyle name="Currency [0] 4825" xfId="37080" hidden="1"/>
    <cellStyle name="Currency [0] 4826" xfId="7760" hidden="1"/>
    <cellStyle name="Currency [0] 4826" xfId="37154" hidden="1"/>
    <cellStyle name="Currency [0] 4827" xfId="7716" hidden="1"/>
    <cellStyle name="Currency [0] 4827" xfId="37110" hidden="1"/>
    <cellStyle name="Currency [0] 4828" xfId="7752" hidden="1"/>
    <cellStyle name="Currency [0] 4828" xfId="37146" hidden="1"/>
    <cellStyle name="Currency [0] 4829" xfId="7756" hidden="1"/>
    <cellStyle name="Currency [0] 4829" xfId="37150" hidden="1"/>
    <cellStyle name="Currency [0] 483" xfId="204" hidden="1"/>
    <cellStyle name="Currency [0] 483" xfId="29599" hidden="1"/>
    <cellStyle name="Currency [0] 4830" xfId="7817" hidden="1"/>
    <cellStyle name="Currency [0] 4830" xfId="37211" hidden="1"/>
    <cellStyle name="Currency [0] 4831" xfId="5261" hidden="1"/>
    <cellStyle name="Currency [0] 4831" xfId="34655" hidden="1"/>
    <cellStyle name="Currency [0] 4832" xfId="7799" hidden="1"/>
    <cellStyle name="Currency [0] 4832" xfId="37193" hidden="1"/>
    <cellStyle name="Currency [0] 4833" xfId="7822" hidden="1"/>
    <cellStyle name="Currency [0] 4833" xfId="37216" hidden="1"/>
    <cellStyle name="Currency [0] 4834" xfId="7824" hidden="1"/>
    <cellStyle name="Currency [0] 4834" xfId="37218" hidden="1"/>
    <cellStyle name="Currency [0] 4835" xfId="7680" hidden="1"/>
    <cellStyle name="Currency [0] 4835" xfId="37074" hidden="1"/>
    <cellStyle name="Currency [0] 4836" xfId="7779" hidden="1"/>
    <cellStyle name="Currency [0] 4836" xfId="37173" hidden="1"/>
    <cellStyle name="Currency [0] 4837" xfId="7746" hidden="1"/>
    <cellStyle name="Currency [0] 4837" xfId="37140" hidden="1"/>
    <cellStyle name="Currency [0] 4838" xfId="7764" hidden="1"/>
    <cellStyle name="Currency [0] 4838" xfId="37158" hidden="1"/>
    <cellStyle name="Currency [0] 4839" xfId="7761" hidden="1"/>
    <cellStyle name="Currency [0] 4839" xfId="37155" hidden="1"/>
    <cellStyle name="Currency [0] 484" xfId="560" hidden="1"/>
    <cellStyle name="Currency [0] 484" xfId="29955" hidden="1"/>
    <cellStyle name="Currency [0] 4840" xfId="7828" hidden="1"/>
    <cellStyle name="Currency [0] 4840" xfId="37222" hidden="1"/>
    <cellStyle name="Currency [0] 4841" xfId="7713" hidden="1"/>
    <cellStyle name="Currency [0] 4841" xfId="37107" hidden="1"/>
    <cellStyle name="Currency [0] 4842" xfId="7813" hidden="1"/>
    <cellStyle name="Currency [0] 4842" xfId="37207" hidden="1"/>
    <cellStyle name="Currency [0] 4843" xfId="7835" hidden="1"/>
    <cellStyle name="Currency [0] 4843" xfId="37229" hidden="1"/>
    <cellStyle name="Currency [0] 4844" xfId="7837" hidden="1"/>
    <cellStyle name="Currency [0] 4844" xfId="37231" hidden="1"/>
    <cellStyle name="Currency [0] 4845" xfId="7765" hidden="1"/>
    <cellStyle name="Currency [0] 4845" xfId="37159" hidden="1"/>
    <cellStyle name="Currency [0] 4846" xfId="7797" hidden="1"/>
    <cellStyle name="Currency [0] 4846" xfId="37191" hidden="1"/>
    <cellStyle name="Currency [0] 4847" xfId="5270" hidden="1"/>
    <cellStyle name="Currency [0] 4847" xfId="34664" hidden="1"/>
    <cellStyle name="Currency [0] 4848" xfId="7783" hidden="1"/>
    <cellStyle name="Currency [0] 4848" xfId="37177" hidden="1"/>
    <cellStyle name="Currency [0] 4849" xfId="7780" hidden="1"/>
    <cellStyle name="Currency [0] 4849" xfId="37174" hidden="1"/>
    <cellStyle name="Currency [0] 485" xfId="564" hidden="1"/>
    <cellStyle name="Currency [0] 485" xfId="29959" hidden="1"/>
    <cellStyle name="Currency [0] 4850" xfId="7841" hidden="1"/>
    <cellStyle name="Currency [0] 4850" xfId="37235" hidden="1"/>
    <cellStyle name="Currency [0] 4851" xfId="7676" hidden="1"/>
    <cellStyle name="Currency [0] 4851" xfId="37070" hidden="1"/>
    <cellStyle name="Currency [0] 4852" xfId="7825" hidden="1"/>
    <cellStyle name="Currency [0] 4852" xfId="37219" hidden="1"/>
    <cellStyle name="Currency [0] 4853" xfId="7845" hidden="1"/>
    <cellStyle name="Currency [0] 4853" xfId="37239" hidden="1"/>
    <cellStyle name="Currency [0] 4854" xfId="7847" hidden="1"/>
    <cellStyle name="Currency [0] 4854" xfId="37241" hidden="1"/>
    <cellStyle name="Currency [0] 4855" xfId="7784" hidden="1"/>
    <cellStyle name="Currency [0] 4855" xfId="37178" hidden="1"/>
    <cellStyle name="Currency [0] 4856" xfId="7812" hidden="1"/>
    <cellStyle name="Currency [0] 4856" xfId="37206" hidden="1"/>
    <cellStyle name="Currency [0] 4857" xfId="7772" hidden="1"/>
    <cellStyle name="Currency [0] 4857" xfId="37166" hidden="1"/>
    <cellStyle name="Currency [0] 4858" xfId="7801" hidden="1"/>
    <cellStyle name="Currency [0] 4858" xfId="37195" hidden="1"/>
    <cellStyle name="Currency [0] 4859" xfId="7798" hidden="1"/>
    <cellStyle name="Currency [0] 4859" xfId="37192" hidden="1"/>
    <cellStyle name="Currency [0] 486" xfId="565" hidden="1"/>
    <cellStyle name="Currency [0] 486" xfId="29960" hidden="1"/>
    <cellStyle name="Currency [0] 4860" xfId="7851" hidden="1"/>
    <cellStyle name="Currency [0] 4860" xfId="37245" hidden="1"/>
    <cellStyle name="Currency [0] 4861" xfId="7679" hidden="1"/>
    <cellStyle name="Currency [0] 4861" xfId="37073" hidden="1"/>
    <cellStyle name="Currency [0] 4862" xfId="7838" hidden="1"/>
    <cellStyle name="Currency [0] 4862" xfId="37232" hidden="1"/>
    <cellStyle name="Currency [0] 4863" xfId="7855" hidden="1"/>
    <cellStyle name="Currency [0] 4863" xfId="37249" hidden="1"/>
    <cellStyle name="Currency [0] 4864" xfId="7857" hidden="1"/>
    <cellStyle name="Currency [0] 4864" xfId="37251" hidden="1"/>
    <cellStyle name="Currency [0] 4865" xfId="7738" hidden="1"/>
    <cellStyle name="Currency [0] 4865" xfId="37132" hidden="1"/>
    <cellStyle name="Currency [0] 4866" xfId="7774" hidden="1"/>
    <cellStyle name="Currency [0] 4866" xfId="37168" hidden="1"/>
    <cellStyle name="Currency [0] 4867" xfId="7843" hidden="1"/>
    <cellStyle name="Currency [0] 4867" xfId="37237" hidden="1"/>
    <cellStyle name="Currency [0] 4868" xfId="7831" hidden="1"/>
    <cellStyle name="Currency [0] 4868" xfId="37225" hidden="1"/>
    <cellStyle name="Currency [0] 4869" xfId="7848" hidden="1"/>
    <cellStyle name="Currency [0] 4869" xfId="37242" hidden="1"/>
    <cellStyle name="Currency [0] 487" xfId="559" hidden="1"/>
    <cellStyle name="Currency [0] 487" xfId="29954" hidden="1"/>
    <cellStyle name="Currency [0] 4870" xfId="7859" hidden="1"/>
    <cellStyle name="Currency [0] 4870" xfId="37253" hidden="1"/>
    <cellStyle name="Currency [0] 4871" xfId="7707" hidden="1"/>
    <cellStyle name="Currency [0] 4871" xfId="37101" hidden="1"/>
    <cellStyle name="Currency [0] 4872" xfId="7771" hidden="1"/>
    <cellStyle name="Currency [0] 4872" xfId="37165" hidden="1"/>
    <cellStyle name="Currency [0] 4873" xfId="7863" hidden="1"/>
    <cellStyle name="Currency [0] 4873" xfId="37257" hidden="1"/>
    <cellStyle name="Currency [0] 4874" xfId="7865" hidden="1"/>
    <cellStyle name="Currency [0] 4874" xfId="37259" hidden="1"/>
    <cellStyle name="Currency [0] 4875" xfId="7820" hidden="1"/>
    <cellStyle name="Currency [0] 4875" xfId="37214" hidden="1"/>
    <cellStyle name="Currency [0] 4876" xfId="7832" hidden="1"/>
    <cellStyle name="Currency [0] 4876" xfId="37226" hidden="1"/>
    <cellStyle name="Currency [0] 4877" xfId="7860" hidden="1"/>
    <cellStyle name="Currency [0] 4877" xfId="37254" hidden="1"/>
    <cellStyle name="Currency [0] 4878" xfId="7833" hidden="1"/>
    <cellStyle name="Currency [0] 4878" xfId="37227" hidden="1"/>
    <cellStyle name="Currency [0] 4879" xfId="7866" hidden="1"/>
    <cellStyle name="Currency [0] 4879" xfId="37260" hidden="1"/>
    <cellStyle name="Currency [0] 488" xfId="221" hidden="1"/>
    <cellStyle name="Currency [0] 488" xfId="29616" hidden="1"/>
    <cellStyle name="Currency [0] 4880" xfId="7868" hidden="1"/>
    <cellStyle name="Currency [0] 4880" xfId="37262" hidden="1"/>
    <cellStyle name="Currency [0] 4881" xfId="7861" hidden="1"/>
    <cellStyle name="Currency [0] 4881" xfId="37255" hidden="1"/>
    <cellStyle name="Currency [0] 4882" xfId="7807" hidden="1"/>
    <cellStyle name="Currency [0] 4882" xfId="37201" hidden="1"/>
    <cellStyle name="Currency [0] 4883" xfId="7870" hidden="1"/>
    <cellStyle name="Currency [0] 4883" xfId="37264" hidden="1"/>
    <cellStyle name="Currency [0] 4884" xfId="7872" hidden="1"/>
    <cellStyle name="Currency [0] 4884" xfId="37266" hidden="1"/>
    <cellStyle name="Currency [0] 4885" xfId="7931" hidden="1"/>
    <cellStyle name="Currency [0] 4885" xfId="37325" hidden="1"/>
    <cellStyle name="Currency [0] 4886" xfId="7950" hidden="1"/>
    <cellStyle name="Currency [0] 4886" xfId="37344" hidden="1"/>
    <cellStyle name="Currency [0] 4887" xfId="7957" hidden="1"/>
    <cellStyle name="Currency [0] 4887" xfId="37351" hidden="1"/>
    <cellStyle name="Currency [0] 4888" xfId="7964" hidden="1"/>
    <cellStyle name="Currency [0] 4888" xfId="37358" hidden="1"/>
    <cellStyle name="Currency [0] 4889" xfId="7969" hidden="1"/>
    <cellStyle name="Currency [0] 4889" xfId="37363" hidden="1"/>
    <cellStyle name="Currency [0] 489" xfId="571" hidden="1"/>
    <cellStyle name="Currency [0] 489" xfId="29966" hidden="1"/>
    <cellStyle name="Currency [0] 4890" xfId="7948" hidden="1"/>
    <cellStyle name="Currency [0] 4890" xfId="37342" hidden="1"/>
    <cellStyle name="Currency [0] 4891" xfId="7959" hidden="1"/>
    <cellStyle name="Currency [0] 4891" xfId="37353" hidden="1"/>
    <cellStyle name="Currency [0] 4892" xfId="7973" hidden="1"/>
    <cellStyle name="Currency [0] 4892" xfId="37367" hidden="1"/>
    <cellStyle name="Currency [0] 4893" xfId="7975" hidden="1"/>
    <cellStyle name="Currency [0] 4893" xfId="37369" hidden="1"/>
    <cellStyle name="Currency [0] 4894" xfId="7958" hidden="1"/>
    <cellStyle name="Currency [0] 4894" xfId="37352" hidden="1"/>
    <cellStyle name="Currency [0] 4895" xfId="7932" hidden="1"/>
    <cellStyle name="Currency [0] 4895" xfId="37326" hidden="1"/>
    <cellStyle name="Currency [0] 4896" xfId="7986" hidden="1"/>
    <cellStyle name="Currency [0] 4896" xfId="37380" hidden="1"/>
    <cellStyle name="Currency [0] 4897" xfId="7995" hidden="1"/>
    <cellStyle name="Currency [0] 4897" xfId="37389" hidden="1"/>
    <cellStyle name="Currency [0] 4898" xfId="8006" hidden="1"/>
    <cellStyle name="Currency [0] 4898" xfId="37400" hidden="1"/>
    <cellStyle name="Currency [0] 4899" xfId="8012" hidden="1"/>
    <cellStyle name="Currency [0] 4899" xfId="37406" hidden="1"/>
    <cellStyle name="Currency [0] 49" xfId="150" hidden="1"/>
    <cellStyle name="Currency [0] 49" xfId="29545" hidden="1"/>
    <cellStyle name="Currency [0] 490" xfId="575" hidden="1"/>
    <cellStyle name="Currency [0] 490" xfId="29970" hidden="1"/>
    <cellStyle name="Currency [0] 4900" xfId="7984" hidden="1"/>
    <cellStyle name="Currency [0] 4900" xfId="37378" hidden="1"/>
    <cellStyle name="Currency [0] 4901" xfId="8002" hidden="1"/>
    <cellStyle name="Currency [0] 4901" xfId="37396" hidden="1"/>
    <cellStyle name="Currency [0] 4902" xfId="8024" hidden="1"/>
    <cellStyle name="Currency [0] 4902" xfId="37418" hidden="1"/>
    <cellStyle name="Currency [0] 4903" xfId="8026" hidden="1"/>
    <cellStyle name="Currency [0] 4903" xfId="37420" hidden="1"/>
    <cellStyle name="Currency [0] 4904" xfId="7954" hidden="1"/>
    <cellStyle name="Currency [0] 4904" xfId="37348" hidden="1"/>
    <cellStyle name="Currency [0] 4905" xfId="7938" hidden="1"/>
    <cellStyle name="Currency [0] 4905" xfId="37332" hidden="1"/>
    <cellStyle name="Currency [0] 4906" xfId="7998" hidden="1"/>
    <cellStyle name="Currency [0] 4906" xfId="37392" hidden="1"/>
    <cellStyle name="Currency [0] 4907" xfId="7943" hidden="1"/>
    <cellStyle name="Currency [0] 4907" xfId="37337" hidden="1"/>
    <cellStyle name="Currency [0] 4908" xfId="7987" hidden="1"/>
    <cellStyle name="Currency [0] 4908" xfId="37381" hidden="1"/>
    <cellStyle name="Currency [0] 4909" xfId="8031" hidden="1"/>
    <cellStyle name="Currency [0] 4909" xfId="37425" hidden="1"/>
    <cellStyle name="Currency [0] 491" xfId="581" hidden="1"/>
    <cellStyle name="Currency [0] 491" xfId="29976" hidden="1"/>
    <cellStyle name="Currency [0] 4910" xfId="7999" hidden="1"/>
    <cellStyle name="Currency [0] 4910" xfId="37393" hidden="1"/>
    <cellStyle name="Currency [0] 4911" xfId="8007" hidden="1"/>
    <cellStyle name="Currency [0] 4911" xfId="37401" hidden="1"/>
    <cellStyle name="Currency [0] 4912" xfId="8043" hidden="1"/>
    <cellStyle name="Currency [0] 4912" xfId="37437" hidden="1"/>
    <cellStyle name="Currency [0] 4913" xfId="8045" hidden="1"/>
    <cellStyle name="Currency [0] 4913" xfId="37439" hidden="1"/>
    <cellStyle name="Currency [0] 4914" xfId="8001" hidden="1"/>
    <cellStyle name="Currency [0] 4914" xfId="37395" hidden="1"/>
    <cellStyle name="Currency [0] 4915" xfId="8014" hidden="1"/>
    <cellStyle name="Currency [0] 4915" xfId="37408" hidden="1"/>
    <cellStyle name="Currency [0] 4916" xfId="8019" hidden="1"/>
    <cellStyle name="Currency [0] 4916" xfId="37413" hidden="1"/>
    <cellStyle name="Currency [0] 4917" xfId="8013" hidden="1"/>
    <cellStyle name="Currency [0] 4917" xfId="37407" hidden="1"/>
    <cellStyle name="Currency [0] 4918" xfId="8061" hidden="1"/>
    <cellStyle name="Currency [0] 4918" xfId="37455" hidden="1"/>
    <cellStyle name="Currency [0] 4919" xfId="8069" hidden="1"/>
    <cellStyle name="Currency [0] 4919" xfId="37463" hidden="1"/>
    <cellStyle name="Currency [0] 492" xfId="584" hidden="1"/>
    <cellStyle name="Currency [0] 492" xfId="29979" hidden="1"/>
    <cellStyle name="Currency [0] 4920" xfId="7997" hidden="1"/>
    <cellStyle name="Currency [0] 4920" xfId="37391" hidden="1"/>
    <cellStyle name="Currency [0] 4921" xfId="8055" hidden="1"/>
    <cellStyle name="Currency [0] 4921" xfId="37449" hidden="1"/>
    <cellStyle name="Currency [0] 4922" xfId="8078" hidden="1"/>
    <cellStyle name="Currency [0] 4922" xfId="37472" hidden="1"/>
    <cellStyle name="Currency [0] 4923" xfId="8080" hidden="1"/>
    <cellStyle name="Currency [0] 4923" xfId="37474" hidden="1"/>
    <cellStyle name="Currency [0] 4924" xfId="7980" hidden="1"/>
    <cellStyle name="Currency [0] 4924" xfId="37374" hidden="1"/>
    <cellStyle name="Currency [0] 4925" xfId="7990" hidden="1"/>
    <cellStyle name="Currency [0] 4925" xfId="37384" hidden="1"/>
    <cellStyle name="Currency [0] 4926" xfId="8052" hidden="1"/>
    <cellStyle name="Currency [0] 4926" xfId="37446" hidden="1"/>
    <cellStyle name="Currency [0] 4927" xfId="8017" hidden="1"/>
    <cellStyle name="Currency [0] 4927" xfId="37411" hidden="1"/>
    <cellStyle name="Currency [0] 4928" xfId="7962" hidden="1"/>
    <cellStyle name="Currency [0] 4928" xfId="37356" hidden="1"/>
    <cellStyle name="Currency [0] 4929" xfId="8088" hidden="1"/>
    <cellStyle name="Currency [0] 4929" xfId="37482" hidden="1"/>
    <cellStyle name="Currency [0] 493" xfId="570" hidden="1"/>
    <cellStyle name="Currency [0] 493" xfId="29965" hidden="1"/>
    <cellStyle name="Currency [0] 4930" xfId="8053" hidden="1"/>
    <cellStyle name="Currency [0] 4930" xfId="37447" hidden="1"/>
    <cellStyle name="Currency [0] 4931" xfId="8064" hidden="1"/>
    <cellStyle name="Currency [0] 4931" xfId="37458" hidden="1"/>
    <cellStyle name="Currency [0] 4932" xfId="8096" hidden="1"/>
    <cellStyle name="Currency [0] 4932" xfId="37490" hidden="1"/>
    <cellStyle name="Currency [0] 4933" xfId="8098" hidden="1"/>
    <cellStyle name="Currency [0] 4933" xfId="37492" hidden="1"/>
    <cellStyle name="Currency [0] 4934" xfId="8050" hidden="1"/>
    <cellStyle name="Currency [0] 4934" xfId="37444" hidden="1"/>
    <cellStyle name="Currency [0] 4935" xfId="8049" hidden="1"/>
    <cellStyle name="Currency [0] 4935" xfId="37443" hidden="1"/>
    <cellStyle name="Currency [0] 4936" xfId="8039" hidden="1"/>
    <cellStyle name="Currency [0] 4936" xfId="37433" hidden="1"/>
    <cellStyle name="Currency [0] 4937" xfId="8035" hidden="1"/>
    <cellStyle name="Currency [0] 4937" xfId="37429" hidden="1"/>
    <cellStyle name="Currency [0] 4938" xfId="8037" hidden="1"/>
    <cellStyle name="Currency [0] 4938" xfId="37431" hidden="1"/>
    <cellStyle name="Currency [0] 4939" xfId="8105" hidden="1"/>
    <cellStyle name="Currency [0] 4939" xfId="37499" hidden="1"/>
    <cellStyle name="Currency [0] 494" xfId="580" hidden="1"/>
    <cellStyle name="Currency [0] 494" xfId="29975" hidden="1"/>
    <cellStyle name="Currency [0] 4940" xfId="7940" hidden="1"/>
    <cellStyle name="Currency [0] 4940" xfId="37334" hidden="1"/>
    <cellStyle name="Currency [0] 4941" xfId="8083" hidden="1"/>
    <cellStyle name="Currency [0] 4941" xfId="37477" hidden="1"/>
    <cellStyle name="Currency [0] 4942" xfId="8111" hidden="1"/>
    <cellStyle name="Currency [0] 4942" xfId="37505" hidden="1"/>
    <cellStyle name="Currency [0] 4943" xfId="8113" hidden="1"/>
    <cellStyle name="Currency [0] 4943" xfId="37507" hidden="1"/>
    <cellStyle name="Currency [0] 4944" xfId="7988" hidden="1"/>
    <cellStyle name="Currency [0] 4944" xfId="37382" hidden="1"/>
    <cellStyle name="Currency [0] 4945" xfId="8062" hidden="1"/>
    <cellStyle name="Currency [0] 4945" xfId="37456" hidden="1"/>
    <cellStyle name="Currency [0] 4946" xfId="8018" hidden="1"/>
    <cellStyle name="Currency [0] 4946" xfId="37412" hidden="1"/>
    <cellStyle name="Currency [0] 4947" xfId="8054" hidden="1"/>
    <cellStyle name="Currency [0] 4947" xfId="37448" hidden="1"/>
    <cellStyle name="Currency [0] 4948" xfId="8058" hidden="1"/>
    <cellStyle name="Currency [0] 4948" xfId="37452" hidden="1"/>
    <cellStyle name="Currency [0] 4949" xfId="8119" hidden="1"/>
    <cellStyle name="Currency [0] 4949" xfId="37513" hidden="1"/>
    <cellStyle name="Currency [0] 495" xfId="591" hidden="1"/>
    <cellStyle name="Currency [0] 495" xfId="29986" hidden="1"/>
    <cellStyle name="Currency [0] 4950" xfId="7935" hidden="1"/>
    <cellStyle name="Currency [0] 4950" xfId="37329" hidden="1"/>
    <cellStyle name="Currency [0] 4951" xfId="8101" hidden="1"/>
    <cellStyle name="Currency [0] 4951" xfId="37495" hidden="1"/>
    <cellStyle name="Currency [0] 4952" xfId="8124" hidden="1"/>
    <cellStyle name="Currency [0] 4952" xfId="37518" hidden="1"/>
    <cellStyle name="Currency [0] 4953" xfId="8126" hidden="1"/>
    <cellStyle name="Currency [0] 4953" xfId="37520" hidden="1"/>
    <cellStyle name="Currency [0] 4954" xfId="7982" hidden="1"/>
    <cellStyle name="Currency [0] 4954" xfId="37376" hidden="1"/>
    <cellStyle name="Currency [0] 4955" xfId="8081" hidden="1"/>
    <cellStyle name="Currency [0] 4955" xfId="37475" hidden="1"/>
    <cellStyle name="Currency [0] 4956" xfId="8048" hidden="1"/>
    <cellStyle name="Currency [0] 4956" xfId="37442" hidden="1"/>
    <cellStyle name="Currency [0] 4957" xfId="8066" hidden="1"/>
    <cellStyle name="Currency [0] 4957" xfId="37460" hidden="1"/>
    <cellStyle name="Currency [0] 4958" xfId="8063" hidden="1"/>
    <cellStyle name="Currency [0] 4958" xfId="37457" hidden="1"/>
    <cellStyle name="Currency [0] 4959" xfId="8130" hidden="1"/>
    <cellStyle name="Currency [0] 4959" xfId="37524" hidden="1"/>
    <cellStyle name="Currency [0] 496" xfId="592" hidden="1"/>
    <cellStyle name="Currency [0] 496" xfId="29987" hidden="1"/>
    <cellStyle name="Currency [0] 4960" xfId="8015" hidden="1"/>
    <cellStyle name="Currency [0] 4960" xfId="37409" hidden="1"/>
    <cellStyle name="Currency [0] 4961" xfId="8115" hidden="1"/>
    <cellStyle name="Currency [0] 4961" xfId="37509" hidden="1"/>
    <cellStyle name="Currency [0] 4962" xfId="8137" hidden="1"/>
    <cellStyle name="Currency [0] 4962" xfId="37531" hidden="1"/>
    <cellStyle name="Currency [0] 4963" xfId="8139" hidden="1"/>
    <cellStyle name="Currency [0] 4963" xfId="37533" hidden="1"/>
    <cellStyle name="Currency [0] 4964" xfId="8067" hidden="1"/>
    <cellStyle name="Currency [0] 4964" xfId="37461" hidden="1"/>
    <cellStyle name="Currency [0] 4965" xfId="8099" hidden="1"/>
    <cellStyle name="Currency [0] 4965" xfId="37493" hidden="1"/>
    <cellStyle name="Currency [0] 4966" xfId="7951" hidden="1"/>
    <cellStyle name="Currency [0] 4966" xfId="37345" hidden="1"/>
    <cellStyle name="Currency [0] 4967" xfId="8085" hidden="1"/>
    <cellStyle name="Currency [0] 4967" xfId="37479" hidden="1"/>
    <cellStyle name="Currency [0] 4968" xfId="8082" hidden="1"/>
    <cellStyle name="Currency [0] 4968" xfId="37476" hidden="1"/>
    <cellStyle name="Currency [0] 4969" xfId="8143" hidden="1"/>
    <cellStyle name="Currency [0] 4969" xfId="37537" hidden="1"/>
    <cellStyle name="Currency [0] 497" xfId="557" hidden="1"/>
    <cellStyle name="Currency [0] 497" xfId="29952" hidden="1"/>
    <cellStyle name="Currency [0] 4970" xfId="7978" hidden="1"/>
    <cellStyle name="Currency [0] 4970" xfId="37372" hidden="1"/>
    <cellStyle name="Currency [0] 4971" xfId="8127" hidden="1"/>
    <cellStyle name="Currency [0] 4971" xfId="37521" hidden="1"/>
    <cellStyle name="Currency [0] 4972" xfId="8147" hidden="1"/>
    <cellStyle name="Currency [0] 4972" xfId="37541" hidden="1"/>
    <cellStyle name="Currency [0] 4973" xfId="8149" hidden="1"/>
    <cellStyle name="Currency [0] 4973" xfId="37543" hidden="1"/>
    <cellStyle name="Currency [0] 4974" xfId="8086" hidden="1"/>
    <cellStyle name="Currency [0] 4974" xfId="37480" hidden="1"/>
    <cellStyle name="Currency [0] 4975" xfId="8114" hidden="1"/>
    <cellStyle name="Currency [0] 4975" xfId="37508" hidden="1"/>
    <cellStyle name="Currency [0] 4976" xfId="8074" hidden="1"/>
    <cellStyle name="Currency [0] 4976" xfId="37468" hidden="1"/>
    <cellStyle name="Currency [0] 4977" xfId="8103" hidden="1"/>
    <cellStyle name="Currency [0] 4977" xfId="37497" hidden="1"/>
    <cellStyle name="Currency [0] 4978" xfId="8100" hidden="1"/>
    <cellStyle name="Currency [0] 4978" xfId="37494" hidden="1"/>
    <cellStyle name="Currency [0] 4979" xfId="8153" hidden="1"/>
    <cellStyle name="Currency [0] 4979" xfId="37547" hidden="1"/>
    <cellStyle name="Currency [0] 498" xfId="203" hidden="1"/>
    <cellStyle name="Currency [0] 498" xfId="29598" hidden="1"/>
    <cellStyle name="Currency [0] 4980" xfId="7981" hidden="1"/>
    <cellStyle name="Currency [0] 4980" xfId="37375" hidden="1"/>
    <cellStyle name="Currency [0] 4981" xfId="8140" hidden="1"/>
    <cellStyle name="Currency [0] 4981" xfId="37534" hidden="1"/>
    <cellStyle name="Currency [0] 4982" xfId="8157" hidden="1"/>
    <cellStyle name="Currency [0] 4982" xfId="37551" hidden="1"/>
    <cellStyle name="Currency [0] 4983" xfId="8159" hidden="1"/>
    <cellStyle name="Currency [0] 4983" xfId="37553" hidden="1"/>
    <cellStyle name="Currency [0] 4984" xfId="8040" hidden="1"/>
    <cellStyle name="Currency [0] 4984" xfId="37434" hidden="1"/>
    <cellStyle name="Currency [0] 4985" xfId="8076" hidden="1"/>
    <cellStyle name="Currency [0] 4985" xfId="37470" hidden="1"/>
    <cellStyle name="Currency [0] 4986" xfId="8145" hidden="1"/>
    <cellStyle name="Currency [0] 4986" xfId="37539" hidden="1"/>
    <cellStyle name="Currency [0] 4987" xfId="8133" hidden="1"/>
    <cellStyle name="Currency [0] 4987" xfId="37527" hidden="1"/>
    <cellStyle name="Currency [0] 4988" xfId="8150" hidden="1"/>
    <cellStyle name="Currency [0] 4988" xfId="37544" hidden="1"/>
    <cellStyle name="Currency [0] 4989" xfId="8161" hidden="1"/>
    <cellStyle name="Currency [0] 4989" xfId="37555" hidden="1"/>
    <cellStyle name="Currency [0] 499" xfId="577" hidden="1"/>
    <cellStyle name="Currency [0] 499" xfId="29972" hidden="1"/>
    <cellStyle name="Currency [0] 4990" xfId="8009" hidden="1"/>
    <cellStyle name="Currency [0] 4990" xfId="37403" hidden="1"/>
    <cellStyle name="Currency [0] 4991" xfId="8073" hidden="1"/>
    <cellStyle name="Currency [0] 4991" xfId="37467" hidden="1"/>
    <cellStyle name="Currency [0] 4992" xfId="8165" hidden="1"/>
    <cellStyle name="Currency [0] 4992" xfId="37559" hidden="1"/>
    <cellStyle name="Currency [0] 4993" xfId="8167" hidden="1"/>
    <cellStyle name="Currency [0] 4993" xfId="37561" hidden="1"/>
    <cellStyle name="Currency [0] 4994" xfId="8122" hidden="1"/>
    <cellStyle name="Currency [0] 4994" xfId="37516" hidden="1"/>
    <cellStyle name="Currency [0] 4995" xfId="8134" hidden="1"/>
    <cellStyle name="Currency [0] 4995" xfId="37528" hidden="1"/>
    <cellStyle name="Currency [0] 4996" xfId="8162" hidden="1"/>
    <cellStyle name="Currency [0] 4996" xfId="37556" hidden="1"/>
    <cellStyle name="Currency [0] 4997" xfId="8135" hidden="1"/>
    <cellStyle name="Currency [0] 4997" xfId="37529" hidden="1"/>
    <cellStyle name="Currency [0] 4998" xfId="8168" hidden="1"/>
    <cellStyle name="Currency [0] 4998" xfId="37562" hidden="1"/>
    <cellStyle name="Currency [0] 4999" xfId="8170" hidden="1"/>
    <cellStyle name="Currency [0] 4999" xfId="37564" hidden="1"/>
    <cellStyle name="Currency [0] 5" xfId="86" hidden="1"/>
    <cellStyle name="Currency [0] 5" xfId="29481" hidden="1"/>
    <cellStyle name="Currency [0] 50" xfId="151" hidden="1"/>
    <cellStyle name="Currency [0] 50" xfId="29546" hidden="1"/>
    <cellStyle name="Currency [0] 500" xfId="193" hidden="1"/>
    <cellStyle name="Currency [0] 500" xfId="29588" hidden="1"/>
    <cellStyle name="Currency [0] 5000" xfId="8163" hidden="1"/>
    <cellStyle name="Currency [0] 5000" xfId="37557" hidden="1"/>
    <cellStyle name="Currency [0] 5001" xfId="8109" hidden="1"/>
    <cellStyle name="Currency [0] 5001" xfId="37503" hidden="1"/>
    <cellStyle name="Currency [0] 5002" xfId="8173" hidden="1"/>
    <cellStyle name="Currency [0] 5002" xfId="37567" hidden="1"/>
    <cellStyle name="Currency [0] 5003" xfId="8175" hidden="1"/>
    <cellStyle name="Currency [0] 5003" xfId="37569" hidden="1"/>
    <cellStyle name="Currency [0] 5004" xfId="7892" hidden="1"/>
    <cellStyle name="Currency [0] 5004" xfId="37286" hidden="1"/>
    <cellStyle name="Currency [0] 5005" xfId="7914" hidden="1"/>
    <cellStyle name="Currency [0] 5005" xfId="37308" hidden="1"/>
    <cellStyle name="Currency [0] 5006" xfId="8179" hidden="1"/>
    <cellStyle name="Currency [0] 5006" xfId="37573" hidden="1"/>
    <cellStyle name="Currency [0] 5007" xfId="8186" hidden="1"/>
    <cellStyle name="Currency [0] 5007" xfId="37580" hidden="1"/>
    <cellStyle name="Currency [0] 5008" xfId="8188" hidden="1"/>
    <cellStyle name="Currency [0] 5008" xfId="37582" hidden="1"/>
    <cellStyle name="Currency [0] 5009" xfId="7879" hidden="1"/>
    <cellStyle name="Currency [0] 5009" xfId="37273" hidden="1"/>
    <cellStyle name="Currency [0] 501" xfId="572" hidden="1"/>
    <cellStyle name="Currency [0] 501" xfId="29967" hidden="1"/>
    <cellStyle name="Currency [0] 5010" xfId="8182" hidden="1"/>
    <cellStyle name="Currency [0] 5010" xfId="37576" hidden="1"/>
    <cellStyle name="Currency [0] 5011" xfId="8191" hidden="1"/>
    <cellStyle name="Currency [0] 5011" xfId="37585" hidden="1"/>
    <cellStyle name="Currency [0] 5012" xfId="8193" hidden="1"/>
    <cellStyle name="Currency [0] 5012" xfId="37587" hidden="1"/>
    <cellStyle name="Currency [0] 5013" xfId="8181" hidden="1"/>
    <cellStyle name="Currency [0] 5013" xfId="37575" hidden="1"/>
    <cellStyle name="Currency [0] 5014" xfId="7891" hidden="1"/>
    <cellStyle name="Currency [0] 5014" xfId="37285" hidden="1"/>
    <cellStyle name="Currency [0] 5015" xfId="8204" hidden="1"/>
    <cellStyle name="Currency [0] 5015" xfId="37598" hidden="1"/>
    <cellStyle name="Currency [0] 5016" xfId="8213" hidden="1"/>
    <cellStyle name="Currency [0] 5016" xfId="37607" hidden="1"/>
    <cellStyle name="Currency [0] 5017" xfId="8224" hidden="1"/>
    <cellStyle name="Currency [0] 5017" xfId="37618" hidden="1"/>
    <cellStyle name="Currency [0] 5018" xfId="8230" hidden="1"/>
    <cellStyle name="Currency [0] 5018" xfId="37624" hidden="1"/>
    <cellStyle name="Currency [0] 5019" xfId="8202" hidden="1"/>
    <cellStyle name="Currency [0] 5019" xfId="37596" hidden="1"/>
    <cellStyle name="Currency [0] 502" xfId="593" hidden="1"/>
    <cellStyle name="Currency [0] 502" xfId="29988" hidden="1"/>
    <cellStyle name="Currency [0] 5020" xfId="8220" hidden="1"/>
    <cellStyle name="Currency [0] 5020" xfId="37614" hidden="1"/>
    <cellStyle name="Currency [0] 5021" xfId="8242" hidden="1"/>
    <cellStyle name="Currency [0] 5021" xfId="37636" hidden="1"/>
    <cellStyle name="Currency [0] 5022" xfId="8244" hidden="1"/>
    <cellStyle name="Currency [0] 5022" xfId="37638" hidden="1"/>
    <cellStyle name="Currency [0] 5023" xfId="8176" hidden="1"/>
    <cellStyle name="Currency [0] 5023" xfId="37570" hidden="1"/>
    <cellStyle name="Currency [0] 5024" xfId="7887" hidden="1"/>
    <cellStyle name="Currency [0] 5024" xfId="37281" hidden="1"/>
    <cellStyle name="Currency [0] 5025" xfId="8216" hidden="1"/>
    <cellStyle name="Currency [0] 5025" xfId="37610" hidden="1"/>
    <cellStyle name="Currency [0] 5026" xfId="7883" hidden="1"/>
    <cellStyle name="Currency [0] 5026" xfId="37277" hidden="1"/>
    <cellStyle name="Currency [0] 5027" xfId="8205" hidden="1"/>
    <cellStyle name="Currency [0] 5027" xfId="37599" hidden="1"/>
    <cellStyle name="Currency [0] 5028" xfId="8249" hidden="1"/>
    <cellStyle name="Currency [0] 5028" xfId="37643" hidden="1"/>
    <cellStyle name="Currency [0] 5029" xfId="8217" hidden="1"/>
    <cellStyle name="Currency [0] 5029" xfId="37611" hidden="1"/>
    <cellStyle name="Currency [0] 503" xfId="578" hidden="1"/>
    <cellStyle name="Currency [0] 503" xfId="29973" hidden="1"/>
    <cellStyle name="Currency [0] 5030" xfId="8225" hidden="1"/>
    <cellStyle name="Currency [0] 5030" xfId="37619" hidden="1"/>
    <cellStyle name="Currency [0] 5031" xfId="8261" hidden="1"/>
    <cellStyle name="Currency [0] 5031" xfId="37655" hidden="1"/>
    <cellStyle name="Currency [0] 5032" xfId="8263" hidden="1"/>
    <cellStyle name="Currency [0] 5032" xfId="37657" hidden="1"/>
    <cellStyle name="Currency [0] 5033" xfId="8219" hidden="1"/>
    <cellStyle name="Currency [0] 5033" xfId="37613" hidden="1"/>
    <cellStyle name="Currency [0] 5034" xfId="8232" hidden="1"/>
    <cellStyle name="Currency [0] 5034" xfId="37626" hidden="1"/>
    <cellStyle name="Currency [0] 5035" xfId="8237" hidden="1"/>
    <cellStyle name="Currency [0] 5035" xfId="37631" hidden="1"/>
    <cellStyle name="Currency [0] 5036" xfId="8231" hidden="1"/>
    <cellStyle name="Currency [0] 5036" xfId="37625" hidden="1"/>
    <cellStyle name="Currency [0] 5037" xfId="8279" hidden="1"/>
    <cellStyle name="Currency [0] 5037" xfId="37673" hidden="1"/>
    <cellStyle name="Currency [0] 5038" xfId="8287" hidden="1"/>
    <cellStyle name="Currency [0] 5038" xfId="37681" hidden="1"/>
    <cellStyle name="Currency [0] 5039" xfId="8215" hidden="1"/>
    <cellStyle name="Currency [0] 5039" xfId="37609" hidden="1"/>
    <cellStyle name="Currency [0] 504" xfId="582" hidden="1"/>
    <cellStyle name="Currency [0] 504" xfId="29977" hidden="1"/>
    <cellStyle name="Currency [0] 5040" xfId="8273" hidden="1"/>
    <cellStyle name="Currency [0] 5040" xfId="37667" hidden="1"/>
    <cellStyle name="Currency [0] 5041" xfId="8296" hidden="1"/>
    <cellStyle name="Currency [0] 5041" xfId="37690" hidden="1"/>
    <cellStyle name="Currency [0] 5042" xfId="8298" hidden="1"/>
    <cellStyle name="Currency [0] 5042" xfId="37692" hidden="1"/>
    <cellStyle name="Currency [0] 5043" xfId="8198" hidden="1"/>
    <cellStyle name="Currency [0] 5043" xfId="37592" hidden="1"/>
    <cellStyle name="Currency [0] 5044" xfId="8208" hidden="1"/>
    <cellStyle name="Currency [0] 5044" xfId="37602" hidden="1"/>
    <cellStyle name="Currency [0] 5045" xfId="8270" hidden="1"/>
    <cellStyle name="Currency [0] 5045" xfId="37664" hidden="1"/>
    <cellStyle name="Currency [0] 5046" xfId="8235" hidden="1"/>
    <cellStyle name="Currency [0] 5046" xfId="37629" hidden="1"/>
    <cellStyle name="Currency [0] 5047" xfId="8184" hidden="1"/>
    <cellStyle name="Currency [0] 5047" xfId="37578" hidden="1"/>
    <cellStyle name="Currency [0] 5048" xfId="8306" hidden="1"/>
    <cellStyle name="Currency [0] 5048" xfId="37700" hidden="1"/>
    <cellStyle name="Currency [0] 5049" xfId="8271" hidden="1"/>
    <cellStyle name="Currency [0] 5049" xfId="37665" hidden="1"/>
    <cellStyle name="Currency [0] 505" xfId="598" hidden="1"/>
    <cellStyle name="Currency [0] 505" xfId="29993" hidden="1"/>
    <cellStyle name="Currency [0] 5050" xfId="8282" hidden="1"/>
    <cellStyle name="Currency [0] 5050" xfId="37676" hidden="1"/>
    <cellStyle name="Currency [0] 5051" xfId="8314" hidden="1"/>
    <cellStyle name="Currency [0] 5051" xfId="37708" hidden="1"/>
    <cellStyle name="Currency [0] 5052" xfId="8316" hidden="1"/>
    <cellStyle name="Currency [0] 5052" xfId="37710" hidden="1"/>
    <cellStyle name="Currency [0] 5053" xfId="8268" hidden="1"/>
    <cellStyle name="Currency [0] 5053" xfId="37662" hidden="1"/>
    <cellStyle name="Currency [0] 5054" xfId="8267" hidden="1"/>
    <cellStyle name="Currency [0] 5054" xfId="37661" hidden="1"/>
    <cellStyle name="Currency [0] 5055" xfId="8257" hidden="1"/>
    <cellStyle name="Currency [0] 5055" xfId="37651" hidden="1"/>
    <cellStyle name="Currency [0] 5056" xfId="8253" hidden="1"/>
    <cellStyle name="Currency [0] 5056" xfId="37647" hidden="1"/>
    <cellStyle name="Currency [0] 5057" xfId="8255" hidden="1"/>
    <cellStyle name="Currency [0] 5057" xfId="37649" hidden="1"/>
    <cellStyle name="Currency [0] 5058" xfId="8323" hidden="1"/>
    <cellStyle name="Currency [0] 5058" xfId="37717" hidden="1"/>
    <cellStyle name="Currency [0] 5059" xfId="7885" hidden="1"/>
    <cellStyle name="Currency [0] 5059" xfId="37279" hidden="1"/>
    <cellStyle name="Currency [0] 506" xfId="599" hidden="1"/>
    <cellStyle name="Currency [0] 506" xfId="29994" hidden="1"/>
    <cellStyle name="Currency [0] 5060" xfId="8301" hidden="1"/>
    <cellStyle name="Currency [0] 5060" xfId="37695" hidden="1"/>
    <cellStyle name="Currency [0] 5061" xfId="8329" hidden="1"/>
    <cellStyle name="Currency [0] 5061" xfId="37723" hidden="1"/>
    <cellStyle name="Currency [0] 5062" xfId="8331" hidden="1"/>
    <cellStyle name="Currency [0] 5062" xfId="37725" hidden="1"/>
    <cellStyle name="Currency [0] 5063" xfId="8206" hidden="1"/>
    <cellStyle name="Currency [0] 5063" xfId="37600" hidden="1"/>
    <cellStyle name="Currency [0] 5064" xfId="8280" hidden="1"/>
    <cellStyle name="Currency [0] 5064" xfId="37674" hidden="1"/>
    <cellStyle name="Currency [0] 5065" xfId="8236" hidden="1"/>
    <cellStyle name="Currency [0] 5065" xfId="37630" hidden="1"/>
    <cellStyle name="Currency [0] 5066" xfId="8272" hidden="1"/>
    <cellStyle name="Currency [0] 5066" xfId="37666" hidden="1"/>
    <cellStyle name="Currency [0] 5067" xfId="8276" hidden="1"/>
    <cellStyle name="Currency [0] 5067" xfId="37670" hidden="1"/>
    <cellStyle name="Currency [0] 5068" xfId="8337" hidden="1"/>
    <cellStyle name="Currency [0] 5068" xfId="37731" hidden="1"/>
    <cellStyle name="Currency [0] 5069" xfId="7920" hidden="1"/>
    <cellStyle name="Currency [0] 5069" xfId="37314" hidden="1"/>
    <cellStyle name="Currency [0] 507" xfId="579" hidden="1"/>
    <cellStyle name="Currency [0] 507" xfId="29974" hidden="1"/>
    <cellStyle name="Currency [0] 5070" xfId="8319" hidden="1"/>
    <cellStyle name="Currency [0] 5070" xfId="37713" hidden="1"/>
    <cellStyle name="Currency [0] 5071" xfId="8342" hidden="1"/>
    <cellStyle name="Currency [0] 5071" xfId="37736" hidden="1"/>
    <cellStyle name="Currency [0] 5072" xfId="8344" hidden="1"/>
    <cellStyle name="Currency [0] 5072" xfId="37738" hidden="1"/>
    <cellStyle name="Currency [0] 5073" xfId="8200" hidden="1"/>
    <cellStyle name="Currency [0] 5073" xfId="37594" hidden="1"/>
    <cellStyle name="Currency [0] 5074" xfId="8299" hidden="1"/>
    <cellStyle name="Currency [0] 5074" xfId="37693" hidden="1"/>
    <cellStyle name="Currency [0] 5075" xfId="8266" hidden="1"/>
    <cellStyle name="Currency [0] 5075" xfId="37660" hidden="1"/>
    <cellStyle name="Currency [0] 5076" xfId="8284" hidden="1"/>
    <cellStyle name="Currency [0] 5076" xfId="37678" hidden="1"/>
    <cellStyle name="Currency [0] 5077" xfId="8281" hidden="1"/>
    <cellStyle name="Currency [0] 5077" xfId="37675" hidden="1"/>
    <cellStyle name="Currency [0] 5078" xfId="8348" hidden="1"/>
    <cellStyle name="Currency [0] 5078" xfId="37742" hidden="1"/>
    <cellStyle name="Currency [0] 5079" xfId="8233" hidden="1"/>
    <cellStyle name="Currency [0] 5079" xfId="37627" hidden="1"/>
    <cellStyle name="Currency [0] 508" xfId="586" hidden="1"/>
    <cellStyle name="Currency [0] 508" xfId="29981" hidden="1"/>
    <cellStyle name="Currency [0] 5080" xfId="8333" hidden="1"/>
    <cellStyle name="Currency [0] 5080" xfId="37727" hidden="1"/>
    <cellStyle name="Currency [0] 5081" xfId="8355" hidden="1"/>
    <cellStyle name="Currency [0] 5081" xfId="37749" hidden="1"/>
    <cellStyle name="Currency [0] 5082" xfId="8357" hidden="1"/>
    <cellStyle name="Currency [0] 5082" xfId="37751" hidden="1"/>
    <cellStyle name="Currency [0] 5083" xfId="8285" hidden="1"/>
    <cellStyle name="Currency [0] 5083" xfId="37679" hidden="1"/>
    <cellStyle name="Currency [0] 5084" xfId="8317" hidden="1"/>
    <cellStyle name="Currency [0] 5084" xfId="37711" hidden="1"/>
    <cellStyle name="Currency [0] 5085" xfId="7965" hidden="1"/>
    <cellStyle name="Currency [0] 5085" xfId="37359" hidden="1"/>
    <cellStyle name="Currency [0] 5086" xfId="8303" hidden="1"/>
    <cellStyle name="Currency [0] 5086" xfId="37697" hidden="1"/>
    <cellStyle name="Currency [0] 5087" xfId="8300" hidden="1"/>
    <cellStyle name="Currency [0] 5087" xfId="37694" hidden="1"/>
    <cellStyle name="Currency [0] 5088" xfId="8361" hidden="1"/>
    <cellStyle name="Currency [0] 5088" xfId="37755" hidden="1"/>
    <cellStyle name="Currency [0] 5089" xfId="8196" hidden="1"/>
    <cellStyle name="Currency [0] 5089" xfId="37590" hidden="1"/>
    <cellStyle name="Currency [0] 509" xfId="590" hidden="1"/>
    <cellStyle name="Currency [0] 509" xfId="29985" hidden="1"/>
    <cellStyle name="Currency [0] 5090" xfId="8345" hidden="1"/>
    <cellStyle name="Currency [0] 5090" xfId="37739" hidden="1"/>
    <cellStyle name="Currency [0] 5091" xfId="8365" hidden="1"/>
    <cellStyle name="Currency [0] 5091" xfId="37759" hidden="1"/>
    <cellStyle name="Currency [0] 5092" xfId="8367" hidden="1"/>
    <cellStyle name="Currency [0] 5092" xfId="37761" hidden="1"/>
    <cellStyle name="Currency [0] 5093" xfId="8304" hidden="1"/>
    <cellStyle name="Currency [0] 5093" xfId="37698" hidden="1"/>
    <cellStyle name="Currency [0] 5094" xfId="8332" hidden="1"/>
    <cellStyle name="Currency [0] 5094" xfId="37726" hidden="1"/>
    <cellStyle name="Currency [0] 5095" xfId="8292" hidden="1"/>
    <cellStyle name="Currency [0] 5095" xfId="37686" hidden="1"/>
    <cellStyle name="Currency [0] 5096" xfId="8321" hidden="1"/>
    <cellStyle name="Currency [0] 5096" xfId="37715" hidden="1"/>
    <cellStyle name="Currency [0] 5097" xfId="8318" hidden="1"/>
    <cellStyle name="Currency [0] 5097" xfId="37712" hidden="1"/>
    <cellStyle name="Currency [0] 5098" xfId="8371" hidden="1"/>
    <cellStyle name="Currency [0] 5098" xfId="37765" hidden="1"/>
    <cellStyle name="Currency [0] 5099" xfId="8199" hidden="1"/>
    <cellStyle name="Currency [0] 5099" xfId="37593" hidden="1"/>
    <cellStyle name="Currency [0] 51" xfId="126" hidden="1"/>
    <cellStyle name="Currency [0] 51" xfId="29521" hidden="1"/>
    <cellStyle name="Currency [0] 510" xfId="585" hidden="1"/>
    <cellStyle name="Currency [0] 510" xfId="29980" hidden="1"/>
    <cellStyle name="Currency [0] 5100" xfId="8358" hidden="1"/>
    <cellStyle name="Currency [0] 5100" xfId="37752" hidden="1"/>
    <cellStyle name="Currency [0] 5101" xfId="8375" hidden="1"/>
    <cellStyle name="Currency [0] 5101" xfId="37769" hidden="1"/>
    <cellStyle name="Currency [0] 5102" xfId="8377" hidden="1"/>
    <cellStyle name="Currency [0] 5102" xfId="37771" hidden="1"/>
    <cellStyle name="Currency [0] 5103" xfId="8258" hidden="1"/>
    <cellStyle name="Currency [0] 5103" xfId="37652" hidden="1"/>
    <cellStyle name="Currency [0] 5104" xfId="8294" hidden="1"/>
    <cellStyle name="Currency [0] 5104" xfId="37688" hidden="1"/>
    <cellStyle name="Currency [0] 5105" xfId="8363" hidden="1"/>
    <cellStyle name="Currency [0] 5105" xfId="37757" hidden="1"/>
    <cellStyle name="Currency [0] 5106" xfId="8351" hidden="1"/>
    <cellStyle name="Currency [0] 5106" xfId="37745" hidden="1"/>
    <cellStyle name="Currency [0] 5107" xfId="8368" hidden="1"/>
    <cellStyle name="Currency [0] 5107" xfId="37762" hidden="1"/>
    <cellStyle name="Currency [0] 5108" xfId="8379" hidden="1"/>
    <cellStyle name="Currency [0] 5108" xfId="37773" hidden="1"/>
    <cellStyle name="Currency [0] 5109" xfId="8227" hidden="1"/>
    <cellStyle name="Currency [0] 5109" xfId="37621" hidden="1"/>
    <cellStyle name="Currency [0] 511" xfId="608" hidden="1"/>
    <cellStyle name="Currency [0] 511" xfId="30003" hidden="1"/>
    <cellStyle name="Currency [0] 5110" xfId="8291" hidden="1"/>
    <cellStyle name="Currency [0] 5110" xfId="37685" hidden="1"/>
    <cellStyle name="Currency [0] 5111" xfId="8383" hidden="1"/>
    <cellStyle name="Currency [0] 5111" xfId="37777" hidden="1"/>
    <cellStyle name="Currency [0] 5112" xfId="8385" hidden="1"/>
    <cellStyle name="Currency [0] 5112" xfId="37779" hidden="1"/>
    <cellStyle name="Currency [0] 5113" xfId="8340" hidden="1"/>
    <cellStyle name="Currency [0] 5113" xfId="37734" hidden="1"/>
    <cellStyle name="Currency [0] 5114" xfId="8352" hidden="1"/>
    <cellStyle name="Currency [0] 5114" xfId="37746" hidden="1"/>
    <cellStyle name="Currency [0] 5115" xfId="8380" hidden="1"/>
    <cellStyle name="Currency [0] 5115" xfId="37774" hidden="1"/>
    <cellStyle name="Currency [0] 5116" xfId="8353" hidden="1"/>
    <cellStyle name="Currency [0] 5116" xfId="37747" hidden="1"/>
    <cellStyle name="Currency [0] 5117" xfId="8386" hidden="1"/>
    <cellStyle name="Currency [0] 5117" xfId="37780" hidden="1"/>
    <cellStyle name="Currency [0] 5118" xfId="8388" hidden="1"/>
    <cellStyle name="Currency [0] 5118" xfId="37782" hidden="1"/>
    <cellStyle name="Currency [0] 5119" xfId="8381" hidden="1"/>
    <cellStyle name="Currency [0] 5119" xfId="37775" hidden="1"/>
    <cellStyle name="Currency [0] 512" xfId="614" hidden="1"/>
    <cellStyle name="Currency [0] 512" xfId="30009" hidden="1"/>
    <cellStyle name="Currency [0] 5120" xfId="8327" hidden="1"/>
    <cellStyle name="Currency [0] 5120" xfId="37721" hidden="1"/>
    <cellStyle name="Currency [0] 5121" xfId="8390" hidden="1"/>
    <cellStyle name="Currency [0] 5121" xfId="37784" hidden="1"/>
    <cellStyle name="Currency [0] 5122" xfId="8392" hidden="1"/>
    <cellStyle name="Currency [0] 5122" xfId="37786" hidden="1"/>
    <cellStyle name="Currency [0] 5123" xfId="7904" hidden="1"/>
    <cellStyle name="Currency [0] 5123" xfId="37298" hidden="1"/>
    <cellStyle name="Currency [0] 5124" xfId="7882" hidden="1"/>
    <cellStyle name="Currency [0] 5124" xfId="37276" hidden="1"/>
    <cellStyle name="Currency [0] 5125" xfId="8398" hidden="1"/>
    <cellStyle name="Currency [0] 5125" xfId="37792" hidden="1"/>
    <cellStyle name="Currency [0] 5126" xfId="8404" hidden="1"/>
    <cellStyle name="Currency [0] 5126" xfId="37798" hidden="1"/>
    <cellStyle name="Currency [0] 5127" xfId="8406" hidden="1"/>
    <cellStyle name="Currency [0] 5127" xfId="37800" hidden="1"/>
    <cellStyle name="Currency [0] 5128" xfId="7899" hidden="1"/>
    <cellStyle name="Currency [0] 5128" xfId="37293" hidden="1"/>
    <cellStyle name="Currency [0] 5129" xfId="8400" hidden="1"/>
    <cellStyle name="Currency [0] 5129" xfId="37794" hidden="1"/>
    <cellStyle name="Currency [0] 513" xfId="576" hidden="1"/>
    <cellStyle name="Currency [0] 513" xfId="29971" hidden="1"/>
    <cellStyle name="Currency [0] 5130" xfId="8408" hidden="1"/>
    <cellStyle name="Currency [0] 5130" xfId="37802" hidden="1"/>
    <cellStyle name="Currency [0] 5131" xfId="8410" hidden="1"/>
    <cellStyle name="Currency [0] 5131" xfId="37804" hidden="1"/>
    <cellStyle name="Currency [0] 5132" xfId="8399" hidden="1"/>
    <cellStyle name="Currency [0] 5132" xfId="37793" hidden="1"/>
    <cellStyle name="Currency [0] 5133" xfId="7905" hidden="1"/>
    <cellStyle name="Currency [0] 5133" xfId="37299" hidden="1"/>
    <cellStyle name="Currency [0] 5134" xfId="8421" hidden="1"/>
    <cellStyle name="Currency [0] 5134" xfId="37815" hidden="1"/>
    <cellStyle name="Currency [0] 5135" xfId="8430" hidden="1"/>
    <cellStyle name="Currency [0] 5135" xfId="37824" hidden="1"/>
    <cellStyle name="Currency [0] 5136" xfId="8441" hidden="1"/>
    <cellStyle name="Currency [0] 5136" xfId="37835" hidden="1"/>
    <cellStyle name="Currency [0] 5137" xfId="8447" hidden="1"/>
    <cellStyle name="Currency [0] 5137" xfId="37841" hidden="1"/>
    <cellStyle name="Currency [0] 5138" xfId="8419" hidden="1"/>
    <cellStyle name="Currency [0] 5138" xfId="37813" hidden="1"/>
    <cellStyle name="Currency [0] 5139" xfId="8437" hidden="1"/>
    <cellStyle name="Currency [0] 5139" xfId="37831" hidden="1"/>
    <cellStyle name="Currency [0] 514" xfId="606" hidden="1"/>
    <cellStyle name="Currency [0] 514" xfId="30001" hidden="1"/>
    <cellStyle name="Currency [0] 5140" xfId="8459" hidden="1"/>
    <cellStyle name="Currency [0] 5140" xfId="37853" hidden="1"/>
    <cellStyle name="Currency [0] 5141" xfId="8461" hidden="1"/>
    <cellStyle name="Currency [0] 5141" xfId="37855" hidden="1"/>
    <cellStyle name="Currency [0] 5142" xfId="8395" hidden="1"/>
    <cellStyle name="Currency [0] 5142" xfId="37789" hidden="1"/>
    <cellStyle name="Currency [0] 5143" xfId="7909" hidden="1"/>
    <cellStyle name="Currency [0] 5143" xfId="37303" hidden="1"/>
    <cellStyle name="Currency [0] 5144" xfId="8433" hidden="1"/>
    <cellStyle name="Currency [0] 5144" xfId="37827" hidden="1"/>
    <cellStyle name="Currency [0] 5145" xfId="7925" hidden="1"/>
    <cellStyle name="Currency [0] 5145" xfId="37319" hidden="1"/>
    <cellStyle name="Currency [0] 5146" xfId="8422" hidden="1"/>
    <cellStyle name="Currency [0] 5146" xfId="37816" hidden="1"/>
    <cellStyle name="Currency [0] 5147" xfId="8466" hidden="1"/>
    <cellStyle name="Currency [0] 5147" xfId="37860" hidden="1"/>
    <cellStyle name="Currency [0] 5148" xfId="8434" hidden="1"/>
    <cellStyle name="Currency [0] 5148" xfId="37828" hidden="1"/>
    <cellStyle name="Currency [0] 5149" xfId="8442" hidden="1"/>
    <cellStyle name="Currency [0] 5149" xfId="37836" hidden="1"/>
    <cellStyle name="Currency [0] 515" xfId="618" hidden="1"/>
    <cellStyle name="Currency [0] 515" xfId="30013" hidden="1"/>
    <cellStyle name="Currency [0] 5150" xfId="8478" hidden="1"/>
    <cellStyle name="Currency [0] 5150" xfId="37872" hidden="1"/>
    <cellStyle name="Currency [0] 5151" xfId="8480" hidden="1"/>
    <cellStyle name="Currency [0] 5151" xfId="37874" hidden="1"/>
    <cellStyle name="Currency [0] 5152" xfId="8436" hidden="1"/>
    <cellStyle name="Currency [0] 5152" xfId="37830" hidden="1"/>
    <cellStyle name="Currency [0] 5153" xfId="8449" hidden="1"/>
    <cellStyle name="Currency [0] 5153" xfId="37843" hidden="1"/>
    <cellStyle name="Currency [0] 5154" xfId="8454" hidden="1"/>
    <cellStyle name="Currency [0] 5154" xfId="37848" hidden="1"/>
    <cellStyle name="Currency [0] 5155" xfId="8448" hidden="1"/>
    <cellStyle name="Currency [0] 5155" xfId="37842" hidden="1"/>
    <cellStyle name="Currency [0] 5156" xfId="8496" hidden="1"/>
    <cellStyle name="Currency [0] 5156" xfId="37890" hidden="1"/>
    <cellStyle name="Currency [0] 5157" xfId="8504" hidden="1"/>
    <cellStyle name="Currency [0] 5157" xfId="37898" hidden="1"/>
    <cellStyle name="Currency [0] 5158" xfId="8432" hidden="1"/>
    <cellStyle name="Currency [0] 5158" xfId="37826" hidden="1"/>
    <cellStyle name="Currency [0] 5159" xfId="8490" hidden="1"/>
    <cellStyle name="Currency [0] 5159" xfId="37884" hidden="1"/>
    <cellStyle name="Currency [0] 516" xfId="619" hidden="1"/>
    <cellStyle name="Currency [0] 516" xfId="30014" hidden="1"/>
    <cellStyle name="Currency [0] 5160" xfId="8513" hidden="1"/>
    <cellStyle name="Currency [0] 5160" xfId="37907" hidden="1"/>
    <cellStyle name="Currency [0] 5161" xfId="8515" hidden="1"/>
    <cellStyle name="Currency [0] 5161" xfId="37909" hidden="1"/>
    <cellStyle name="Currency [0] 5162" xfId="8415" hidden="1"/>
    <cellStyle name="Currency [0] 5162" xfId="37809" hidden="1"/>
    <cellStyle name="Currency [0] 5163" xfId="8425" hidden="1"/>
    <cellStyle name="Currency [0] 5163" xfId="37819" hidden="1"/>
    <cellStyle name="Currency [0] 5164" xfId="8487" hidden="1"/>
    <cellStyle name="Currency [0] 5164" xfId="37881" hidden="1"/>
    <cellStyle name="Currency [0] 5165" xfId="8452" hidden="1"/>
    <cellStyle name="Currency [0] 5165" xfId="37846" hidden="1"/>
    <cellStyle name="Currency [0] 5166" xfId="8402" hidden="1"/>
    <cellStyle name="Currency [0] 5166" xfId="37796" hidden="1"/>
    <cellStyle name="Currency [0] 5167" xfId="8523" hidden="1"/>
    <cellStyle name="Currency [0] 5167" xfId="37917" hidden="1"/>
    <cellStyle name="Currency [0] 5168" xfId="8488" hidden="1"/>
    <cellStyle name="Currency [0] 5168" xfId="37882" hidden="1"/>
    <cellStyle name="Currency [0] 5169" xfId="8499" hidden="1"/>
    <cellStyle name="Currency [0] 5169" xfId="37893" hidden="1"/>
    <cellStyle name="Currency [0] 517" xfId="567" hidden="1"/>
    <cellStyle name="Currency [0] 517" xfId="29962" hidden="1"/>
    <cellStyle name="Currency [0] 5170" xfId="8531" hidden="1"/>
    <cellStyle name="Currency [0] 5170" xfId="37925" hidden="1"/>
    <cellStyle name="Currency [0] 5171" xfId="8533" hidden="1"/>
    <cellStyle name="Currency [0] 5171" xfId="37927" hidden="1"/>
    <cellStyle name="Currency [0] 5172" xfId="8485" hidden="1"/>
    <cellStyle name="Currency [0] 5172" xfId="37879" hidden="1"/>
    <cellStyle name="Currency [0] 5173" xfId="8484" hidden="1"/>
    <cellStyle name="Currency [0] 5173" xfId="37878" hidden="1"/>
    <cellStyle name="Currency [0] 5174" xfId="8474" hidden="1"/>
    <cellStyle name="Currency [0] 5174" xfId="37868" hidden="1"/>
    <cellStyle name="Currency [0] 5175" xfId="8470" hidden="1"/>
    <cellStyle name="Currency [0] 5175" xfId="37864" hidden="1"/>
    <cellStyle name="Currency [0] 5176" xfId="8472" hidden="1"/>
    <cellStyle name="Currency [0] 5176" xfId="37866" hidden="1"/>
    <cellStyle name="Currency [0] 5177" xfId="8540" hidden="1"/>
    <cellStyle name="Currency [0] 5177" xfId="37934" hidden="1"/>
    <cellStyle name="Currency [0] 5178" xfId="7911" hidden="1"/>
    <cellStyle name="Currency [0] 5178" xfId="37305" hidden="1"/>
    <cellStyle name="Currency [0] 5179" xfId="8518" hidden="1"/>
    <cellStyle name="Currency [0] 5179" xfId="37912" hidden="1"/>
    <cellStyle name="Currency [0] 518" xfId="574" hidden="1"/>
    <cellStyle name="Currency [0] 518" xfId="29969" hidden="1"/>
    <cellStyle name="Currency [0] 5180" xfId="8546" hidden="1"/>
    <cellStyle name="Currency [0] 5180" xfId="37940" hidden="1"/>
    <cellStyle name="Currency [0] 5181" xfId="8548" hidden="1"/>
    <cellStyle name="Currency [0] 5181" xfId="37942" hidden="1"/>
    <cellStyle name="Currency [0] 5182" xfId="8423" hidden="1"/>
    <cellStyle name="Currency [0] 5182" xfId="37817" hidden="1"/>
    <cellStyle name="Currency [0] 5183" xfId="8497" hidden="1"/>
    <cellStyle name="Currency [0] 5183" xfId="37891" hidden="1"/>
    <cellStyle name="Currency [0] 5184" xfId="8453" hidden="1"/>
    <cellStyle name="Currency [0] 5184" xfId="37847" hidden="1"/>
    <cellStyle name="Currency [0] 5185" xfId="8489" hidden="1"/>
    <cellStyle name="Currency [0] 5185" xfId="37883" hidden="1"/>
    <cellStyle name="Currency [0] 5186" xfId="8493" hidden="1"/>
    <cellStyle name="Currency [0] 5186" xfId="37887" hidden="1"/>
    <cellStyle name="Currency [0] 5187" xfId="8554" hidden="1"/>
    <cellStyle name="Currency [0] 5187" xfId="37948" hidden="1"/>
    <cellStyle name="Currency [0] 5188" xfId="7898" hidden="1"/>
    <cellStyle name="Currency [0] 5188" xfId="37292" hidden="1"/>
    <cellStyle name="Currency [0] 5189" xfId="8536" hidden="1"/>
    <cellStyle name="Currency [0] 5189" xfId="37930" hidden="1"/>
    <cellStyle name="Currency [0] 519" xfId="603" hidden="1"/>
    <cellStyle name="Currency [0] 519" xfId="29998" hidden="1"/>
    <cellStyle name="Currency [0] 5190" xfId="8559" hidden="1"/>
    <cellStyle name="Currency [0] 5190" xfId="37953" hidden="1"/>
    <cellStyle name="Currency [0] 5191" xfId="8561" hidden="1"/>
    <cellStyle name="Currency [0] 5191" xfId="37955" hidden="1"/>
    <cellStyle name="Currency [0] 5192" xfId="8417" hidden="1"/>
    <cellStyle name="Currency [0] 5192" xfId="37811" hidden="1"/>
    <cellStyle name="Currency [0] 5193" xfId="8516" hidden="1"/>
    <cellStyle name="Currency [0] 5193" xfId="37910" hidden="1"/>
    <cellStyle name="Currency [0] 5194" xfId="8483" hidden="1"/>
    <cellStyle name="Currency [0] 5194" xfId="37877" hidden="1"/>
    <cellStyle name="Currency [0] 5195" xfId="8501" hidden="1"/>
    <cellStyle name="Currency [0] 5195" xfId="37895" hidden="1"/>
    <cellStyle name="Currency [0] 5196" xfId="8498" hidden="1"/>
    <cellStyle name="Currency [0] 5196" xfId="37892" hidden="1"/>
    <cellStyle name="Currency [0] 5197" xfId="8565" hidden="1"/>
    <cellStyle name="Currency [0] 5197" xfId="37959" hidden="1"/>
    <cellStyle name="Currency [0] 5198" xfId="8450" hidden="1"/>
    <cellStyle name="Currency [0] 5198" xfId="37844" hidden="1"/>
    <cellStyle name="Currency [0] 5199" xfId="8550" hidden="1"/>
    <cellStyle name="Currency [0] 5199" xfId="37944" hidden="1"/>
    <cellStyle name="Currency [0] 52" xfId="125" hidden="1"/>
    <cellStyle name="Currency [0] 52" xfId="29520" hidden="1"/>
    <cellStyle name="Currency [0] 520" xfId="588" hidden="1"/>
    <cellStyle name="Currency [0] 520" xfId="29983" hidden="1"/>
    <cellStyle name="Currency [0] 5200" xfId="8572" hidden="1"/>
    <cellStyle name="Currency [0] 5200" xfId="37966" hidden="1"/>
    <cellStyle name="Currency [0] 5201" xfId="8574" hidden="1"/>
    <cellStyle name="Currency [0] 5201" xfId="37968" hidden="1"/>
    <cellStyle name="Currency [0] 5202" xfId="8502" hidden="1"/>
    <cellStyle name="Currency [0] 5202" xfId="37896" hidden="1"/>
    <cellStyle name="Currency [0] 5203" xfId="8534" hidden="1"/>
    <cellStyle name="Currency [0] 5203" xfId="37928" hidden="1"/>
    <cellStyle name="Currency [0] 5204" xfId="7877" hidden="1"/>
    <cellStyle name="Currency [0] 5204" xfId="37271" hidden="1"/>
    <cellStyle name="Currency [0] 5205" xfId="8520" hidden="1"/>
    <cellStyle name="Currency [0] 5205" xfId="37914" hidden="1"/>
    <cellStyle name="Currency [0] 5206" xfId="8517" hidden="1"/>
    <cellStyle name="Currency [0] 5206" xfId="37911" hidden="1"/>
    <cellStyle name="Currency [0] 5207" xfId="8578" hidden="1"/>
    <cellStyle name="Currency [0] 5207" xfId="37972" hidden="1"/>
    <cellStyle name="Currency [0] 5208" xfId="8413" hidden="1"/>
    <cellStyle name="Currency [0] 5208" xfId="37807" hidden="1"/>
    <cellStyle name="Currency [0] 5209" xfId="8562" hidden="1"/>
    <cellStyle name="Currency [0] 5209" xfId="37956" hidden="1"/>
    <cellStyle name="Currency [0] 521" xfId="561" hidden="1"/>
    <cellStyle name="Currency [0] 521" xfId="29956" hidden="1"/>
    <cellStyle name="Currency [0] 5210" xfId="8582" hidden="1"/>
    <cellStyle name="Currency [0] 5210" xfId="37976" hidden="1"/>
    <cellStyle name="Currency [0] 5211" xfId="8584" hidden="1"/>
    <cellStyle name="Currency [0] 5211" xfId="37978" hidden="1"/>
    <cellStyle name="Currency [0] 5212" xfId="8521" hidden="1"/>
    <cellStyle name="Currency [0] 5212" xfId="37915" hidden="1"/>
    <cellStyle name="Currency [0] 5213" xfId="8549" hidden="1"/>
    <cellStyle name="Currency [0] 5213" xfId="37943" hidden="1"/>
    <cellStyle name="Currency [0] 5214" xfId="8509" hidden="1"/>
    <cellStyle name="Currency [0] 5214" xfId="37903" hidden="1"/>
    <cellStyle name="Currency [0] 5215" xfId="8538" hidden="1"/>
    <cellStyle name="Currency [0] 5215" xfId="37932" hidden="1"/>
    <cellStyle name="Currency [0] 5216" xfId="8535" hidden="1"/>
    <cellStyle name="Currency [0] 5216" xfId="37929" hidden="1"/>
    <cellStyle name="Currency [0] 5217" xfId="8588" hidden="1"/>
    <cellStyle name="Currency [0] 5217" xfId="37982" hidden="1"/>
    <cellStyle name="Currency [0] 5218" xfId="8416" hidden="1"/>
    <cellStyle name="Currency [0] 5218" xfId="37810" hidden="1"/>
    <cellStyle name="Currency [0] 5219" xfId="8575" hidden="1"/>
    <cellStyle name="Currency [0] 5219" xfId="37969" hidden="1"/>
    <cellStyle name="Currency [0] 522" xfId="625" hidden="1"/>
    <cellStyle name="Currency [0] 522" xfId="30020" hidden="1"/>
    <cellStyle name="Currency [0] 5220" xfId="8592" hidden="1"/>
    <cellStyle name="Currency [0] 5220" xfId="37986" hidden="1"/>
    <cellStyle name="Currency [0] 5221" xfId="8594" hidden="1"/>
    <cellStyle name="Currency [0] 5221" xfId="37988" hidden="1"/>
    <cellStyle name="Currency [0] 5222" xfId="8475" hidden="1"/>
    <cellStyle name="Currency [0] 5222" xfId="37869" hidden="1"/>
    <cellStyle name="Currency [0] 5223" xfId="8511" hidden="1"/>
    <cellStyle name="Currency [0] 5223" xfId="37905" hidden="1"/>
    <cellStyle name="Currency [0] 5224" xfId="8580" hidden="1"/>
    <cellStyle name="Currency [0] 5224" xfId="37974" hidden="1"/>
    <cellStyle name="Currency [0] 5225" xfId="8568" hidden="1"/>
    <cellStyle name="Currency [0] 5225" xfId="37962" hidden="1"/>
    <cellStyle name="Currency [0] 5226" xfId="8585" hidden="1"/>
    <cellStyle name="Currency [0] 5226" xfId="37979" hidden="1"/>
    <cellStyle name="Currency [0] 5227" xfId="8596" hidden="1"/>
    <cellStyle name="Currency [0] 5227" xfId="37990" hidden="1"/>
    <cellStyle name="Currency [0] 5228" xfId="8444" hidden="1"/>
    <cellStyle name="Currency [0] 5228" xfId="37838" hidden="1"/>
    <cellStyle name="Currency [0] 5229" xfId="8508" hidden="1"/>
    <cellStyle name="Currency [0] 5229" xfId="37902" hidden="1"/>
    <cellStyle name="Currency [0] 523" xfId="604" hidden="1"/>
    <cellStyle name="Currency [0] 523" xfId="29999" hidden="1"/>
    <cellStyle name="Currency [0] 5230" xfId="8600" hidden="1"/>
    <cellStyle name="Currency [0] 5230" xfId="37994" hidden="1"/>
    <cellStyle name="Currency [0] 5231" xfId="8602" hidden="1"/>
    <cellStyle name="Currency [0] 5231" xfId="37996" hidden="1"/>
    <cellStyle name="Currency [0] 5232" xfId="8557" hidden="1"/>
    <cellStyle name="Currency [0] 5232" xfId="37951" hidden="1"/>
    <cellStyle name="Currency [0] 5233" xfId="8569" hidden="1"/>
    <cellStyle name="Currency [0] 5233" xfId="37963" hidden="1"/>
    <cellStyle name="Currency [0] 5234" xfId="8597" hidden="1"/>
    <cellStyle name="Currency [0] 5234" xfId="37991" hidden="1"/>
    <cellStyle name="Currency [0] 5235" xfId="8570" hidden="1"/>
    <cellStyle name="Currency [0] 5235" xfId="37964" hidden="1"/>
    <cellStyle name="Currency [0] 5236" xfId="8603" hidden="1"/>
    <cellStyle name="Currency [0] 5236" xfId="37997" hidden="1"/>
    <cellStyle name="Currency [0] 5237" xfId="8605" hidden="1"/>
    <cellStyle name="Currency [0] 5237" xfId="37999" hidden="1"/>
    <cellStyle name="Currency [0] 5238" xfId="8598" hidden="1"/>
    <cellStyle name="Currency [0] 5238" xfId="37992" hidden="1"/>
    <cellStyle name="Currency [0] 5239" xfId="8544" hidden="1"/>
    <cellStyle name="Currency [0] 5239" xfId="37938" hidden="1"/>
    <cellStyle name="Currency [0] 524" xfId="611" hidden="1"/>
    <cellStyle name="Currency [0] 524" xfId="30006" hidden="1"/>
    <cellStyle name="Currency [0] 5240" xfId="8607" hidden="1"/>
    <cellStyle name="Currency [0] 5240" xfId="38001" hidden="1"/>
    <cellStyle name="Currency [0] 5241" xfId="8609" hidden="1"/>
    <cellStyle name="Currency [0] 5241" xfId="38003" hidden="1"/>
    <cellStyle name="Currency [0] 5242" xfId="7971" hidden="1"/>
    <cellStyle name="Currency [0] 5242" xfId="37365" hidden="1"/>
    <cellStyle name="Currency [0] 5243" xfId="7912" hidden="1"/>
    <cellStyle name="Currency [0] 5243" xfId="37306" hidden="1"/>
    <cellStyle name="Currency [0] 5244" xfId="8615" hidden="1"/>
    <cellStyle name="Currency [0] 5244" xfId="38009" hidden="1"/>
    <cellStyle name="Currency [0] 5245" xfId="8621" hidden="1"/>
    <cellStyle name="Currency [0] 5245" xfId="38015" hidden="1"/>
    <cellStyle name="Currency [0] 5246" xfId="8623" hidden="1"/>
    <cellStyle name="Currency [0] 5246" xfId="38017" hidden="1"/>
    <cellStyle name="Currency [0] 5247" xfId="7902" hidden="1"/>
    <cellStyle name="Currency [0] 5247" xfId="37296" hidden="1"/>
    <cellStyle name="Currency [0] 5248" xfId="8617" hidden="1"/>
    <cellStyle name="Currency [0] 5248" xfId="38011" hidden="1"/>
    <cellStyle name="Currency [0] 5249" xfId="8625" hidden="1"/>
    <cellStyle name="Currency [0] 5249" xfId="38019" hidden="1"/>
    <cellStyle name="Currency [0] 525" xfId="626" hidden="1"/>
    <cellStyle name="Currency [0] 525" xfId="30021" hidden="1"/>
    <cellStyle name="Currency [0] 5250" xfId="8627" hidden="1"/>
    <cellStyle name="Currency [0] 5250" xfId="38021" hidden="1"/>
    <cellStyle name="Currency [0] 5251" xfId="8616" hidden="1"/>
    <cellStyle name="Currency [0] 5251" xfId="38010" hidden="1"/>
    <cellStyle name="Currency [0] 5252" xfId="7947" hidden="1"/>
    <cellStyle name="Currency [0] 5252" xfId="37341" hidden="1"/>
    <cellStyle name="Currency [0] 5253" xfId="8638" hidden="1"/>
    <cellStyle name="Currency [0] 5253" xfId="38032" hidden="1"/>
    <cellStyle name="Currency [0] 5254" xfId="8647" hidden="1"/>
    <cellStyle name="Currency [0] 5254" xfId="38041" hidden="1"/>
    <cellStyle name="Currency [0] 5255" xfId="8658" hidden="1"/>
    <cellStyle name="Currency [0] 5255" xfId="38052" hidden="1"/>
    <cellStyle name="Currency [0] 5256" xfId="8664" hidden="1"/>
    <cellStyle name="Currency [0] 5256" xfId="38058" hidden="1"/>
    <cellStyle name="Currency [0] 5257" xfId="8636" hidden="1"/>
    <cellStyle name="Currency [0] 5257" xfId="38030" hidden="1"/>
    <cellStyle name="Currency [0] 5258" xfId="8654" hidden="1"/>
    <cellStyle name="Currency [0] 5258" xfId="38048" hidden="1"/>
    <cellStyle name="Currency [0] 5259" xfId="8676" hidden="1"/>
    <cellStyle name="Currency [0] 5259" xfId="38070" hidden="1"/>
    <cellStyle name="Currency [0] 526" xfId="627" hidden="1"/>
    <cellStyle name="Currency [0] 526" xfId="30022" hidden="1"/>
    <cellStyle name="Currency [0] 5260" xfId="8678" hidden="1"/>
    <cellStyle name="Currency [0] 5260" xfId="38072" hidden="1"/>
    <cellStyle name="Currency [0] 5261" xfId="8612" hidden="1"/>
    <cellStyle name="Currency [0] 5261" xfId="38006" hidden="1"/>
    <cellStyle name="Currency [0] 5262" xfId="7901" hidden="1"/>
    <cellStyle name="Currency [0] 5262" xfId="37295" hidden="1"/>
    <cellStyle name="Currency [0] 5263" xfId="8650" hidden="1"/>
    <cellStyle name="Currency [0] 5263" xfId="38044" hidden="1"/>
    <cellStyle name="Currency [0] 5264" xfId="7880" hidden="1"/>
    <cellStyle name="Currency [0] 5264" xfId="37274" hidden="1"/>
    <cellStyle name="Currency [0] 5265" xfId="8639" hidden="1"/>
    <cellStyle name="Currency [0] 5265" xfId="38033" hidden="1"/>
    <cellStyle name="Currency [0] 5266" xfId="8683" hidden="1"/>
    <cellStyle name="Currency [0] 5266" xfId="38077" hidden="1"/>
    <cellStyle name="Currency [0] 5267" xfId="8651" hidden="1"/>
    <cellStyle name="Currency [0] 5267" xfId="38045" hidden="1"/>
    <cellStyle name="Currency [0] 5268" xfId="8659" hidden="1"/>
    <cellStyle name="Currency [0] 5268" xfId="38053" hidden="1"/>
    <cellStyle name="Currency [0] 5269" xfId="8695" hidden="1"/>
    <cellStyle name="Currency [0] 5269" xfId="38089" hidden="1"/>
    <cellStyle name="Currency [0] 527" xfId="602" hidden="1"/>
    <cellStyle name="Currency [0] 527" xfId="29997" hidden="1"/>
    <cellStyle name="Currency [0] 5270" xfId="8697" hidden="1"/>
    <cellStyle name="Currency [0] 5270" xfId="38091" hidden="1"/>
    <cellStyle name="Currency [0] 5271" xfId="8653" hidden="1"/>
    <cellStyle name="Currency [0] 5271" xfId="38047" hidden="1"/>
    <cellStyle name="Currency [0] 5272" xfId="8666" hidden="1"/>
    <cellStyle name="Currency [0] 5272" xfId="38060" hidden="1"/>
    <cellStyle name="Currency [0] 5273" xfId="8671" hidden="1"/>
    <cellStyle name="Currency [0] 5273" xfId="38065" hidden="1"/>
    <cellStyle name="Currency [0] 5274" xfId="8665" hidden="1"/>
    <cellStyle name="Currency [0] 5274" xfId="38059" hidden="1"/>
    <cellStyle name="Currency [0] 5275" xfId="8713" hidden="1"/>
    <cellStyle name="Currency [0] 5275" xfId="38107" hidden="1"/>
    <cellStyle name="Currency [0] 5276" xfId="8721" hidden="1"/>
    <cellStyle name="Currency [0] 5276" xfId="38115" hidden="1"/>
    <cellStyle name="Currency [0] 5277" xfId="8649" hidden="1"/>
    <cellStyle name="Currency [0] 5277" xfId="38043" hidden="1"/>
    <cellStyle name="Currency [0] 5278" xfId="8707" hidden="1"/>
    <cellStyle name="Currency [0] 5278" xfId="38101" hidden="1"/>
    <cellStyle name="Currency [0] 5279" xfId="8730" hidden="1"/>
    <cellStyle name="Currency [0] 5279" xfId="38124" hidden="1"/>
    <cellStyle name="Currency [0] 528" xfId="601" hidden="1"/>
    <cellStyle name="Currency [0] 528" xfId="29996" hidden="1"/>
    <cellStyle name="Currency [0] 5280" xfId="8732" hidden="1"/>
    <cellStyle name="Currency [0] 5280" xfId="38126" hidden="1"/>
    <cellStyle name="Currency [0] 5281" xfId="8632" hidden="1"/>
    <cellStyle name="Currency [0] 5281" xfId="38026" hidden="1"/>
    <cellStyle name="Currency [0] 5282" xfId="8642" hidden="1"/>
    <cellStyle name="Currency [0] 5282" xfId="38036" hidden="1"/>
    <cellStyle name="Currency [0] 5283" xfId="8704" hidden="1"/>
    <cellStyle name="Currency [0] 5283" xfId="38098" hidden="1"/>
    <cellStyle name="Currency [0] 5284" xfId="8669" hidden="1"/>
    <cellStyle name="Currency [0] 5284" xfId="38063" hidden="1"/>
    <cellStyle name="Currency [0] 5285" xfId="8619" hidden="1"/>
    <cellStyle name="Currency [0] 5285" xfId="38013" hidden="1"/>
    <cellStyle name="Currency [0] 5286" xfId="8740" hidden="1"/>
    <cellStyle name="Currency [0] 5286" xfId="38134" hidden="1"/>
    <cellStyle name="Currency [0] 5287" xfId="8705" hidden="1"/>
    <cellStyle name="Currency [0] 5287" xfId="38099" hidden="1"/>
    <cellStyle name="Currency [0] 5288" xfId="8716" hidden="1"/>
    <cellStyle name="Currency [0] 5288" xfId="38110" hidden="1"/>
    <cellStyle name="Currency [0] 5289" xfId="8748" hidden="1"/>
    <cellStyle name="Currency [0] 5289" xfId="38142" hidden="1"/>
    <cellStyle name="Currency [0] 529" xfId="596" hidden="1"/>
    <cellStyle name="Currency [0] 529" xfId="29991" hidden="1"/>
    <cellStyle name="Currency [0] 5290" xfId="8750" hidden="1"/>
    <cellStyle name="Currency [0] 5290" xfId="38144" hidden="1"/>
    <cellStyle name="Currency [0] 5291" xfId="8702" hidden="1"/>
    <cellStyle name="Currency [0] 5291" xfId="38096" hidden="1"/>
    <cellStyle name="Currency [0] 5292" xfId="8701" hidden="1"/>
    <cellStyle name="Currency [0] 5292" xfId="38095" hidden="1"/>
    <cellStyle name="Currency [0] 5293" xfId="8691" hidden="1"/>
    <cellStyle name="Currency [0] 5293" xfId="38085" hidden="1"/>
    <cellStyle name="Currency [0] 5294" xfId="8687" hidden="1"/>
    <cellStyle name="Currency [0] 5294" xfId="38081" hidden="1"/>
    <cellStyle name="Currency [0] 5295" xfId="8689" hidden="1"/>
    <cellStyle name="Currency [0] 5295" xfId="38083" hidden="1"/>
    <cellStyle name="Currency [0] 5296" xfId="8757" hidden="1"/>
    <cellStyle name="Currency [0] 5296" xfId="38151" hidden="1"/>
    <cellStyle name="Currency [0] 5297" xfId="7916" hidden="1"/>
    <cellStyle name="Currency [0] 5297" xfId="37310" hidden="1"/>
    <cellStyle name="Currency [0] 5298" xfId="8735" hidden="1"/>
    <cellStyle name="Currency [0] 5298" xfId="38129" hidden="1"/>
    <cellStyle name="Currency [0] 5299" xfId="8763" hidden="1"/>
    <cellStyle name="Currency [0] 5299" xfId="38157" hidden="1"/>
    <cellStyle name="Currency [0] 53" xfId="120" hidden="1"/>
    <cellStyle name="Currency [0] 53" xfId="29515" hidden="1"/>
    <cellStyle name="Currency [0] 530" xfId="594" hidden="1"/>
    <cellStyle name="Currency [0] 530" xfId="29989" hidden="1"/>
    <cellStyle name="Currency [0] 5300" xfId="8765" hidden="1"/>
    <cellStyle name="Currency [0] 5300" xfId="38159" hidden="1"/>
    <cellStyle name="Currency [0] 5301" xfId="8640" hidden="1"/>
    <cellStyle name="Currency [0] 5301" xfId="38034" hidden="1"/>
    <cellStyle name="Currency [0] 5302" xfId="8714" hidden="1"/>
    <cellStyle name="Currency [0] 5302" xfId="38108" hidden="1"/>
    <cellStyle name="Currency [0] 5303" xfId="8670" hidden="1"/>
    <cellStyle name="Currency [0] 5303" xfId="38064" hidden="1"/>
    <cellStyle name="Currency [0] 5304" xfId="8706" hidden="1"/>
    <cellStyle name="Currency [0] 5304" xfId="38100" hidden="1"/>
    <cellStyle name="Currency [0] 5305" xfId="8710" hidden="1"/>
    <cellStyle name="Currency [0] 5305" xfId="38104" hidden="1"/>
    <cellStyle name="Currency [0] 5306" xfId="8771" hidden="1"/>
    <cellStyle name="Currency [0] 5306" xfId="38165" hidden="1"/>
    <cellStyle name="Currency [0] 5307" xfId="7929" hidden="1"/>
    <cellStyle name="Currency [0] 5307" xfId="37323" hidden="1"/>
    <cellStyle name="Currency [0] 5308" xfId="8753" hidden="1"/>
    <cellStyle name="Currency [0] 5308" xfId="38147" hidden="1"/>
    <cellStyle name="Currency [0] 5309" xfId="8776" hidden="1"/>
    <cellStyle name="Currency [0] 5309" xfId="38170" hidden="1"/>
    <cellStyle name="Currency [0] 531" xfId="595" hidden="1"/>
    <cellStyle name="Currency [0] 531" xfId="29990" hidden="1"/>
    <cellStyle name="Currency [0] 5310" xfId="8778" hidden="1"/>
    <cellStyle name="Currency [0] 5310" xfId="38172" hidden="1"/>
    <cellStyle name="Currency [0] 5311" xfId="8634" hidden="1"/>
    <cellStyle name="Currency [0] 5311" xfId="38028" hidden="1"/>
    <cellStyle name="Currency [0] 5312" xfId="8733" hidden="1"/>
    <cellStyle name="Currency [0] 5312" xfId="38127" hidden="1"/>
    <cellStyle name="Currency [0] 5313" xfId="8700" hidden="1"/>
    <cellStyle name="Currency [0] 5313" xfId="38094" hidden="1"/>
    <cellStyle name="Currency [0] 5314" xfId="8718" hidden="1"/>
    <cellStyle name="Currency [0] 5314" xfId="38112" hidden="1"/>
    <cellStyle name="Currency [0] 5315" xfId="8715" hidden="1"/>
    <cellStyle name="Currency [0] 5315" xfId="38109" hidden="1"/>
    <cellStyle name="Currency [0] 5316" xfId="8782" hidden="1"/>
    <cellStyle name="Currency [0] 5316" xfId="38176" hidden="1"/>
    <cellStyle name="Currency [0] 5317" xfId="8667" hidden="1"/>
    <cellStyle name="Currency [0] 5317" xfId="38061" hidden="1"/>
    <cellStyle name="Currency [0] 5318" xfId="8767" hidden="1"/>
    <cellStyle name="Currency [0] 5318" xfId="38161" hidden="1"/>
    <cellStyle name="Currency [0] 5319" xfId="8789" hidden="1"/>
    <cellStyle name="Currency [0] 5319" xfId="38183" hidden="1"/>
    <cellStyle name="Currency [0] 532" xfId="632" hidden="1"/>
    <cellStyle name="Currency [0] 532" xfId="30027" hidden="1"/>
    <cellStyle name="Currency [0] 5320" xfId="8791" hidden="1"/>
    <cellStyle name="Currency [0] 5320" xfId="38185" hidden="1"/>
    <cellStyle name="Currency [0] 5321" xfId="8719" hidden="1"/>
    <cellStyle name="Currency [0] 5321" xfId="38113" hidden="1"/>
    <cellStyle name="Currency [0] 5322" xfId="8751" hidden="1"/>
    <cellStyle name="Currency [0] 5322" xfId="38145" hidden="1"/>
    <cellStyle name="Currency [0] 5323" xfId="7881" hidden="1"/>
    <cellStyle name="Currency [0] 5323" xfId="37275" hidden="1"/>
    <cellStyle name="Currency [0] 5324" xfId="8737" hidden="1"/>
    <cellStyle name="Currency [0] 5324" xfId="38131" hidden="1"/>
    <cellStyle name="Currency [0] 5325" xfId="8734" hidden="1"/>
    <cellStyle name="Currency [0] 5325" xfId="38128" hidden="1"/>
    <cellStyle name="Currency [0] 5326" xfId="8795" hidden="1"/>
    <cellStyle name="Currency [0] 5326" xfId="38189" hidden="1"/>
    <cellStyle name="Currency [0] 5327" xfId="8630" hidden="1"/>
    <cellStyle name="Currency [0] 5327" xfId="38024" hidden="1"/>
    <cellStyle name="Currency [0] 5328" xfId="8779" hidden="1"/>
    <cellStyle name="Currency [0] 5328" xfId="38173" hidden="1"/>
    <cellStyle name="Currency [0] 5329" xfId="8799" hidden="1"/>
    <cellStyle name="Currency [0] 5329" xfId="38193" hidden="1"/>
    <cellStyle name="Currency [0] 533" xfId="211" hidden="1"/>
    <cellStyle name="Currency [0] 533" xfId="29606" hidden="1"/>
    <cellStyle name="Currency [0] 5330" xfId="8801" hidden="1"/>
    <cellStyle name="Currency [0] 5330" xfId="38195" hidden="1"/>
    <cellStyle name="Currency [0] 5331" xfId="8738" hidden="1"/>
    <cellStyle name="Currency [0] 5331" xfId="38132" hidden="1"/>
    <cellStyle name="Currency [0] 5332" xfId="8766" hidden="1"/>
    <cellStyle name="Currency [0] 5332" xfId="38160" hidden="1"/>
    <cellStyle name="Currency [0] 5333" xfId="8726" hidden="1"/>
    <cellStyle name="Currency [0] 5333" xfId="38120" hidden="1"/>
    <cellStyle name="Currency [0] 5334" xfId="8755" hidden="1"/>
    <cellStyle name="Currency [0] 5334" xfId="38149" hidden="1"/>
    <cellStyle name="Currency [0] 5335" xfId="8752" hidden="1"/>
    <cellStyle name="Currency [0] 5335" xfId="38146" hidden="1"/>
    <cellStyle name="Currency [0] 5336" xfId="8805" hidden="1"/>
    <cellStyle name="Currency [0] 5336" xfId="38199" hidden="1"/>
    <cellStyle name="Currency [0] 5337" xfId="8633" hidden="1"/>
    <cellStyle name="Currency [0] 5337" xfId="38027" hidden="1"/>
    <cellStyle name="Currency [0] 5338" xfId="8792" hidden="1"/>
    <cellStyle name="Currency [0] 5338" xfId="38186" hidden="1"/>
    <cellStyle name="Currency [0] 5339" xfId="8809" hidden="1"/>
    <cellStyle name="Currency [0] 5339" xfId="38203" hidden="1"/>
    <cellStyle name="Currency [0] 534" xfId="622" hidden="1"/>
    <cellStyle name="Currency [0] 534" xfId="30017" hidden="1"/>
    <cellStyle name="Currency [0] 5340" xfId="8811" hidden="1"/>
    <cellStyle name="Currency [0] 5340" xfId="38205" hidden="1"/>
    <cellStyle name="Currency [0] 5341" xfId="8692" hidden="1"/>
    <cellStyle name="Currency [0] 5341" xfId="38086" hidden="1"/>
    <cellStyle name="Currency [0] 5342" xfId="8728" hidden="1"/>
    <cellStyle name="Currency [0] 5342" xfId="38122" hidden="1"/>
    <cellStyle name="Currency [0] 5343" xfId="8797" hidden="1"/>
    <cellStyle name="Currency [0] 5343" xfId="38191" hidden="1"/>
    <cellStyle name="Currency [0] 5344" xfId="8785" hidden="1"/>
    <cellStyle name="Currency [0] 5344" xfId="38179" hidden="1"/>
    <cellStyle name="Currency [0] 5345" xfId="8802" hidden="1"/>
    <cellStyle name="Currency [0] 5345" xfId="38196" hidden="1"/>
    <cellStyle name="Currency [0] 5346" xfId="8813" hidden="1"/>
    <cellStyle name="Currency [0] 5346" xfId="38207" hidden="1"/>
    <cellStyle name="Currency [0] 5347" xfId="8661" hidden="1"/>
    <cellStyle name="Currency [0] 5347" xfId="38055" hidden="1"/>
    <cellStyle name="Currency [0] 5348" xfId="8725" hidden="1"/>
    <cellStyle name="Currency [0] 5348" xfId="38119" hidden="1"/>
    <cellStyle name="Currency [0] 5349" xfId="8817" hidden="1"/>
    <cellStyle name="Currency [0] 5349" xfId="38211" hidden="1"/>
    <cellStyle name="Currency [0] 535" xfId="634" hidden="1"/>
    <cellStyle name="Currency [0] 535" xfId="30029" hidden="1"/>
    <cellStyle name="Currency [0] 5350" xfId="8819" hidden="1"/>
    <cellStyle name="Currency [0] 5350" xfId="38213" hidden="1"/>
    <cellStyle name="Currency [0] 5351" xfId="8774" hidden="1"/>
    <cellStyle name="Currency [0] 5351" xfId="38168" hidden="1"/>
    <cellStyle name="Currency [0] 5352" xfId="8786" hidden="1"/>
    <cellStyle name="Currency [0] 5352" xfId="38180" hidden="1"/>
    <cellStyle name="Currency [0] 5353" xfId="8814" hidden="1"/>
    <cellStyle name="Currency [0] 5353" xfId="38208" hidden="1"/>
    <cellStyle name="Currency [0] 5354" xfId="8787" hidden="1"/>
    <cellStyle name="Currency [0] 5354" xfId="38181" hidden="1"/>
    <cellStyle name="Currency [0] 5355" xfId="8820" hidden="1"/>
    <cellStyle name="Currency [0] 5355" xfId="38214" hidden="1"/>
    <cellStyle name="Currency [0] 5356" xfId="8822" hidden="1"/>
    <cellStyle name="Currency [0] 5356" xfId="38216" hidden="1"/>
    <cellStyle name="Currency [0] 5357" xfId="8815" hidden="1"/>
    <cellStyle name="Currency [0] 5357" xfId="38209" hidden="1"/>
    <cellStyle name="Currency [0] 5358" xfId="8761" hidden="1"/>
    <cellStyle name="Currency [0] 5358" xfId="38155" hidden="1"/>
    <cellStyle name="Currency [0] 5359" xfId="8824" hidden="1"/>
    <cellStyle name="Currency [0] 5359" xfId="38218" hidden="1"/>
    <cellStyle name="Currency [0] 536" xfId="635" hidden="1"/>
    <cellStyle name="Currency [0] 536" xfId="30030" hidden="1"/>
    <cellStyle name="Currency [0] 5360" xfId="8826" hidden="1"/>
    <cellStyle name="Currency [0] 5360" xfId="38220" hidden="1"/>
    <cellStyle name="Currency [0] 5361" xfId="5240" hidden="1"/>
    <cellStyle name="Currency [0] 5361" xfId="34634" hidden="1"/>
    <cellStyle name="Currency [0] 5362" xfId="5265" hidden="1"/>
    <cellStyle name="Currency [0] 5362" xfId="34659" hidden="1"/>
    <cellStyle name="Currency [0] 5363" xfId="7667" hidden="1"/>
    <cellStyle name="Currency [0] 5363" xfId="37061" hidden="1"/>
    <cellStyle name="Currency [0] 5364" xfId="8831" hidden="1"/>
    <cellStyle name="Currency [0] 5364" xfId="38225" hidden="1"/>
    <cellStyle name="Currency [0] 5365" xfId="8833" hidden="1"/>
    <cellStyle name="Currency [0] 5365" xfId="38227" hidden="1"/>
    <cellStyle name="Currency [0] 5366" xfId="5254" hidden="1"/>
    <cellStyle name="Currency [0] 5366" xfId="34648" hidden="1"/>
    <cellStyle name="Currency [0] 5367" xfId="8827" hidden="1"/>
    <cellStyle name="Currency [0] 5367" xfId="38221" hidden="1"/>
    <cellStyle name="Currency [0] 5368" xfId="8835" hidden="1"/>
    <cellStyle name="Currency [0] 5368" xfId="38229" hidden="1"/>
    <cellStyle name="Currency [0] 5369" xfId="8837" hidden="1"/>
    <cellStyle name="Currency [0] 5369" xfId="38231" hidden="1"/>
    <cellStyle name="Currency [0] 537" xfId="573" hidden="1"/>
    <cellStyle name="Currency [0] 537" xfId="29968" hidden="1"/>
    <cellStyle name="Currency [0] 5370" xfId="5259" hidden="1"/>
    <cellStyle name="Currency [0] 5370" xfId="34653" hidden="1"/>
    <cellStyle name="Currency [0] 5371" xfId="5256" hidden="1"/>
    <cellStyle name="Currency [0] 5371" xfId="34650" hidden="1"/>
    <cellStyle name="Currency [0] 5372" xfId="8848" hidden="1"/>
    <cellStyle name="Currency [0] 5372" xfId="38242" hidden="1"/>
    <cellStyle name="Currency [0] 5373" xfId="8857" hidden="1"/>
    <cellStyle name="Currency [0] 5373" xfId="38251" hidden="1"/>
    <cellStyle name="Currency [0] 5374" xfId="8868" hidden="1"/>
    <cellStyle name="Currency [0] 5374" xfId="38262" hidden="1"/>
    <cellStyle name="Currency [0] 5375" xfId="8874" hidden="1"/>
    <cellStyle name="Currency [0] 5375" xfId="38268" hidden="1"/>
    <cellStyle name="Currency [0] 5376" xfId="8846" hidden="1"/>
    <cellStyle name="Currency [0] 5376" xfId="38240" hidden="1"/>
    <cellStyle name="Currency [0] 5377" xfId="8864" hidden="1"/>
    <cellStyle name="Currency [0] 5377" xfId="38258" hidden="1"/>
    <cellStyle name="Currency [0] 5378" xfId="8886" hidden="1"/>
    <cellStyle name="Currency [0] 5378" xfId="38280" hidden="1"/>
    <cellStyle name="Currency [0] 5379" xfId="8888" hidden="1"/>
    <cellStyle name="Currency [0] 5379" xfId="38282" hidden="1"/>
    <cellStyle name="Currency [0] 538" xfId="609" hidden="1"/>
    <cellStyle name="Currency [0] 538" xfId="30004" hidden="1"/>
    <cellStyle name="Currency [0] 5380" xfId="5284" hidden="1"/>
    <cellStyle name="Currency [0] 5380" xfId="34678" hidden="1"/>
    <cellStyle name="Currency [0] 5381" xfId="5302" hidden="1"/>
    <cellStyle name="Currency [0] 5381" xfId="34696" hidden="1"/>
    <cellStyle name="Currency [0] 5382" xfId="8860" hidden="1"/>
    <cellStyle name="Currency [0] 5382" xfId="38254" hidden="1"/>
    <cellStyle name="Currency [0] 5383" xfId="5335" hidden="1"/>
    <cellStyle name="Currency [0] 5383" xfId="34729" hidden="1"/>
    <cellStyle name="Currency [0] 5384" xfId="8849" hidden="1"/>
    <cellStyle name="Currency [0] 5384" xfId="38243" hidden="1"/>
    <cellStyle name="Currency [0] 5385" xfId="8893" hidden="1"/>
    <cellStyle name="Currency [0] 5385" xfId="38287" hidden="1"/>
    <cellStyle name="Currency [0] 5386" xfId="8861" hidden="1"/>
    <cellStyle name="Currency [0] 5386" xfId="38255" hidden="1"/>
    <cellStyle name="Currency [0] 5387" xfId="8869" hidden="1"/>
    <cellStyle name="Currency [0] 5387" xfId="38263" hidden="1"/>
    <cellStyle name="Currency [0] 5388" xfId="8905" hidden="1"/>
    <cellStyle name="Currency [0] 5388" xfId="38299" hidden="1"/>
    <cellStyle name="Currency [0] 5389" xfId="8907" hidden="1"/>
    <cellStyle name="Currency [0] 5389" xfId="38301" hidden="1"/>
    <cellStyle name="Currency [0] 539" xfId="589" hidden="1"/>
    <cellStyle name="Currency [0] 539" xfId="29984" hidden="1"/>
    <cellStyle name="Currency [0] 5390" xfId="8863" hidden="1"/>
    <cellStyle name="Currency [0] 5390" xfId="38257" hidden="1"/>
    <cellStyle name="Currency [0] 5391" xfId="8876" hidden="1"/>
    <cellStyle name="Currency [0] 5391" xfId="38270" hidden="1"/>
    <cellStyle name="Currency [0] 5392" xfId="8881" hidden="1"/>
    <cellStyle name="Currency [0] 5392" xfId="38275" hidden="1"/>
    <cellStyle name="Currency [0] 5393" xfId="8875" hidden="1"/>
    <cellStyle name="Currency [0] 5393" xfId="38269" hidden="1"/>
    <cellStyle name="Currency [0] 5394" xfId="8923" hidden="1"/>
    <cellStyle name="Currency [0] 5394" xfId="38317" hidden="1"/>
    <cellStyle name="Currency [0] 5395" xfId="8931" hidden="1"/>
    <cellStyle name="Currency [0] 5395" xfId="38325" hidden="1"/>
    <cellStyle name="Currency [0] 5396" xfId="8859" hidden="1"/>
    <cellStyle name="Currency [0] 5396" xfId="38253" hidden="1"/>
    <cellStyle name="Currency [0] 5397" xfId="8917" hidden="1"/>
    <cellStyle name="Currency [0] 5397" xfId="38311" hidden="1"/>
    <cellStyle name="Currency [0] 5398" xfId="8940" hidden="1"/>
    <cellStyle name="Currency [0] 5398" xfId="38334" hidden="1"/>
    <cellStyle name="Currency [0] 5399" xfId="8942" hidden="1"/>
    <cellStyle name="Currency [0] 5399" xfId="38336" hidden="1"/>
    <cellStyle name="Currency [0] 54" xfId="118" hidden="1"/>
    <cellStyle name="Currency [0] 54" xfId="29513" hidden="1"/>
    <cellStyle name="Currency [0] 540" xfId="605" hidden="1"/>
    <cellStyle name="Currency [0] 540" xfId="30000" hidden="1"/>
    <cellStyle name="Currency [0] 5400" xfId="8842" hidden="1"/>
    <cellStyle name="Currency [0] 5400" xfId="38236" hidden="1"/>
    <cellStyle name="Currency [0] 5401" xfId="8852" hidden="1"/>
    <cellStyle name="Currency [0] 5401" xfId="38246" hidden="1"/>
    <cellStyle name="Currency [0] 5402" xfId="8914" hidden="1"/>
    <cellStyle name="Currency [0] 5402" xfId="38308" hidden="1"/>
    <cellStyle name="Currency [0] 5403" xfId="8879" hidden="1"/>
    <cellStyle name="Currency [0] 5403" xfId="38273" hidden="1"/>
    <cellStyle name="Currency [0] 5404" xfId="8829" hidden="1"/>
    <cellStyle name="Currency [0] 5404" xfId="38223" hidden="1"/>
    <cellStyle name="Currency [0] 5405" xfId="8950" hidden="1"/>
    <cellStyle name="Currency [0] 5405" xfId="38344" hidden="1"/>
    <cellStyle name="Currency [0] 5406" xfId="8915" hidden="1"/>
    <cellStyle name="Currency [0] 5406" xfId="38309" hidden="1"/>
    <cellStyle name="Currency [0] 5407" xfId="8926" hidden="1"/>
    <cellStyle name="Currency [0] 5407" xfId="38320" hidden="1"/>
    <cellStyle name="Currency [0] 5408" xfId="8958" hidden="1"/>
    <cellStyle name="Currency [0] 5408" xfId="38352" hidden="1"/>
    <cellStyle name="Currency [0] 5409" xfId="8960" hidden="1"/>
    <cellStyle name="Currency [0] 5409" xfId="38354" hidden="1"/>
    <cellStyle name="Currency [0] 541" xfId="607" hidden="1"/>
    <cellStyle name="Currency [0] 541" xfId="30002" hidden="1"/>
    <cellStyle name="Currency [0] 5410" xfId="8912" hidden="1"/>
    <cellStyle name="Currency [0] 5410" xfId="38306" hidden="1"/>
    <cellStyle name="Currency [0] 5411" xfId="8911" hidden="1"/>
    <cellStyle name="Currency [0] 5411" xfId="38305" hidden="1"/>
    <cellStyle name="Currency [0] 5412" xfId="8901" hidden="1"/>
    <cellStyle name="Currency [0] 5412" xfId="38295" hidden="1"/>
    <cellStyle name="Currency [0] 5413" xfId="8897" hidden="1"/>
    <cellStyle name="Currency [0] 5413" xfId="38291" hidden="1"/>
    <cellStyle name="Currency [0] 5414" xfId="8899" hidden="1"/>
    <cellStyle name="Currency [0] 5414" xfId="38293" hidden="1"/>
    <cellStyle name="Currency [0] 5415" xfId="8967" hidden="1"/>
    <cellStyle name="Currency [0] 5415" xfId="38361" hidden="1"/>
    <cellStyle name="Currency [0] 5416" xfId="6495" hidden="1"/>
    <cellStyle name="Currency [0] 5416" xfId="35889" hidden="1"/>
    <cellStyle name="Currency [0] 5417" xfId="8945" hidden="1"/>
    <cellStyle name="Currency [0] 5417" xfId="38339" hidden="1"/>
    <cellStyle name="Currency [0] 5418" xfId="8973" hidden="1"/>
    <cellStyle name="Currency [0] 5418" xfId="38367" hidden="1"/>
    <cellStyle name="Currency [0] 5419" xfId="8975" hidden="1"/>
    <cellStyle name="Currency [0] 5419" xfId="38369" hidden="1"/>
    <cellStyle name="Currency [0] 542" xfId="638" hidden="1"/>
    <cellStyle name="Currency [0] 542" xfId="30033" hidden="1"/>
    <cellStyle name="Currency [0] 5420" xfId="8850" hidden="1"/>
    <cellStyle name="Currency [0] 5420" xfId="38244" hidden="1"/>
    <cellStyle name="Currency [0] 5421" xfId="8924" hidden="1"/>
    <cellStyle name="Currency [0] 5421" xfId="38318" hidden="1"/>
    <cellStyle name="Currency [0] 5422" xfId="8880" hidden="1"/>
    <cellStyle name="Currency [0] 5422" xfId="38274" hidden="1"/>
    <cellStyle name="Currency [0] 5423" xfId="8916" hidden="1"/>
    <cellStyle name="Currency [0] 5423" xfId="38310" hidden="1"/>
    <cellStyle name="Currency [0] 5424" xfId="8920" hidden="1"/>
    <cellStyle name="Currency [0] 5424" xfId="38314" hidden="1"/>
    <cellStyle name="Currency [0] 5425" xfId="8981" hidden="1"/>
    <cellStyle name="Currency [0] 5425" xfId="38375" hidden="1"/>
    <cellStyle name="Currency [0] 5426" xfId="5304" hidden="1"/>
    <cellStyle name="Currency [0] 5426" xfId="34698" hidden="1"/>
    <cellStyle name="Currency [0] 5427" xfId="8963" hidden="1"/>
    <cellStyle name="Currency [0] 5427" xfId="38357" hidden="1"/>
    <cellStyle name="Currency [0] 5428" xfId="8986" hidden="1"/>
    <cellStyle name="Currency [0] 5428" xfId="38380" hidden="1"/>
    <cellStyle name="Currency [0] 5429" xfId="8988" hidden="1"/>
    <cellStyle name="Currency [0] 5429" xfId="38382" hidden="1"/>
    <cellStyle name="Currency [0] 543" xfId="214" hidden="1"/>
    <cellStyle name="Currency [0] 543" xfId="29609" hidden="1"/>
    <cellStyle name="Currency [0] 5430" xfId="8844" hidden="1"/>
    <cellStyle name="Currency [0] 5430" xfId="38238" hidden="1"/>
    <cellStyle name="Currency [0] 5431" xfId="8943" hidden="1"/>
    <cellStyle name="Currency [0] 5431" xfId="38337" hidden="1"/>
    <cellStyle name="Currency [0] 5432" xfId="8910" hidden="1"/>
    <cellStyle name="Currency [0] 5432" xfId="38304" hidden="1"/>
    <cellStyle name="Currency [0] 5433" xfId="8928" hidden="1"/>
    <cellStyle name="Currency [0] 5433" xfId="38322" hidden="1"/>
    <cellStyle name="Currency [0] 5434" xfId="8925" hidden="1"/>
    <cellStyle name="Currency [0] 5434" xfId="38319" hidden="1"/>
    <cellStyle name="Currency [0] 5435" xfId="8992" hidden="1"/>
    <cellStyle name="Currency [0] 5435" xfId="38386" hidden="1"/>
    <cellStyle name="Currency [0] 5436" xfId="8877" hidden="1"/>
    <cellStyle name="Currency [0] 5436" xfId="38271" hidden="1"/>
    <cellStyle name="Currency [0] 5437" xfId="8977" hidden="1"/>
    <cellStyle name="Currency [0] 5437" xfId="38371" hidden="1"/>
    <cellStyle name="Currency [0] 5438" xfId="8999" hidden="1"/>
    <cellStyle name="Currency [0] 5438" xfId="38393" hidden="1"/>
    <cellStyle name="Currency [0] 5439" xfId="9001" hidden="1"/>
    <cellStyle name="Currency [0] 5439" xfId="38395" hidden="1"/>
    <cellStyle name="Currency [0] 544" xfId="630" hidden="1"/>
    <cellStyle name="Currency [0] 544" xfId="30025" hidden="1"/>
    <cellStyle name="Currency [0] 5440" xfId="8929" hidden="1"/>
    <cellStyle name="Currency [0] 5440" xfId="38323" hidden="1"/>
    <cellStyle name="Currency [0] 5441" xfId="8961" hidden="1"/>
    <cellStyle name="Currency [0] 5441" xfId="38355" hidden="1"/>
    <cellStyle name="Currency [0] 5442" xfId="5274" hidden="1"/>
    <cellStyle name="Currency [0] 5442" xfId="34668" hidden="1"/>
    <cellStyle name="Currency [0] 5443" xfId="8947" hidden="1"/>
    <cellStyle name="Currency [0] 5443" xfId="38341" hidden="1"/>
    <cellStyle name="Currency [0] 5444" xfId="8944" hidden="1"/>
    <cellStyle name="Currency [0] 5444" xfId="38338" hidden="1"/>
    <cellStyle name="Currency [0] 5445" xfId="9005" hidden="1"/>
    <cellStyle name="Currency [0] 5445" xfId="38399" hidden="1"/>
    <cellStyle name="Currency [0] 5446" xfId="8840" hidden="1"/>
    <cellStyle name="Currency [0] 5446" xfId="38234" hidden="1"/>
    <cellStyle name="Currency [0] 5447" xfId="8989" hidden="1"/>
    <cellStyle name="Currency [0] 5447" xfId="38383" hidden="1"/>
    <cellStyle name="Currency [0] 5448" xfId="9009" hidden="1"/>
    <cellStyle name="Currency [0] 5448" xfId="38403" hidden="1"/>
    <cellStyle name="Currency [0] 5449" xfId="9011" hidden="1"/>
    <cellStyle name="Currency [0] 5449" xfId="38405" hidden="1"/>
    <cellStyle name="Currency [0] 545" xfId="640" hidden="1"/>
    <cellStyle name="Currency [0] 545" xfId="30035" hidden="1"/>
    <cellStyle name="Currency [0] 5450" xfId="8948" hidden="1"/>
    <cellStyle name="Currency [0] 5450" xfId="38342" hidden="1"/>
    <cellStyle name="Currency [0] 5451" xfId="8976" hidden="1"/>
    <cellStyle name="Currency [0] 5451" xfId="38370" hidden="1"/>
    <cellStyle name="Currency [0] 5452" xfId="8936" hidden="1"/>
    <cellStyle name="Currency [0] 5452" xfId="38330" hidden="1"/>
    <cellStyle name="Currency [0] 5453" xfId="8965" hidden="1"/>
    <cellStyle name="Currency [0] 5453" xfId="38359" hidden="1"/>
    <cellStyle name="Currency [0] 5454" xfId="8962" hidden="1"/>
    <cellStyle name="Currency [0] 5454" xfId="38356" hidden="1"/>
    <cellStyle name="Currency [0] 5455" xfId="9015" hidden="1"/>
    <cellStyle name="Currency [0] 5455" xfId="38409" hidden="1"/>
    <cellStyle name="Currency [0] 5456" xfId="8843" hidden="1"/>
    <cellStyle name="Currency [0] 5456" xfId="38237" hidden="1"/>
    <cellStyle name="Currency [0] 5457" xfId="9002" hidden="1"/>
    <cellStyle name="Currency [0] 5457" xfId="38396" hidden="1"/>
    <cellStyle name="Currency [0] 5458" xfId="9019" hidden="1"/>
    <cellStyle name="Currency [0] 5458" xfId="38413" hidden="1"/>
    <cellStyle name="Currency [0] 5459" xfId="9021" hidden="1"/>
    <cellStyle name="Currency [0] 5459" xfId="38415" hidden="1"/>
    <cellStyle name="Currency [0] 546" xfId="641" hidden="1"/>
    <cellStyle name="Currency [0] 546" xfId="30036" hidden="1"/>
    <cellStyle name="Currency [0] 5460" xfId="8902" hidden="1"/>
    <cellStyle name="Currency [0] 5460" xfId="38296" hidden="1"/>
    <cellStyle name="Currency [0] 5461" xfId="8938" hidden="1"/>
    <cellStyle name="Currency [0] 5461" xfId="38332" hidden="1"/>
    <cellStyle name="Currency [0] 5462" xfId="9007" hidden="1"/>
    <cellStyle name="Currency [0] 5462" xfId="38401" hidden="1"/>
    <cellStyle name="Currency [0] 5463" xfId="8995" hidden="1"/>
    <cellStyle name="Currency [0] 5463" xfId="38389" hidden="1"/>
    <cellStyle name="Currency [0] 5464" xfId="9012" hidden="1"/>
    <cellStyle name="Currency [0] 5464" xfId="38406" hidden="1"/>
    <cellStyle name="Currency [0] 5465" xfId="9023" hidden="1"/>
    <cellStyle name="Currency [0] 5465" xfId="38417" hidden="1"/>
    <cellStyle name="Currency [0] 5466" xfId="8871" hidden="1"/>
    <cellStyle name="Currency [0] 5466" xfId="38265" hidden="1"/>
    <cellStyle name="Currency [0] 5467" xfId="8935" hidden="1"/>
    <cellStyle name="Currency [0] 5467" xfId="38329" hidden="1"/>
    <cellStyle name="Currency [0] 5468" xfId="9027" hidden="1"/>
    <cellStyle name="Currency [0] 5468" xfId="38421" hidden="1"/>
    <cellStyle name="Currency [0] 5469" xfId="9029" hidden="1"/>
    <cellStyle name="Currency [0] 5469" xfId="38423" hidden="1"/>
    <cellStyle name="Currency [0] 547" xfId="569" hidden="1"/>
    <cellStyle name="Currency [0] 547" xfId="29964" hidden="1"/>
    <cellStyle name="Currency [0] 5470" xfId="8984" hidden="1"/>
    <cellStyle name="Currency [0] 5470" xfId="38378" hidden="1"/>
    <cellStyle name="Currency [0] 5471" xfId="8996" hidden="1"/>
    <cellStyle name="Currency [0] 5471" xfId="38390" hidden="1"/>
    <cellStyle name="Currency [0] 5472" xfId="9024" hidden="1"/>
    <cellStyle name="Currency [0] 5472" xfId="38418" hidden="1"/>
    <cellStyle name="Currency [0] 5473" xfId="8997" hidden="1"/>
    <cellStyle name="Currency [0] 5473" xfId="38391" hidden="1"/>
    <cellStyle name="Currency [0] 5474" xfId="9030" hidden="1"/>
    <cellStyle name="Currency [0] 5474" xfId="38424" hidden="1"/>
    <cellStyle name="Currency [0] 5475" xfId="9032" hidden="1"/>
    <cellStyle name="Currency [0] 5475" xfId="38426" hidden="1"/>
    <cellStyle name="Currency [0] 5476" xfId="9025" hidden="1"/>
    <cellStyle name="Currency [0] 5476" xfId="38419" hidden="1"/>
    <cellStyle name="Currency [0] 5477" xfId="8971" hidden="1"/>
    <cellStyle name="Currency [0] 5477" xfId="38365" hidden="1"/>
    <cellStyle name="Currency [0] 5478" xfId="9034" hidden="1"/>
    <cellStyle name="Currency [0] 5478" xfId="38428" hidden="1"/>
    <cellStyle name="Currency [0] 5479" xfId="9036" hidden="1"/>
    <cellStyle name="Currency [0] 5479" xfId="38430" hidden="1"/>
    <cellStyle name="Currency [0] 548" xfId="620" hidden="1"/>
    <cellStyle name="Currency [0] 548" xfId="30015" hidden="1"/>
    <cellStyle name="Currency [0] 5480" xfId="9093" hidden="1"/>
    <cellStyle name="Currency [0] 5480" xfId="38487" hidden="1"/>
    <cellStyle name="Currency [0] 5481" xfId="9112" hidden="1"/>
    <cellStyle name="Currency [0] 5481" xfId="38506" hidden="1"/>
    <cellStyle name="Currency [0] 5482" xfId="9119" hidden="1"/>
    <cellStyle name="Currency [0] 5482" xfId="38513" hidden="1"/>
    <cellStyle name="Currency [0] 5483" xfId="9126" hidden="1"/>
    <cellStyle name="Currency [0] 5483" xfId="38520" hidden="1"/>
    <cellStyle name="Currency [0] 5484" xfId="9131" hidden="1"/>
    <cellStyle name="Currency [0] 5484" xfId="38525" hidden="1"/>
    <cellStyle name="Currency [0] 5485" xfId="9110" hidden="1"/>
    <cellStyle name="Currency [0] 5485" xfId="38504" hidden="1"/>
    <cellStyle name="Currency [0] 5486" xfId="9121" hidden="1"/>
    <cellStyle name="Currency [0] 5486" xfId="38515" hidden="1"/>
    <cellStyle name="Currency [0] 5487" xfId="9135" hidden="1"/>
    <cellStyle name="Currency [0] 5487" xfId="38529" hidden="1"/>
    <cellStyle name="Currency [0] 5488" xfId="9137" hidden="1"/>
    <cellStyle name="Currency [0] 5488" xfId="38531" hidden="1"/>
    <cellStyle name="Currency [0] 5489" xfId="9120" hidden="1"/>
    <cellStyle name="Currency [0] 5489" xfId="38514" hidden="1"/>
    <cellStyle name="Currency [0] 549" xfId="600" hidden="1"/>
    <cellStyle name="Currency [0] 549" xfId="29995" hidden="1"/>
    <cellStyle name="Currency [0] 5490" xfId="9094" hidden="1"/>
    <cellStyle name="Currency [0] 5490" xfId="38488" hidden="1"/>
    <cellStyle name="Currency [0] 5491" xfId="9148" hidden="1"/>
    <cellStyle name="Currency [0] 5491" xfId="38542" hidden="1"/>
    <cellStyle name="Currency [0] 5492" xfId="9157" hidden="1"/>
    <cellStyle name="Currency [0] 5492" xfId="38551" hidden="1"/>
    <cellStyle name="Currency [0] 5493" xfId="9168" hidden="1"/>
    <cellStyle name="Currency [0] 5493" xfId="38562" hidden="1"/>
    <cellStyle name="Currency [0] 5494" xfId="9174" hidden="1"/>
    <cellStyle name="Currency [0] 5494" xfId="38568" hidden="1"/>
    <cellStyle name="Currency [0] 5495" xfId="9146" hidden="1"/>
    <cellStyle name="Currency [0] 5495" xfId="38540" hidden="1"/>
    <cellStyle name="Currency [0] 5496" xfId="9164" hidden="1"/>
    <cellStyle name="Currency [0] 5496" xfId="38558" hidden="1"/>
    <cellStyle name="Currency [0] 5497" xfId="9186" hidden="1"/>
    <cellStyle name="Currency [0] 5497" xfId="38580" hidden="1"/>
    <cellStyle name="Currency [0] 5498" xfId="9188" hidden="1"/>
    <cellStyle name="Currency [0] 5498" xfId="38582" hidden="1"/>
    <cellStyle name="Currency [0] 5499" xfId="9116" hidden="1"/>
    <cellStyle name="Currency [0] 5499" xfId="38510" hidden="1"/>
    <cellStyle name="Currency [0] 55" xfId="119" hidden="1"/>
    <cellStyle name="Currency [0] 55" xfId="29514" hidden="1"/>
    <cellStyle name="Currency [0] 550" xfId="612" hidden="1"/>
    <cellStyle name="Currency [0] 550" xfId="30007" hidden="1"/>
    <cellStyle name="Currency [0] 5500" xfId="9100" hidden="1"/>
    <cellStyle name="Currency [0] 5500" xfId="38494" hidden="1"/>
    <cellStyle name="Currency [0] 5501" xfId="9160" hidden="1"/>
    <cellStyle name="Currency [0] 5501" xfId="38554" hidden="1"/>
    <cellStyle name="Currency [0] 5502" xfId="9105" hidden="1"/>
    <cellStyle name="Currency [0] 5502" xfId="38499" hidden="1"/>
    <cellStyle name="Currency [0] 5503" xfId="9149" hidden="1"/>
    <cellStyle name="Currency [0] 5503" xfId="38543" hidden="1"/>
    <cellStyle name="Currency [0] 5504" xfId="9193" hidden="1"/>
    <cellStyle name="Currency [0] 5504" xfId="38587" hidden="1"/>
    <cellStyle name="Currency [0] 5505" xfId="9161" hidden="1"/>
    <cellStyle name="Currency [0] 5505" xfId="38555" hidden="1"/>
    <cellStyle name="Currency [0] 5506" xfId="9169" hidden="1"/>
    <cellStyle name="Currency [0] 5506" xfId="38563" hidden="1"/>
    <cellStyle name="Currency [0] 5507" xfId="9205" hidden="1"/>
    <cellStyle name="Currency [0] 5507" xfId="38599" hidden="1"/>
    <cellStyle name="Currency [0] 5508" xfId="9207" hidden="1"/>
    <cellStyle name="Currency [0] 5508" xfId="38601" hidden="1"/>
    <cellStyle name="Currency [0] 5509" xfId="9163" hidden="1"/>
    <cellStyle name="Currency [0] 5509" xfId="38557" hidden="1"/>
    <cellStyle name="Currency [0] 551" xfId="610" hidden="1"/>
    <cellStyle name="Currency [0] 551" xfId="30005" hidden="1"/>
    <cellStyle name="Currency [0] 5510" xfId="9176" hidden="1"/>
    <cellStyle name="Currency [0] 5510" xfId="38570" hidden="1"/>
    <cellStyle name="Currency [0] 5511" xfId="9181" hidden="1"/>
    <cellStyle name="Currency [0] 5511" xfId="38575" hidden="1"/>
    <cellStyle name="Currency [0] 5512" xfId="9175" hidden="1"/>
    <cellStyle name="Currency [0] 5512" xfId="38569" hidden="1"/>
    <cellStyle name="Currency [0] 5513" xfId="9223" hidden="1"/>
    <cellStyle name="Currency [0] 5513" xfId="38617" hidden="1"/>
    <cellStyle name="Currency [0] 5514" xfId="9231" hidden="1"/>
    <cellStyle name="Currency [0] 5514" xfId="38625" hidden="1"/>
    <cellStyle name="Currency [0] 5515" xfId="9159" hidden="1"/>
    <cellStyle name="Currency [0] 5515" xfId="38553" hidden="1"/>
    <cellStyle name="Currency [0] 5516" xfId="9217" hidden="1"/>
    <cellStyle name="Currency [0] 5516" xfId="38611" hidden="1"/>
    <cellStyle name="Currency [0] 5517" xfId="9240" hidden="1"/>
    <cellStyle name="Currency [0] 5517" xfId="38634" hidden="1"/>
    <cellStyle name="Currency [0] 5518" xfId="9242" hidden="1"/>
    <cellStyle name="Currency [0] 5518" xfId="38636" hidden="1"/>
    <cellStyle name="Currency [0] 5519" xfId="9142" hidden="1"/>
    <cellStyle name="Currency [0] 5519" xfId="38536" hidden="1"/>
    <cellStyle name="Currency [0] 552" xfId="643" hidden="1"/>
    <cellStyle name="Currency [0] 552" xfId="30038" hidden="1"/>
    <cellStyle name="Currency [0] 5520" xfId="9152" hidden="1"/>
    <cellStyle name="Currency [0] 5520" xfId="38546" hidden="1"/>
    <cellStyle name="Currency [0] 5521" xfId="9214" hidden="1"/>
    <cellStyle name="Currency [0] 5521" xfId="38608" hidden="1"/>
    <cellStyle name="Currency [0] 5522" xfId="9179" hidden="1"/>
    <cellStyle name="Currency [0] 5522" xfId="38573" hidden="1"/>
    <cellStyle name="Currency [0] 5523" xfId="9124" hidden="1"/>
    <cellStyle name="Currency [0] 5523" xfId="38518" hidden="1"/>
    <cellStyle name="Currency [0] 5524" xfId="9250" hidden="1"/>
    <cellStyle name="Currency [0] 5524" xfId="38644" hidden="1"/>
    <cellStyle name="Currency [0] 5525" xfId="9215" hidden="1"/>
    <cellStyle name="Currency [0] 5525" xfId="38609" hidden="1"/>
    <cellStyle name="Currency [0] 5526" xfId="9226" hidden="1"/>
    <cellStyle name="Currency [0] 5526" xfId="38620" hidden="1"/>
    <cellStyle name="Currency [0] 5527" xfId="9258" hidden="1"/>
    <cellStyle name="Currency [0] 5527" xfId="38652" hidden="1"/>
    <cellStyle name="Currency [0] 5528" xfId="9260" hidden="1"/>
    <cellStyle name="Currency [0] 5528" xfId="38654" hidden="1"/>
    <cellStyle name="Currency [0] 5529" xfId="9212" hidden="1"/>
    <cellStyle name="Currency [0] 5529" xfId="38606" hidden="1"/>
    <cellStyle name="Currency [0] 553" xfId="587" hidden="1"/>
    <cellStyle name="Currency [0] 553" xfId="29982" hidden="1"/>
    <cellStyle name="Currency [0] 5530" xfId="9211" hidden="1"/>
    <cellStyle name="Currency [0] 5530" xfId="38605" hidden="1"/>
    <cellStyle name="Currency [0] 5531" xfId="9201" hidden="1"/>
    <cellStyle name="Currency [0] 5531" xfId="38595" hidden="1"/>
    <cellStyle name="Currency [0] 5532" xfId="9197" hidden="1"/>
    <cellStyle name="Currency [0] 5532" xfId="38591" hidden="1"/>
    <cellStyle name="Currency [0] 5533" xfId="9199" hidden="1"/>
    <cellStyle name="Currency [0] 5533" xfId="38593" hidden="1"/>
    <cellStyle name="Currency [0] 5534" xfId="9267" hidden="1"/>
    <cellStyle name="Currency [0] 5534" xfId="38661" hidden="1"/>
    <cellStyle name="Currency [0] 5535" xfId="9102" hidden="1"/>
    <cellStyle name="Currency [0] 5535" xfId="38496" hidden="1"/>
    <cellStyle name="Currency [0] 5536" xfId="9245" hidden="1"/>
    <cellStyle name="Currency [0] 5536" xfId="38639" hidden="1"/>
    <cellStyle name="Currency [0] 5537" xfId="9273" hidden="1"/>
    <cellStyle name="Currency [0] 5537" xfId="38667" hidden="1"/>
    <cellStyle name="Currency [0] 5538" xfId="9275" hidden="1"/>
    <cellStyle name="Currency [0] 5538" xfId="38669" hidden="1"/>
    <cellStyle name="Currency [0] 5539" xfId="9150" hidden="1"/>
    <cellStyle name="Currency [0] 5539" xfId="38544" hidden="1"/>
    <cellStyle name="Currency [0] 554" xfId="637" hidden="1"/>
    <cellStyle name="Currency [0] 554" xfId="30032" hidden="1"/>
    <cellStyle name="Currency [0] 5540" xfId="9224" hidden="1"/>
    <cellStyle name="Currency [0] 5540" xfId="38618" hidden="1"/>
    <cellStyle name="Currency [0] 5541" xfId="9180" hidden="1"/>
    <cellStyle name="Currency [0] 5541" xfId="38574" hidden="1"/>
    <cellStyle name="Currency [0] 5542" xfId="9216" hidden="1"/>
    <cellStyle name="Currency [0] 5542" xfId="38610" hidden="1"/>
    <cellStyle name="Currency [0] 5543" xfId="9220" hidden="1"/>
    <cellStyle name="Currency [0] 5543" xfId="38614" hidden="1"/>
    <cellStyle name="Currency [0] 5544" xfId="9281" hidden="1"/>
    <cellStyle name="Currency [0] 5544" xfId="38675" hidden="1"/>
    <cellStyle name="Currency [0] 5545" xfId="9097" hidden="1"/>
    <cellStyle name="Currency [0] 5545" xfId="38491" hidden="1"/>
    <cellStyle name="Currency [0] 5546" xfId="9263" hidden="1"/>
    <cellStyle name="Currency [0] 5546" xfId="38657" hidden="1"/>
    <cellStyle name="Currency [0] 5547" xfId="9286" hidden="1"/>
    <cellStyle name="Currency [0] 5547" xfId="38680" hidden="1"/>
    <cellStyle name="Currency [0] 5548" xfId="9288" hidden="1"/>
    <cellStyle name="Currency [0] 5548" xfId="38682" hidden="1"/>
    <cellStyle name="Currency [0] 5549" xfId="9144" hidden="1"/>
    <cellStyle name="Currency [0] 5549" xfId="38538" hidden="1"/>
    <cellStyle name="Currency [0] 555" xfId="647" hidden="1"/>
    <cellStyle name="Currency [0] 555" xfId="30042" hidden="1"/>
    <cellStyle name="Currency [0] 5550" xfId="9243" hidden="1"/>
    <cellStyle name="Currency [0] 5550" xfId="38637" hidden="1"/>
    <cellStyle name="Currency [0] 5551" xfId="9210" hidden="1"/>
    <cellStyle name="Currency [0] 5551" xfId="38604" hidden="1"/>
    <cellStyle name="Currency [0] 5552" xfId="9228" hidden="1"/>
    <cellStyle name="Currency [0] 5552" xfId="38622" hidden="1"/>
    <cellStyle name="Currency [0] 5553" xfId="9225" hidden="1"/>
    <cellStyle name="Currency [0] 5553" xfId="38619" hidden="1"/>
    <cellStyle name="Currency [0] 5554" xfId="9292" hidden="1"/>
    <cellStyle name="Currency [0] 5554" xfId="38686" hidden="1"/>
    <cellStyle name="Currency [0] 5555" xfId="9177" hidden="1"/>
    <cellStyle name="Currency [0] 5555" xfId="38571" hidden="1"/>
    <cellStyle name="Currency [0] 5556" xfId="9277" hidden="1"/>
    <cellStyle name="Currency [0] 5556" xfId="38671" hidden="1"/>
    <cellStyle name="Currency [0] 5557" xfId="9299" hidden="1"/>
    <cellStyle name="Currency [0] 5557" xfId="38693" hidden="1"/>
    <cellStyle name="Currency [0] 5558" xfId="9301" hidden="1"/>
    <cellStyle name="Currency [0] 5558" xfId="38695" hidden="1"/>
    <cellStyle name="Currency [0] 5559" xfId="9229" hidden="1"/>
    <cellStyle name="Currency [0] 5559" xfId="38623" hidden="1"/>
    <cellStyle name="Currency [0] 556" xfId="648" hidden="1"/>
    <cellStyle name="Currency [0] 556" xfId="30043" hidden="1"/>
    <cellStyle name="Currency [0] 5560" xfId="9261" hidden="1"/>
    <cellStyle name="Currency [0] 5560" xfId="38655" hidden="1"/>
    <cellStyle name="Currency [0] 5561" xfId="9113" hidden="1"/>
    <cellStyle name="Currency [0] 5561" xfId="38507" hidden="1"/>
    <cellStyle name="Currency [0] 5562" xfId="9247" hidden="1"/>
    <cellStyle name="Currency [0] 5562" xfId="38641" hidden="1"/>
    <cellStyle name="Currency [0] 5563" xfId="9244" hidden="1"/>
    <cellStyle name="Currency [0] 5563" xfId="38638" hidden="1"/>
    <cellStyle name="Currency [0] 5564" xfId="9305" hidden="1"/>
    <cellStyle name="Currency [0] 5564" xfId="38699" hidden="1"/>
    <cellStyle name="Currency [0] 5565" xfId="9140" hidden="1"/>
    <cellStyle name="Currency [0] 5565" xfId="38534" hidden="1"/>
    <cellStyle name="Currency [0] 5566" xfId="9289" hidden="1"/>
    <cellStyle name="Currency [0] 5566" xfId="38683" hidden="1"/>
    <cellStyle name="Currency [0] 5567" xfId="9309" hidden="1"/>
    <cellStyle name="Currency [0] 5567" xfId="38703" hidden="1"/>
    <cellStyle name="Currency [0] 5568" xfId="9311" hidden="1"/>
    <cellStyle name="Currency [0] 5568" xfId="38705" hidden="1"/>
    <cellStyle name="Currency [0] 5569" xfId="9248" hidden="1"/>
    <cellStyle name="Currency [0] 5569" xfId="38642" hidden="1"/>
    <cellStyle name="Currency [0] 557" xfId="613" hidden="1"/>
    <cellStyle name="Currency [0] 557" xfId="30008" hidden="1"/>
    <cellStyle name="Currency [0] 5570" xfId="9276" hidden="1"/>
    <cellStyle name="Currency [0] 5570" xfId="38670" hidden="1"/>
    <cellStyle name="Currency [0] 5571" xfId="9236" hidden="1"/>
    <cellStyle name="Currency [0] 5571" xfId="38630" hidden="1"/>
    <cellStyle name="Currency [0] 5572" xfId="9265" hidden="1"/>
    <cellStyle name="Currency [0] 5572" xfId="38659" hidden="1"/>
    <cellStyle name="Currency [0] 5573" xfId="9262" hidden="1"/>
    <cellStyle name="Currency [0] 5573" xfId="38656" hidden="1"/>
    <cellStyle name="Currency [0] 5574" xfId="9315" hidden="1"/>
    <cellStyle name="Currency [0] 5574" xfId="38709" hidden="1"/>
    <cellStyle name="Currency [0] 5575" xfId="9143" hidden="1"/>
    <cellStyle name="Currency [0] 5575" xfId="38537" hidden="1"/>
    <cellStyle name="Currency [0] 5576" xfId="9302" hidden="1"/>
    <cellStyle name="Currency [0] 5576" xfId="38696" hidden="1"/>
    <cellStyle name="Currency [0] 5577" xfId="9319" hidden="1"/>
    <cellStyle name="Currency [0] 5577" xfId="38713" hidden="1"/>
    <cellStyle name="Currency [0] 5578" xfId="9321" hidden="1"/>
    <cellStyle name="Currency [0] 5578" xfId="38715" hidden="1"/>
    <cellStyle name="Currency [0] 5579" xfId="9202" hidden="1"/>
    <cellStyle name="Currency [0] 5579" xfId="38596" hidden="1"/>
    <cellStyle name="Currency [0] 558" xfId="628" hidden="1"/>
    <cellStyle name="Currency [0] 558" xfId="30023" hidden="1"/>
    <cellStyle name="Currency [0] 5580" xfId="9238" hidden="1"/>
    <cellStyle name="Currency [0] 5580" xfId="38632" hidden="1"/>
    <cellStyle name="Currency [0] 5581" xfId="9307" hidden="1"/>
    <cellStyle name="Currency [0] 5581" xfId="38701" hidden="1"/>
    <cellStyle name="Currency [0] 5582" xfId="9295" hidden="1"/>
    <cellStyle name="Currency [0] 5582" xfId="38689" hidden="1"/>
    <cellStyle name="Currency [0] 5583" xfId="9312" hidden="1"/>
    <cellStyle name="Currency [0] 5583" xfId="38706" hidden="1"/>
    <cellStyle name="Currency [0] 5584" xfId="9323" hidden="1"/>
    <cellStyle name="Currency [0] 5584" xfId="38717" hidden="1"/>
    <cellStyle name="Currency [0] 5585" xfId="9171" hidden="1"/>
    <cellStyle name="Currency [0] 5585" xfId="38565" hidden="1"/>
    <cellStyle name="Currency [0] 5586" xfId="9235" hidden="1"/>
    <cellStyle name="Currency [0] 5586" xfId="38629" hidden="1"/>
    <cellStyle name="Currency [0] 5587" xfId="9327" hidden="1"/>
    <cellStyle name="Currency [0] 5587" xfId="38721" hidden="1"/>
    <cellStyle name="Currency [0] 5588" xfId="9329" hidden="1"/>
    <cellStyle name="Currency [0] 5588" xfId="38723" hidden="1"/>
    <cellStyle name="Currency [0] 5589" xfId="9284" hidden="1"/>
    <cellStyle name="Currency [0] 5589" xfId="38678" hidden="1"/>
    <cellStyle name="Currency [0] 559" xfId="194" hidden="1"/>
    <cellStyle name="Currency [0] 559" xfId="29589" hidden="1"/>
    <cellStyle name="Currency [0] 5590" xfId="9296" hidden="1"/>
    <cellStyle name="Currency [0] 5590" xfId="38690" hidden="1"/>
    <cellStyle name="Currency [0] 5591" xfId="9324" hidden="1"/>
    <cellStyle name="Currency [0] 5591" xfId="38718" hidden="1"/>
    <cellStyle name="Currency [0] 5592" xfId="9297" hidden="1"/>
    <cellStyle name="Currency [0] 5592" xfId="38691" hidden="1"/>
    <cellStyle name="Currency [0] 5593" xfId="9330" hidden="1"/>
    <cellStyle name="Currency [0] 5593" xfId="38724" hidden="1"/>
    <cellStyle name="Currency [0] 5594" xfId="9332" hidden="1"/>
    <cellStyle name="Currency [0] 5594" xfId="38726" hidden="1"/>
    <cellStyle name="Currency [0] 5595" xfId="9325" hidden="1"/>
    <cellStyle name="Currency [0] 5595" xfId="38719" hidden="1"/>
    <cellStyle name="Currency [0] 5596" xfId="9271" hidden="1"/>
    <cellStyle name="Currency [0] 5596" xfId="38665" hidden="1"/>
    <cellStyle name="Currency [0] 5597" xfId="9335" hidden="1"/>
    <cellStyle name="Currency [0] 5597" xfId="38729" hidden="1"/>
    <cellStyle name="Currency [0] 5598" xfId="9337" hidden="1"/>
    <cellStyle name="Currency [0] 5598" xfId="38731" hidden="1"/>
    <cellStyle name="Currency [0] 5599" xfId="9054" hidden="1"/>
    <cellStyle name="Currency [0] 5599" xfId="38448" hidden="1"/>
    <cellStyle name="Currency [0] 56" xfId="156" hidden="1"/>
    <cellStyle name="Currency [0] 56" xfId="29551" hidden="1"/>
    <cellStyle name="Currency [0] 560" xfId="623" hidden="1"/>
    <cellStyle name="Currency [0] 560" xfId="30018" hidden="1"/>
    <cellStyle name="Currency [0] 5600" xfId="9076" hidden="1"/>
    <cellStyle name="Currency [0] 5600" xfId="38470" hidden="1"/>
    <cellStyle name="Currency [0] 5601" xfId="9341" hidden="1"/>
    <cellStyle name="Currency [0] 5601" xfId="38735" hidden="1"/>
    <cellStyle name="Currency [0] 5602" xfId="9348" hidden="1"/>
    <cellStyle name="Currency [0] 5602" xfId="38742" hidden="1"/>
    <cellStyle name="Currency [0] 5603" xfId="9350" hidden="1"/>
    <cellStyle name="Currency [0] 5603" xfId="38744" hidden="1"/>
    <cellStyle name="Currency [0] 5604" xfId="9041" hidden="1"/>
    <cellStyle name="Currency [0] 5604" xfId="38435" hidden="1"/>
    <cellStyle name="Currency [0] 5605" xfId="9344" hidden="1"/>
    <cellStyle name="Currency [0] 5605" xfId="38738" hidden="1"/>
    <cellStyle name="Currency [0] 5606" xfId="9353" hidden="1"/>
    <cellStyle name="Currency [0] 5606" xfId="38747" hidden="1"/>
    <cellStyle name="Currency [0] 5607" xfId="9355" hidden="1"/>
    <cellStyle name="Currency [0] 5607" xfId="38749" hidden="1"/>
    <cellStyle name="Currency [0] 5608" xfId="9343" hidden="1"/>
    <cellStyle name="Currency [0] 5608" xfId="38737" hidden="1"/>
    <cellStyle name="Currency [0] 5609" xfId="9053" hidden="1"/>
    <cellStyle name="Currency [0] 5609" xfId="38447" hidden="1"/>
    <cellStyle name="Currency [0] 561" xfId="621" hidden="1"/>
    <cellStyle name="Currency [0] 561" xfId="30016" hidden="1"/>
    <cellStyle name="Currency [0] 5610" xfId="9366" hidden="1"/>
    <cellStyle name="Currency [0] 5610" xfId="38760" hidden="1"/>
    <cellStyle name="Currency [0] 5611" xfId="9375" hidden="1"/>
    <cellStyle name="Currency [0] 5611" xfId="38769" hidden="1"/>
    <cellStyle name="Currency [0] 5612" xfId="9386" hidden="1"/>
    <cellStyle name="Currency [0] 5612" xfId="38780" hidden="1"/>
    <cellStyle name="Currency [0] 5613" xfId="9392" hidden="1"/>
    <cellStyle name="Currency [0] 5613" xfId="38786" hidden="1"/>
    <cellStyle name="Currency [0] 5614" xfId="9364" hidden="1"/>
    <cellStyle name="Currency [0] 5614" xfId="38758" hidden="1"/>
    <cellStyle name="Currency [0] 5615" xfId="9382" hidden="1"/>
    <cellStyle name="Currency [0] 5615" xfId="38776" hidden="1"/>
    <cellStyle name="Currency [0] 5616" xfId="9404" hidden="1"/>
    <cellStyle name="Currency [0] 5616" xfId="38798" hidden="1"/>
    <cellStyle name="Currency [0] 5617" xfId="9406" hidden="1"/>
    <cellStyle name="Currency [0] 5617" xfId="38800" hidden="1"/>
    <cellStyle name="Currency [0] 5618" xfId="9338" hidden="1"/>
    <cellStyle name="Currency [0] 5618" xfId="38732" hidden="1"/>
    <cellStyle name="Currency [0] 5619" xfId="9049" hidden="1"/>
    <cellStyle name="Currency [0] 5619" xfId="38443" hidden="1"/>
    <cellStyle name="Currency [0] 562" xfId="650" hidden="1"/>
    <cellStyle name="Currency [0] 562" xfId="30045" hidden="1"/>
    <cellStyle name="Currency [0] 5620" xfId="9378" hidden="1"/>
    <cellStyle name="Currency [0] 5620" xfId="38772" hidden="1"/>
    <cellStyle name="Currency [0] 5621" xfId="9045" hidden="1"/>
    <cellStyle name="Currency [0] 5621" xfId="38439" hidden="1"/>
    <cellStyle name="Currency [0] 5622" xfId="9367" hidden="1"/>
    <cellStyle name="Currency [0] 5622" xfId="38761" hidden="1"/>
    <cellStyle name="Currency [0] 5623" xfId="9411" hidden="1"/>
    <cellStyle name="Currency [0] 5623" xfId="38805" hidden="1"/>
    <cellStyle name="Currency [0] 5624" xfId="9379" hidden="1"/>
    <cellStyle name="Currency [0] 5624" xfId="38773" hidden="1"/>
    <cellStyle name="Currency [0] 5625" xfId="9387" hidden="1"/>
    <cellStyle name="Currency [0] 5625" xfId="38781" hidden="1"/>
    <cellStyle name="Currency [0] 5626" xfId="9423" hidden="1"/>
    <cellStyle name="Currency [0] 5626" xfId="38817" hidden="1"/>
    <cellStyle name="Currency [0] 5627" xfId="9425" hidden="1"/>
    <cellStyle name="Currency [0] 5627" xfId="38819" hidden="1"/>
    <cellStyle name="Currency [0] 5628" xfId="9381" hidden="1"/>
    <cellStyle name="Currency [0] 5628" xfId="38775" hidden="1"/>
    <cellStyle name="Currency [0] 5629" xfId="9394" hidden="1"/>
    <cellStyle name="Currency [0] 5629" xfId="38788" hidden="1"/>
    <cellStyle name="Currency [0] 563" xfId="566" hidden="1"/>
    <cellStyle name="Currency [0] 563" xfId="29961" hidden="1"/>
    <cellStyle name="Currency [0] 5630" xfId="9399" hidden="1"/>
    <cellStyle name="Currency [0] 5630" xfId="38793" hidden="1"/>
    <cellStyle name="Currency [0] 5631" xfId="9393" hidden="1"/>
    <cellStyle name="Currency [0] 5631" xfId="38787" hidden="1"/>
    <cellStyle name="Currency [0] 5632" xfId="9441" hidden="1"/>
    <cellStyle name="Currency [0] 5632" xfId="38835" hidden="1"/>
    <cellStyle name="Currency [0] 5633" xfId="9449" hidden="1"/>
    <cellStyle name="Currency [0] 5633" xfId="38843" hidden="1"/>
    <cellStyle name="Currency [0] 5634" xfId="9377" hidden="1"/>
    <cellStyle name="Currency [0] 5634" xfId="38771" hidden="1"/>
    <cellStyle name="Currency [0] 5635" xfId="9435" hidden="1"/>
    <cellStyle name="Currency [0] 5635" xfId="38829" hidden="1"/>
    <cellStyle name="Currency [0] 5636" xfId="9458" hidden="1"/>
    <cellStyle name="Currency [0] 5636" xfId="38852" hidden="1"/>
    <cellStyle name="Currency [0] 5637" xfId="9460" hidden="1"/>
    <cellStyle name="Currency [0] 5637" xfId="38854" hidden="1"/>
    <cellStyle name="Currency [0] 5638" xfId="9360" hidden="1"/>
    <cellStyle name="Currency [0] 5638" xfId="38754" hidden="1"/>
    <cellStyle name="Currency [0] 5639" xfId="9370" hidden="1"/>
    <cellStyle name="Currency [0] 5639" xfId="38764" hidden="1"/>
    <cellStyle name="Currency [0] 564" xfId="642" hidden="1"/>
    <cellStyle name="Currency [0] 564" xfId="30037" hidden="1"/>
    <cellStyle name="Currency [0] 5640" xfId="9432" hidden="1"/>
    <cellStyle name="Currency [0] 5640" xfId="38826" hidden="1"/>
    <cellStyle name="Currency [0] 5641" xfId="9397" hidden="1"/>
    <cellStyle name="Currency [0] 5641" xfId="38791" hidden="1"/>
    <cellStyle name="Currency [0] 5642" xfId="9346" hidden="1"/>
    <cellStyle name="Currency [0] 5642" xfId="38740" hidden="1"/>
    <cellStyle name="Currency [0] 5643" xfId="9468" hidden="1"/>
    <cellStyle name="Currency [0] 5643" xfId="38862" hidden="1"/>
    <cellStyle name="Currency [0] 5644" xfId="9433" hidden="1"/>
    <cellStyle name="Currency [0] 5644" xfId="38827" hidden="1"/>
    <cellStyle name="Currency [0] 5645" xfId="9444" hidden="1"/>
    <cellStyle name="Currency [0] 5645" xfId="38838" hidden="1"/>
    <cellStyle name="Currency [0] 5646" xfId="9476" hidden="1"/>
    <cellStyle name="Currency [0] 5646" xfId="38870" hidden="1"/>
    <cellStyle name="Currency [0] 5647" xfId="9478" hidden="1"/>
    <cellStyle name="Currency [0] 5647" xfId="38872" hidden="1"/>
    <cellStyle name="Currency [0] 5648" xfId="9430" hidden="1"/>
    <cellStyle name="Currency [0] 5648" xfId="38824" hidden="1"/>
    <cellStyle name="Currency [0] 5649" xfId="9429" hidden="1"/>
    <cellStyle name="Currency [0] 5649" xfId="38823" hidden="1"/>
    <cellStyle name="Currency [0] 565" xfId="652" hidden="1"/>
    <cellStyle name="Currency [0] 565" xfId="30047" hidden="1"/>
    <cellStyle name="Currency [0] 5650" xfId="9419" hidden="1"/>
    <cellStyle name="Currency [0] 5650" xfId="38813" hidden="1"/>
    <cellStyle name="Currency [0] 5651" xfId="9415" hidden="1"/>
    <cellStyle name="Currency [0] 5651" xfId="38809" hidden="1"/>
    <cellStyle name="Currency [0] 5652" xfId="9417" hidden="1"/>
    <cellStyle name="Currency [0] 5652" xfId="38811" hidden="1"/>
    <cellStyle name="Currency [0] 5653" xfId="9485" hidden="1"/>
    <cellStyle name="Currency [0] 5653" xfId="38879" hidden="1"/>
    <cellStyle name="Currency [0] 5654" xfId="9047" hidden="1"/>
    <cellStyle name="Currency [0] 5654" xfId="38441" hidden="1"/>
    <cellStyle name="Currency [0] 5655" xfId="9463" hidden="1"/>
    <cellStyle name="Currency [0] 5655" xfId="38857" hidden="1"/>
    <cellStyle name="Currency [0] 5656" xfId="9491" hidden="1"/>
    <cellStyle name="Currency [0] 5656" xfId="38885" hidden="1"/>
    <cellStyle name="Currency [0] 5657" xfId="9493" hidden="1"/>
    <cellStyle name="Currency [0] 5657" xfId="38887" hidden="1"/>
    <cellStyle name="Currency [0] 5658" xfId="9368" hidden="1"/>
    <cellStyle name="Currency [0] 5658" xfId="38762" hidden="1"/>
    <cellStyle name="Currency [0] 5659" xfId="9442" hidden="1"/>
    <cellStyle name="Currency [0] 5659" xfId="38836" hidden="1"/>
    <cellStyle name="Currency [0] 566" xfId="653" hidden="1"/>
    <cellStyle name="Currency [0] 566" xfId="30048" hidden="1"/>
    <cellStyle name="Currency [0] 5660" xfId="9398" hidden="1"/>
    <cellStyle name="Currency [0] 5660" xfId="38792" hidden="1"/>
    <cellStyle name="Currency [0] 5661" xfId="9434" hidden="1"/>
    <cellStyle name="Currency [0] 5661" xfId="38828" hidden="1"/>
    <cellStyle name="Currency [0] 5662" xfId="9438" hidden="1"/>
    <cellStyle name="Currency [0] 5662" xfId="38832" hidden="1"/>
    <cellStyle name="Currency [0] 5663" xfId="9499" hidden="1"/>
    <cellStyle name="Currency [0] 5663" xfId="38893" hidden="1"/>
    <cellStyle name="Currency [0] 5664" xfId="9082" hidden="1"/>
    <cellStyle name="Currency [0] 5664" xfId="38476" hidden="1"/>
    <cellStyle name="Currency [0] 5665" xfId="9481" hidden="1"/>
    <cellStyle name="Currency [0] 5665" xfId="38875" hidden="1"/>
    <cellStyle name="Currency [0] 5666" xfId="9504" hidden="1"/>
    <cellStyle name="Currency [0] 5666" xfId="38898" hidden="1"/>
    <cellStyle name="Currency [0] 5667" xfId="9506" hidden="1"/>
    <cellStyle name="Currency [0] 5667" xfId="38900" hidden="1"/>
    <cellStyle name="Currency [0] 5668" xfId="9362" hidden="1"/>
    <cellStyle name="Currency [0] 5668" xfId="38756" hidden="1"/>
    <cellStyle name="Currency [0] 5669" xfId="9461" hidden="1"/>
    <cellStyle name="Currency [0] 5669" xfId="38855" hidden="1"/>
    <cellStyle name="Currency [0] 567" xfId="624" hidden="1"/>
    <cellStyle name="Currency [0] 567" xfId="30019" hidden="1"/>
    <cellStyle name="Currency [0] 5670" xfId="9428" hidden="1"/>
    <cellStyle name="Currency [0] 5670" xfId="38822" hidden="1"/>
    <cellStyle name="Currency [0] 5671" xfId="9446" hidden="1"/>
    <cellStyle name="Currency [0] 5671" xfId="38840" hidden="1"/>
    <cellStyle name="Currency [0] 5672" xfId="9443" hidden="1"/>
    <cellStyle name="Currency [0] 5672" xfId="38837" hidden="1"/>
    <cellStyle name="Currency [0] 5673" xfId="9510" hidden="1"/>
    <cellStyle name="Currency [0] 5673" xfId="38904" hidden="1"/>
    <cellStyle name="Currency [0] 5674" xfId="9395" hidden="1"/>
    <cellStyle name="Currency [0] 5674" xfId="38789" hidden="1"/>
    <cellStyle name="Currency [0] 5675" xfId="9495" hidden="1"/>
    <cellStyle name="Currency [0] 5675" xfId="38889" hidden="1"/>
    <cellStyle name="Currency [0] 5676" xfId="9517" hidden="1"/>
    <cellStyle name="Currency [0] 5676" xfId="38911" hidden="1"/>
    <cellStyle name="Currency [0] 5677" xfId="9519" hidden="1"/>
    <cellStyle name="Currency [0] 5677" xfId="38913" hidden="1"/>
    <cellStyle name="Currency [0] 5678" xfId="9447" hidden="1"/>
    <cellStyle name="Currency [0] 5678" xfId="38841" hidden="1"/>
    <cellStyle name="Currency [0] 5679" xfId="9479" hidden="1"/>
    <cellStyle name="Currency [0] 5679" xfId="38873" hidden="1"/>
    <cellStyle name="Currency [0] 568" xfId="636" hidden="1"/>
    <cellStyle name="Currency [0] 568" xfId="30031" hidden="1"/>
    <cellStyle name="Currency [0] 5680" xfId="9127" hidden="1"/>
    <cellStyle name="Currency [0] 5680" xfId="38521" hidden="1"/>
    <cellStyle name="Currency [0] 5681" xfId="9465" hidden="1"/>
    <cellStyle name="Currency [0] 5681" xfId="38859" hidden="1"/>
    <cellStyle name="Currency [0] 5682" xfId="9462" hidden="1"/>
    <cellStyle name="Currency [0] 5682" xfId="38856" hidden="1"/>
    <cellStyle name="Currency [0] 5683" xfId="9523" hidden="1"/>
    <cellStyle name="Currency [0] 5683" xfId="38917" hidden="1"/>
    <cellStyle name="Currency [0] 5684" xfId="9358" hidden="1"/>
    <cellStyle name="Currency [0] 5684" xfId="38752" hidden="1"/>
    <cellStyle name="Currency [0] 5685" xfId="9507" hidden="1"/>
    <cellStyle name="Currency [0] 5685" xfId="38901" hidden="1"/>
    <cellStyle name="Currency [0] 5686" xfId="9527" hidden="1"/>
    <cellStyle name="Currency [0] 5686" xfId="38921" hidden="1"/>
    <cellStyle name="Currency [0] 5687" xfId="9529" hidden="1"/>
    <cellStyle name="Currency [0] 5687" xfId="38923" hidden="1"/>
    <cellStyle name="Currency [0] 5688" xfId="9466" hidden="1"/>
    <cellStyle name="Currency [0] 5688" xfId="38860" hidden="1"/>
    <cellStyle name="Currency [0] 5689" xfId="9494" hidden="1"/>
    <cellStyle name="Currency [0] 5689" xfId="38888" hidden="1"/>
    <cellStyle name="Currency [0] 569" xfId="616" hidden="1"/>
    <cellStyle name="Currency [0] 569" xfId="30011" hidden="1"/>
    <cellStyle name="Currency [0] 5690" xfId="9454" hidden="1"/>
    <cellStyle name="Currency [0] 5690" xfId="38848" hidden="1"/>
    <cellStyle name="Currency [0] 5691" xfId="9483" hidden="1"/>
    <cellStyle name="Currency [0] 5691" xfId="38877" hidden="1"/>
    <cellStyle name="Currency [0] 5692" xfId="9480" hidden="1"/>
    <cellStyle name="Currency [0] 5692" xfId="38874" hidden="1"/>
    <cellStyle name="Currency [0] 5693" xfId="9533" hidden="1"/>
    <cellStyle name="Currency [0] 5693" xfId="38927" hidden="1"/>
    <cellStyle name="Currency [0] 5694" xfId="9361" hidden="1"/>
    <cellStyle name="Currency [0] 5694" xfId="38755" hidden="1"/>
    <cellStyle name="Currency [0] 5695" xfId="9520" hidden="1"/>
    <cellStyle name="Currency [0] 5695" xfId="38914" hidden="1"/>
    <cellStyle name="Currency [0] 5696" xfId="9537" hidden="1"/>
    <cellStyle name="Currency [0] 5696" xfId="38931" hidden="1"/>
    <cellStyle name="Currency [0] 5697" xfId="9539" hidden="1"/>
    <cellStyle name="Currency [0] 5697" xfId="38933" hidden="1"/>
    <cellStyle name="Currency [0] 5698" xfId="9420" hidden="1"/>
    <cellStyle name="Currency [0] 5698" xfId="38814" hidden="1"/>
    <cellStyle name="Currency [0] 5699" xfId="9456" hidden="1"/>
    <cellStyle name="Currency [0] 5699" xfId="38850" hidden="1"/>
    <cellStyle name="Currency [0] 57" xfId="76" hidden="1"/>
    <cellStyle name="Currency [0] 57" xfId="29471" hidden="1"/>
    <cellStyle name="Currency [0] 570" xfId="631" hidden="1"/>
    <cellStyle name="Currency [0] 570" xfId="30026" hidden="1"/>
    <cellStyle name="Currency [0] 5700" xfId="9525" hidden="1"/>
    <cellStyle name="Currency [0] 5700" xfId="38919" hidden="1"/>
    <cellStyle name="Currency [0] 5701" xfId="9513" hidden="1"/>
    <cellStyle name="Currency [0] 5701" xfId="38907" hidden="1"/>
    <cellStyle name="Currency [0] 5702" xfId="9530" hidden="1"/>
    <cellStyle name="Currency [0] 5702" xfId="38924" hidden="1"/>
    <cellStyle name="Currency [0] 5703" xfId="9541" hidden="1"/>
    <cellStyle name="Currency [0] 5703" xfId="38935" hidden="1"/>
    <cellStyle name="Currency [0] 5704" xfId="9389" hidden="1"/>
    <cellStyle name="Currency [0] 5704" xfId="38783" hidden="1"/>
    <cellStyle name="Currency [0] 5705" xfId="9453" hidden="1"/>
    <cellStyle name="Currency [0] 5705" xfId="38847" hidden="1"/>
    <cellStyle name="Currency [0] 5706" xfId="9545" hidden="1"/>
    <cellStyle name="Currency [0] 5706" xfId="38939" hidden="1"/>
    <cellStyle name="Currency [0] 5707" xfId="9547" hidden="1"/>
    <cellStyle name="Currency [0] 5707" xfId="38941" hidden="1"/>
    <cellStyle name="Currency [0] 5708" xfId="9502" hidden="1"/>
    <cellStyle name="Currency [0] 5708" xfId="38896" hidden="1"/>
    <cellStyle name="Currency [0] 5709" xfId="9514" hidden="1"/>
    <cellStyle name="Currency [0] 5709" xfId="38908" hidden="1"/>
    <cellStyle name="Currency [0] 571" xfId="629" hidden="1"/>
    <cellStyle name="Currency [0] 571" xfId="30024" hidden="1"/>
    <cellStyle name="Currency [0] 5710" xfId="9542" hidden="1"/>
    <cellStyle name="Currency [0] 5710" xfId="38936" hidden="1"/>
    <cellStyle name="Currency [0] 5711" xfId="9515" hidden="1"/>
    <cellStyle name="Currency [0] 5711" xfId="38909" hidden="1"/>
    <cellStyle name="Currency [0] 5712" xfId="9548" hidden="1"/>
    <cellStyle name="Currency [0] 5712" xfId="38942" hidden="1"/>
    <cellStyle name="Currency [0] 5713" xfId="9550" hidden="1"/>
    <cellStyle name="Currency [0] 5713" xfId="38944" hidden="1"/>
    <cellStyle name="Currency [0] 5714" xfId="9543" hidden="1"/>
    <cellStyle name="Currency [0] 5714" xfId="38937" hidden="1"/>
    <cellStyle name="Currency [0] 5715" xfId="9489" hidden="1"/>
    <cellStyle name="Currency [0] 5715" xfId="38883" hidden="1"/>
    <cellStyle name="Currency [0] 5716" xfId="9552" hidden="1"/>
    <cellStyle name="Currency [0] 5716" xfId="38946" hidden="1"/>
    <cellStyle name="Currency [0] 5717" xfId="9554" hidden="1"/>
    <cellStyle name="Currency [0] 5717" xfId="38948" hidden="1"/>
    <cellStyle name="Currency [0] 5718" xfId="9066" hidden="1"/>
    <cellStyle name="Currency [0] 5718" xfId="38460" hidden="1"/>
    <cellStyle name="Currency [0] 5719" xfId="9044" hidden="1"/>
    <cellStyle name="Currency [0] 5719" xfId="38438" hidden="1"/>
    <cellStyle name="Currency [0] 572" xfId="655" hidden="1"/>
    <cellStyle name="Currency [0] 572" xfId="30050" hidden="1"/>
    <cellStyle name="Currency [0] 5720" xfId="9560" hidden="1"/>
    <cellStyle name="Currency [0] 5720" xfId="38954" hidden="1"/>
    <cellStyle name="Currency [0] 5721" xfId="9566" hidden="1"/>
    <cellStyle name="Currency [0] 5721" xfId="38960" hidden="1"/>
    <cellStyle name="Currency [0] 5722" xfId="9568" hidden="1"/>
    <cellStyle name="Currency [0] 5722" xfId="38962" hidden="1"/>
    <cellStyle name="Currency [0] 5723" xfId="9061" hidden="1"/>
    <cellStyle name="Currency [0] 5723" xfId="38455" hidden="1"/>
    <cellStyle name="Currency [0] 5724" xfId="9562" hidden="1"/>
    <cellStyle name="Currency [0] 5724" xfId="38956" hidden="1"/>
    <cellStyle name="Currency [0] 5725" xfId="9570" hidden="1"/>
    <cellStyle name="Currency [0] 5725" xfId="38964" hidden="1"/>
    <cellStyle name="Currency [0] 5726" xfId="9572" hidden="1"/>
    <cellStyle name="Currency [0] 5726" xfId="38966" hidden="1"/>
    <cellStyle name="Currency [0] 5727" xfId="9561" hidden="1"/>
    <cellStyle name="Currency [0] 5727" xfId="38955" hidden="1"/>
    <cellStyle name="Currency [0] 5728" xfId="9067" hidden="1"/>
    <cellStyle name="Currency [0] 5728" xfId="38461" hidden="1"/>
    <cellStyle name="Currency [0] 5729" xfId="9583" hidden="1"/>
    <cellStyle name="Currency [0] 5729" xfId="38977" hidden="1"/>
    <cellStyle name="Currency [0] 573" xfId="568" hidden="1"/>
    <cellStyle name="Currency [0] 573" xfId="29963" hidden="1"/>
    <cellStyle name="Currency [0] 5730" xfId="9592" hidden="1"/>
    <cellStyle name="Currency [0] 5730" xfId="38986" hidden="1"/>
    <cellStyle name="Currency [0] 5731" xfId="9603" hidden="1"/>
    <cellStyle name="Currency [0] 5731" xfId="38997" hidden="1"/>
    <cellStyle name="Currency [0] 5732" xfId="9609" hidden="1"/>
    <cellStyle name="Currency [0] 5732" xfId="39003" hidden="1"/>
    <cellStyle name="Currency [0] 5733" xfId="9581" hidden="1"/>
    <cellStyle name="Currency [0] 5733" xfId="38975" hidden="1"/>
    <cellStyle name="Currency [0] 5734" xfId="9599" hidden="1"/>
    <cellStyle name="Currency [0] 5734" xfId="38993" hidden="1"/>
    <cellStyle name="Currency [0] 5735" xfId="9621" hidden="1"/>
    <cellStyle name="Currency [0] 5735" xfId="39015" hidden="1"/>
    <cellStyle name="Currency [0] 5736" xfId="9623" hidden="1"/>
    <cellStyle name="Currency [0] 5736" xfId="39017" hidden="1"/>
    <cellStyle name="Currency [0] 5737" xfId="9557" hidden="1"/>
    <cellStyle name="Currency [0] 5737" xfId="38951" hidden="1"/>
    <cellStyle name="Currency [0] 5738" xfId="9071" hidden="1"/>
    <cellStyle name="Currency [0] 5738" xfId="38465" hidden="1"/>
    <cellStyle name="Currency [0] 5739" xfId="9595" hidden="1"/>
    <cellStyle name="Currency [0] 5739" xfId="38989" hidden="1"/>
    <cellStyle name="Currency [0] 574" xfId="649" hidden="1"/>
    <cellStyle name="Currency [0] 574" xfId="30044" hidden="1"/>
    <cellStyle name="Currency [0] 5740" xfId="9087" hidden="1"/>
    <cellStyle name="Currency [0] 5740" xfId="38481" hidden="1"/>
    <cellStyle name="Currency [0] 5741" xfId="9584" hidden="1"/>
    <cellStyle name="Currency [0] 5741" xfId="38978" hidden="1"/>
    <cellStyle name="Currency [0] 5742" xfId="9628" hidden="1"/>
    <cellStyle name="Currency [0] 5742" xfId="39022" hidden="1"/>
    <cellStyle name="Currency [0] 5743" xfId="9596" hidden="1"/>
    <cellStyle name="Currency [0] 5743" xfId="38990" hidden="1"/>
    <cellStyle name="Currency [0] 5744" xfId="9604" hidden="1"/>
    <cellStyle name="Currency [0] 5744" xfId="38998" hidden="1"/>
    <cellStyle name="Currency [0] 5745" xfId="9640" hidden="1"/>
    <cellStyle name="Currency [0] 5745" xfId="39034" hidden="1"/>
    <cellStyle name="Currency [0] 5746" xfId="9642" hidden="1"/>
    <cellStyle name="Currency [0] 5746" xfId="39036" hidden="1"/>
    <cellStyle name="Currency [0] 5747" xfId="9598" hidden="1"/>
    <cellStyle name="Currency [0] 5747" xfId="38992" hidden="1"/>
    <cellStyle name="Currency [0] 5748" xfId="9611" hidden="1"/>
    <cellStyle name="Currency [0] 5748" xfId="39005" hidden="1"/>
    <cellStyle name="Currency [0] 5749" xfId="9616" hidden="1"/>
    <cellStyle name="Currency [0] 5749" xfId="39010" hidden="1"/>
    <cellStyle name="Currency [0] 575" xfId="656" hidden="1"/>
    <cellStyle name="Currency [0] 575" xfId="30051" hidden="1"/>
    <cellStyle name="Currency [0] 5750" xfId="9610" hidden="1"/>
    <cellStyle name="Currency [0] 5750" xfId="39004" hidden="1"/>
    <cellStyle name="Currency [0] 5751" xfId="9658" hidden="1"/>
    <cellStyle name="Currency [0] 5751" xfId="39052" hidden="1"/>
    <cellStyle name="Currency [0] 5752" xfId="9666" hidden="1"/>
    <cellStyle name="Currency [0] 5752" xfId="39060" hidden="1"/>
    <cellStyle name="Currency [0] 5753" xfId="9594" hidden="1"/>
    <cellStyle name="Currency [0] 5753" xfId="38988" hidden="1"/>
    <cellStyle name="Currency [0] 5754" xfId="9652" hidden="1"/>
    <cellStyle name="Currency [0] 5754" xfId="39046" hidden="1"/>
    <cellStyle name="Currency [0] 5755" xfId="9675" hidden="1"/>
    <cellStyle name="Currency [0] 5755" xfId="39069" hidden="1"/>
    <cellStyle name="Currency [0] 5756" xfId="9677" hidden="1"/>
    <cellStyle name="Currency [0] 5756" xfId="39071" hidden="1"/>
    <cellStyle name="Currency [0] 5757" xfId="9577" hidden="1"/>
    <cellStyle name="Currency [0] 5757" xfId="38971" hidden="1"/>
    <cellStyle name="Currency [0] 5758" xfId="9587" hidden="1"/>
    <cellStyle name="Currency [0] 5758" xfId="38981" hidden="1"/>
    <cellStyle name="Currency [0] 5759" xfId="9649" hidden="1"/>
    <cellStyle name="Currency [0] 5759" xfId="39043" hidden="1"/>
    <cellStyle name="Currency [0] 576" xfId="657" hidden="1"/>
    <cellStyle name="Currency [0] 576" xfId="30052" hidden="1"/>
    <cellStyle name="Currency [0] 5760" xfId="9614" hidden="1"/>
    <cellStyle name="Currency [0] 5760" xfId="39008" hidden="1"/>
    <cellStyle name="Currency [0] 5761" xfId="9564" hidden="1"/>
    <cellStyle name="Currency [0] 5761" xfId="38958" hidden="1"/>
    <cellStyle name="Currency [0] 5762" xfId="9685" hidden="1"/>
    <cellStyle name="Currency [0] 5762" xfId="39079" hidden="1"/>
    <cellStyle name="Currency [0] 5763" xfId="9650" hidden="1"/>
    <cellStyle name="Currency [0] 5763" xfId="39044" hidden="1"/>
    <cellStyle name="Currency [0] 5764" xfId="9661" hidden="1"/>
    <cellStyle name="Currency [0] 5764" xfId="39055" hidden="1"/>
    <cellStyle name="Currency [0] 5765" xfId="9693" hidden="1"/>
    <cellStyle name="Currency [0] 5765" xfId="39087" hidden="1"/>
    <cellStyle name="Currency [0] 5766" xfId="9695" hidden="1"/>
    <cellStyle name="Currency [0] 5766" xfId="39089" hidden="1"/>
    <cellStyle name="Currency [0] 5767" xfId="9647" hidden="1"/>
    <cellStyle name="Currency [0] 5767" xfId="39041" hidden="1"/>
    <cellStyle name="Currency [0] 5768" xfId="9646" hidden="1"/>
    <cellStyle name="Currency [0] 5768" xfId="39040" hidden="1"/>
    <cellStyle name="Currency [0] 5769" xfId="9636" hidden="1"/>
    <cellStyle name="Currency [0] 5769" xfId="39030" hidden="1"/>
    <cellStyle name="Currency [0] 577" xfId="597" hidden="1"/>
    <cellStyle name="Currency [0] 577" xfId="29992" hidden="1"/>
    <cellStyle name="Currency [0] 5770" xfId="9632" hidden="1"/>
    <cellStyle name="Currency [0] 5770" xfId="39026" hidden="1"/>
    <cellStyle name="Currency [0] 5771" xfId="9634" hidden="1"/>
    <cellStyle name="Currency [0] 5771" xfId="39028" hidden="1"/>
    <cellStyle name="Currency [0] 5772" xfId="9702" hidden="1"/>
    <cellStyle name="Currency [0] 5772" xfId="39096" hidden="1"/>
    <cellStyle name="Currency [0] 5773" xfId="9073" hidden="1"/>
    <cellStyle name="Currency [0] 5773" xfId="38467" hidden="1"/>
    <cellStyle name="Currency [0] 5774" xfId="9680" hidden="1"/>
    <cellStyle name="Currency [0] 5774" xfId="39074" hidden="1"/>
    <cellStyle name="Currency [0] 5775" xfId="9708" hidden="1"/>
    <cellStyle name="Currency [0] 5775" xfId="39102" hidden="1"/>
    <cellStyle name="Currency [0] 5776" xfId="9710" hidden="1"/>
    <cellStyle name="Currency [0] 5776" xfId="39104" hidden="1"/>
    <cellStyle name="Currency [0] 5777" xfId="9585" hidden="1"/>
    <cellStyle name="Currency [0] 5777" xfId="38979" hidden="1"/>
    <cellStyle name="Currency [0] 5778" xfId="9659" hidden="1"/>
    <cellStyle name="Currency [0] 5778" xfId="39053" hidden="1"/>
    <cellStyle name="Currency [0] 5779" xfId="9615" hidden="1"/>
    <cellStyle name="Currency [0] 5779" xfId="39009" hidden="1"/>
    <cellStyle name="Currency [0] 578" xfId="617" hidden="1"/>
    <cellStyle name="Currency [0] 578" xfId="30012" hidden="1"/>
    <cellStyle name="Currency [0] 5780" xfId="9651" hidden="1"/>
    <cellStyle name="Currency [0] 5780" xfId="39045" hidden="1"/>
    <cellStyle name="Currency [0] 5781" xfId="9655" hidden="1"/>
    <cellStyle name="Currency [0] 5781" xfId="39049" hidden="1"/>
    <cellStyle name="Currency [0] 5782" xfId="9716" hidden="1"/>
    <cellStyle name="Currency [0] 5782" xfId="39110" hidden="1"/>
    <cellStyle name="Currency [0] 5783" xfId="9060" hidden="1"/>
    <cellStyle name="Currency [0] 5783" xfId="38454" hidden="1"/>
    <cellStyle name="Currency [0] 5784" xfId="9698" hidden="1"/>
    <cellStyle name="Currency [0] 5784" xfId="39092" hidden="1"/>
    <cellStyle name="Currency [0] 5785" xfId="9721" hidden="1"/>
    <cellStyle name="Currency [0] 5785" xfId="39115" hidden="1"/>
    <cellStyle name="Currency [0] 5786" xfId="9723" hidden="1"/>
    <cellStyle name="Currency [0] 5786" xfId="39117" hidden="1"/>
    <cellStyle name="Currency [0] 5787" xfId="9579" hidden="1"/>
    <cellStyle name="Currency [0] 5787" xfId="38973" hidden="1"/>
    <cellStyle name="Currency [0] 5788" xfId="9678" hidden="1"/>
    <cellStyle name="Currency [0] 5788" xfId="39072" hidden="1"/>
    <cellStyle name="Currency [0] 5789" xfId="9645" hidden="1"/>
    <cellStyle name="Currency [0] 5789" xfId="39039" hidden="1"/>
    <cellStyle name="Currency [0] 579" xfId="651" hidden="1"/>
    <cellStyle name="Currency [0] 579" xfId="30046" hidden="1"/>
    <cellStyle name="Currency [0] 5790" xfId="9663" hidden="1"/>
    <cellStyle name="Currency [0] 5790" xfId="39057" hidden="1"/>
    <cellStyle name="Currency [0] 5791" xfId="9660" hidden="1"/>
    <cellStyle name="Currency [0] 5791" xfId="39054" hidden="1"/>
    <cellStyle name="Currency [0] 5792" xfId="9727" hidden="1"/>
    <cellStyle name="Currency [0] 5792" xfId="39121" hidden="1"/>
    <cellStyle name="Currency [0] 5793" xfId="9612" hidden="1"/>
    <cellStyle name="Currency [0] 5793" xfId="39006" hidden="1"/>
    <cellStyle name="Currency [0] 5794" xfId="9712" hidden="1"/>
    <cellStyle name="Currency [0] 5794" xfId="39106" hidden="1"/>
    <cellStyle name="Currency [0] 5795" xfId="9734" hidden="1"/>
    <cellStyle name="Currency [0] 5795" xfId="39128" hidden="1"/>
    <cellStyle name="Currency [0] 5796" xfId="9736" hidden="1"/>
    <cellStyle name="Currency [0] 5796" xfId="39130" hidden="1"/>
    <cellStyle name="Currency [0] 5797" xfId="9664" hidden="1"/>
    <cellStyle name="Currency [0] 5797" xfId="39058" hidden="1"/>
    <cellStyle name="Currency [0] 5798" xfId="9696" hidden="1"/>
    <cellStyle name="Currency [0] 5798" xfId="39090" hidden="1"/>
    <cellStyle name="Currency [0] 5799" xfId="9039" hidden="1"/>
    <cellStyle name="Currency [0] 5799" xfId="38433" hidden="1"/>
    <cellStyle name="Currency [0] 58" xfId="146" hidden="1"/>
    <cellStyle name="Currency [0] 58" xfId="29541" hidden="1"/>
    <cellStyle name="Currency [0] 580" xfId="644" hidden="1"/>
    <cellStyle name="Currency [0] 580" xfId="30039" hidden="1"/>
    <cellStyle name="Currency [0] 5800" xfId="9682" hidden="1"/>
    <cellStyle name="Currency [0] 5800" xfId="39076" hidden="1"/>
    <cellStyle name="Currency [0] 5801" xfId="9679" hidden="1"/>
    <cellStyle name="Currency [0] 5801" xfId="39073" hidden="1"/>
    <cellStyle name="Currency [0] 5802" xfId="9740" hidden="1"/>
    <cellStyle name="Currency [0] 5802" xfId="39134" hidden="1"/>
    <cellStyle name="Currency [0] 5803" xfId="9575" hidden="1"/>
    <cellStyle name="Currency [0] 5803" xfId="38969" hidden="1"/>
    <cellStyle name="Currency [0] 5804" xfId="9724" hidden="1"/>
    <cellStyle name="Currency [0] 5804" xfId="39118" hidden="1"/>
    <cellStyle name="Currency [0] 5805" xfId="9744" hidden="1"/>
    <cellStyle name="Currency [0] 5805" xfId="39138" hidden="1"/>
    <cellStyle name="Currency [0] 5806" xfId="9746" hidden="1"/>
    <cellStyle name="Currency [0] 5806" xfId="39140" hidden="1"/>
    <cellStyle name="Currency [0] 5807" xfId="9683" hidden="1"/>
    <cellStyle name="Currency [0] 5807" xfId="39077" hidden="1"/>
    <cellStyle name="Currency [0] 5808" xfId="9711" hidden="1"/>
    <cellStyle name="Currency [0] 5808" xfId="39105" hidden="1"/>
    <cellStyle name="Currency [0] 5809" xfId="9671" hidden="1"/>
    <cellStyle name="Currency [0] 5809" xfId="39065" hidden="1"/>
    <cellStyle name="Currency [0] 581" xfId="654" hidden="1"/>
    <cellStyle name="Currency [0] 581" xfId="30049" hidden="1"/>
    <cellStyle name="Currency [0] 5810" xfId="9700" hidden="1"/>
    <cellStyle name="Currency [0] 5810" xfId="39094" hidden="1"/>
    <cellStyle name="Currency [0] 5811" xfId="9697" hidden="1"/>
    <cellStyle name="Currency [0] 5811" xfId="39091" hidden="1"/>
    <cellStyle name="Currency [0] 5812" xfId="9750" hidden="1"/>
    <cellStyle name="Currency [0] 5812" xfId="39144" hidden="1"/>
    <cellStyle name="Currency [0] 5813" xfId="9578" hidden="1"/>
    <cellStyle name="Currency [0] 5813" xfId="38972" hidden="1"/>
    <cellStyle name="Currency [0] 5814" xfId="9737" hidden="1"/>
    <cellStyle name="Currency [0] 5814" xfId="39131" hidden="1"/>
    <cellStyle name="Currency [0] 5815" xfId="9754" hidden="1"/>
    <cellStyle name="Currency [0] 5815" xfId="39148" hidden="1"/>
    <cellStyle name="Currency [0] 5816" xfId="9756" hidden="1"/>
    <cellStyle name="Currency [0] 5816" xfId="39150" hidden="1"/>
    <cellStyle name="Currency [0] 5817" xfId="9637" hidden="1"/>
    <cellStyle name="Currency [0] 5817" xfId="39031" hidden="1"/>
    <cellStyle name="Currency [0] 5818" xfId="9673" hidden="1"/>
    <cellStyle name="Currency [0] 5818" xfId="39067" hidden="1"/>
    <cellStyle name="Currency [0] 5819" xfId="9742" hidden="1"/>
    <cellStyle name="Currency [0] 5819" xfId="39136" hidden="1"/>
    <cellStyle name="Currency [0] 582" xfId="658" hidden="1"/>
    <cellStyle name="Currency [0] 582" xfId="30053" hidden="1"/>
    <cellStyle name="Currency [0] 5820" xfId="9730" hidden="1"/>
    <cellStyle name="Currency [0] 5820" xfId="39124" hidden="1"/>
    <cellStyle name="Currency [0] 5821" xfId="9747" hidden="1"/>
    <cellStyle name="Currency [0] 5821" xfId="39141" hidden="1"/>
    <cellStyle name="Currency [0] 5822" xfId="9758" hidden="1"/>
    <cellStyle name="Currency [0] 5822" xfId="39152" hidden="1"/>
    <cellStyle name="Currency [0] 5823" xfId="9606" hidden="1"/>
    <cellStyle name="Currency [0] 5823" xfId="39000" hidden="1"/>
    <cellStyle name="Currency [0] 5824" xfId="9670" hidden="1"/>
    <cellStyle name="Currency [0] 5824" xfId="39064" hidden="1"/>
    <cellStyle name="Currency [0] 5825" xfId="9762" hidden="1"/>
    <cellStyle name="Currency [0] 5825" xfId="39156" hidden="1"/>
    <cellStyle name="Currency [0] 5826" xfId="9764" hidden="1"/>
    <cellStyle name="Currency [0] 5826" xfId="39158" hidden="1"/>
    <cellStyle name="Currency [0] 5827" xfId="9719" hidden="1"/>
    <cellStyle name="Currency [0] 5827" xfId="39113" hidden="1"/>
    <cellStyle name="Currency [0] 5828" xfId="9731" hidden="1"/>
    <cellStyle name="Currency [0] 5828" xfId="39125" hidden="1"/>
    <cellStyle name="Currency [0] 5829" xfId="9759" hidden="1"/>
    <cellStyle name="Currency [0] 5829" xfId="39153" hidden="1"/>
    <cellStyle name="Currency [0] 583" xfId="583" hidden="1"/>
    <cellStyle name="Currency [0] 583" xfId="29978" hidden="1"/>
    <cellStyle name="Currency [0] 5830" xfId="9732" hidden="1"/>
    <cellStyle name="Currency [0] 5830" xfId="39126" hidden="1"/>
    <cellStyle name="Currency [0] 5831" xfId="9765" hidden="1"/>
    <cellStyle name="Currency [0] 5831" xfId="39159" hidden="1"/>
    <cellStyle name="Currency [0] 5832" xfId="9767" hidden="1"/>
    <cellStyle name="Currency [0] 5832" xfId="39161" hidden="1"/>
    <cellStyle name="Currency [0] 5833" xfId="9760" hidden="1"/>
    <cellStyle name="Currency [0] 5833" xfId="39154" hidden="1"/>
    <cellStyle name="Currency [0] 5834" xfId="9706" hidden="1"/>
    <cellStyle name="Currency [0] 5834" xfId="39100" hidden="1"/>
    <cellStyle name="Currency [0] 5835" xfId="9769" hidden="1"/>
    <cellStyle name="Currency [0] 5835" xfId="39163" hidden="1"/>
    <cellStyle name="Currency [0] 5836" xfId="9771" hidden="1"/>
    <cellStyle name="Currency [0] 5836" xfId="39165" hidden="1"/>
    <cellStyle name="Currency [0] 5837" xfId="9133" hidden="1"/>
    <cellStyle name="Currency [0] 5837" xfId="38527" hidden="1"/>
    <cellStyle name="Currency [0] 5838" xfId="9074" hidden="1"/>
    <cellStyle name="Currency [0] 5838" xfId="38468" hidden="1"/>
    <cellStyle name="Currency [0] 5839" xfId="9777" hidden="1"/>
    <cellStyle name="Currency [0] 5839" xfId="39171" hidden="1"/>
    <cellStyle name="Currency [0] 584" xfId="615" hidden="1"/>
    <cellStyle name="Currency [0] 584" xfId="30010" hidden="1"/>
    <cellStyle name="Currency [0] 5840" xfId="9783" hidden="1"/>
    <cellStyle name="Currency [0] 5840" xfId="39177" hidden="1"/>
    <cellStyle name="Currency [0] 5841" xfId="9785" hidden="1"/>
    <cellStyle name="Currency [0] 5841" xfId="39179" hidden="1"/>
    <cellStyle name="Currency [0] 5842" xfId="9064" hidden="1"/>
    <cellStyle name="Currency [0] 5842" xfId="38458" hidden="1"/>
    <cellStyle name="Currency [0] 5843" xfId="9779" hidden="1"/>
    <cellStyle name="Currency [0] 5843" xfId="39173" hidden="1"/>
    <cellStyle name="Currency [0] 5844" xfId="9787" hidden="1"/>
    <cellStyle name="Currency [0] 5844" xfId="39181" hidden="1"/>
    <cellStyle name="Currency [0] 5845" xfId="9789" hidden="1"/>
    <cellStyle name="Currency [0] 5845" xfId="39183" hidden="1"/>
    <cellStyle name="Currency [0] 5846" xfId="9778" hidden="1"/>
    <cellStyle name="Currency [0] 5846" xfId="39172" hidden="1"/>
    <cellStyle name="Currency [0] 5847" xfId="9109" hidden="1"/>
    <cellStyle name="Currency [0] 5847" xfId="38503" hidden="1"/>
    <cellStyle name="Currency [0] 5848" xfId="9800" hidden="1"/>
    <cellStyle name="Currency [0] 5848" xfId="39194" hidden="1"/>
    <cellStyle name="Currency [0] 5849" xfId="9809" hidden="1"/>
    <cellStyle name="Currency [0] 5849" xfId="39203" hidden="1"/>
    <cellStyle name="Currency [0] 585" xfId="661" hidden="1"/>
    <cellStyle name="Currency [0] 585" xfId="30056" hidden="1"/>
    <cellStyle name="Currency [0] 5850" xfId="9820" hidden="1"/>
    <cellStyle name="Currency [0] 5850" xfId="39214" hidden="1"/>
    <cellStyle name="Currency [0] 5851" xfId="9826" hidden="1"/>
    <cellStyle name="Currency [0] 5851" xfId="39220" hidden="1"/>
    <cellStyle name="Currency [0] 5852" xfId="9798" hidden="1"/>
    <cellStyle name="Currency [0] 5852" xfId="39192" hidden="1"/>
    <cellStyle name="Currency [0] 5853" xfId="9816" hidden="1"/>
    <cellStyle name="Currency [0] 5853" xfId="39210" hidden="1"/>
    <cellStyle name="Currency [0] 5854" xfId="9838" hidden="1"/>
    <cellStyle name="Currency [0] 5854" xfId="39232" hidden="1"/>
    <cellStyle name="Currency [0] 5855" xfId="9840" hidden="1"/>
    <cellStyle name="Currency [0] 5855" xfId="39234" hidden="1"/>
    <cellStyle name="Currency [0] 5856" xfId="9774" hidden="1"/>
    <cellStyle name="Currency [0] 5856" xfId="39168" hidden="1"/>
    <cellStyle name="Currency [0] 5857" xfId="9063" hidden="1"/>
    <cellStyle name="Currency [0] 5857" xfId="38457" hidden="1"/>
    <cellStyle name="Currency [0] 5858" xfId="9812" hidden="1"/>
    <cellStyle name="Currency [0] 5858" xfId="39206" hidden="1"/>
    <cellStyle name="Currency [0] 5859" xfId="9042" hidden="1"/>
    <cellStyle name="Currency [0] 5859" xfId="38436" hidden="1"/>
    <cellStyle name="Currency [0] 586" xfId="662" hidden="1"/>
    <cellStyle name="Currency [0] 586" xfId="30057" hidden="1"/>
    <cellStyle name="Currency [0] 5860" xfId="9801" hidden="1"/>
    <cellStyle name="Currency [0] 5860" xfId="39195" hidden="1"/>
    <cellStyle name="Currency [0] 5861" xfId="9845" hidden="1"/>
    <cellStyle name="Currency [0] 5861" xfId="39239" hidden="1"/>
    <cellStyle name="Currency [0] 5862" xfId="9813" hidden="1"/>
    <cellStyle name="Currency [0] 5862" xfId="39207" hidden="1"/>
    <cellStyle name="Currency [0] 5863" xfId="9821" hidden="1"/>
    <cellStyle name="Currency [0] 5863" xfId="39215" hidden="1"/>
    <cellStyle name="Currency [0] 5864" xfId="9857" hidden="1"/>
    <cellStyle name="Currency [0] 5864" xfId="39251" hidden="1"/>
    <cellStyle name="Currency [0] 5865" xfId="9859" hidden="1"/>
    <cellStyle name="Currency [0] 5865" xfId="39253" hidden="1"/>
    <cellStyle name="Currency [0] 5866" xfId="9815" hidden="1"/>
    <cellStyle name="Currency [0] 5866" xfId="39209" hidden="1"/>
    <cellStyle name="Currency [0] 5867" xfId="9828" hidden="1"/>
    <cellStyle name="Currency [0] 5867" xfId="39222" hidden="1"/>
    <cellStyle name="Currency [0] 5868" xfId="9833" hidden="1"/>
    <cellStyle name="Currency [0] 5868" xfId="39227" hidden="1"/>
    <cellStyle name="Currency [0] 5869" xfId="9827" hidden="1"/>
    <cellStyle name="Currency [0] 5869" xfId="39221" hidden="1"/>
    <cellStyle name="Currency [0] 587" xfId="639" hidden="1"/>
    <cellStyle name="Currency [0] 587" xfId="30034" hidden="1"/>
    <cellStyle name="Currency [0] 5870" xfId="9875" hidden="1"/>
    <cellStyle name="Currency [0] 5870" xfId="39269" hidden="1"/>
    <cellStyle name="Currency [0] 5871" xfId="9883" hidden="1"/>
    <cellStyle name="Currency [0] 5871" xfId="39277" hidden="1"/>
    <cellStyle name="Currency [0] 5872" xfId="9811" hidden="1"/>
    <cellStyle name="Currency [0] 5872" xfId="39205" hidden="1"/>
    <cellStyle name="Currency [0] 5873" xfId="9869" hidden="1"/>
    <cellStyle name="Currency [0] 5873" xfId="39263" hidden="1"/>
    <cellStyle name="Currency [0] 5874" xfId="9892" hidden="1"/>
    <cellStyle name="Currency [0] 5874" xfId="39286" hidden="1"/>
    <cellStyle name="Currency [0] 5875" xfId="9894" hidden="1"/>
    <cellStyle name="Currency [0] 5875" xfId="39288" hidden="1"/>
    <cellStyle name="Currency [0] 5876" xfId="9794" hidden="1"/>
    <cellStyle name="Currency [0] 5876" xfId="39188" hidden="1"/>
    <cellStyle name="Currency [0] 5877" xfId="9804" hidden="1"/>
    <cellStyle name="Currency [0] 5877" xfId="39198" hidden="1"/>
    <cellStyle name="Currency [0] 5878" xfId="9866" hidden="1"/>
    <cellStyle name="Currency [0] 5878" xfId="39260" hidden="1"/>
    <cellStyle name="Currency [0] 5879" xfId="9831" hidden="1"/>
    <cellStyle name="Currency [0] 5879" xfId="39225" hidden="1"/>
    <cellStyle name="Currency [0] 588" xfId="645" hidden="1"/>
    <cellStyle name="Currency [0] 588" xfId="30040" hidden="1"/>
    <cellStyle name="Currency [0] 5880" xfId="9781" hidden="1"/>
    <cellStyle name="Currency [0] 5880" xfId="39175" hidden="1"/>
    <cellStyle name="Currency [0] 5881" xfId="9902" hidden="1"/>
    <cellStyle name="Currency [0] 5881" xfId="39296" hidden="1"/>
    <cellStyle name="Currency [0] 5882" xfId="9867" hidden="1"/>
    <cellStyle name="Currency [0] 5882" xfId="39261" hidden="1"/>
    <cellStyle name="Currency [0] 5883" xfId="9878" hidden="1"/>
    <cellStyle name="Currency [0] 5883" xfId="39272" hidden="1"/>
    <cellStyle name="Currency [0] 5884" xfId="9910" hidden="1"/>
    <cellStyle name="Currency [0] 5884" xfId="39304" hidden="1"/>
    <cellStyle name="Currency [0] 5885" xfId="9912" hidden="1"/>
    <cellStyle name="Currency [0] 5885" xfId="39306" hidden="1"/>
    <cellStyle name="Currency [0] 5886" xfId="9864" hidden="1"/>
    <cellStyle name="Currency [0] 5886" xfId="39258" hidden="1"/>
    <cellStyle name="Currency [0] 5887" xfId="9863" hidden="1"/>
    <cellStyle name="Currency [0] 5887" xfId="39257" hidden="1"/>
    <cellStyle name="Currency [0] 5888" xfId="9853" hidden="1"/>
    <cellStyle name="Currency [0] 5888" xfId="39247" hidden="1"/>
    <cellStyle name="Currency [0] 5889" xfId="9849" hidden="1"/>
    <cellStyle name="Currency [0] 5889" xfId="39243" hidden="1"/>
    <cellStyle name="Currency [0] 589" xfId="659" hidden="1"/>
    <cellStyle name="Currency [0] 589" xfId="30054" hidden="1"/>
    <cellStyle name="Currency [0] 5890" xfId="9851" hidden="1"/>
    <cellStyle name="Currency [0] 5890" xfId="39245" hidden="1"/>
    <cellStyle name="Currency [0] 5891" xfId="9919" hidden="1"/>
    <cellStyle name="Currency [0] 5891" xfId="39313" hidden="1"/>
    <cellStyle name="Currency [0] 5892" xfId="9078" hidden="1"/>
    <cellStyle name="Currency [0] 5892" xfId="38472" hidden="1"/>
    <cellStyle name="Currency [0] 5893" xfId="9897" hidden="1"/>
    <cellStyle name="Currency [0] 5893" xfId="39291" hidden="1"/>
    <cellStyle name="Currency [0] 5894" xfId="9925" hidden="1"/>
    <cellStyle name="Currency [0] 5894" xfId="39319" hidden="1"/>
    <cellStyle name="Currency [0] 5895" xfId="9927" hidden="1"/>
    <cellStyle name="Currency [0] 5895" xfId="39321" hidden="1"/>
    <cellStyle name="Currency [0] 5896" xfId="9802" hidden="1"/>
    <cellStyle name="Currency [0] 5896" xfId="39196" hidden="1"/>
    <cellStyle name="Currency [0] 5897" xfId="9876" hidden="1"/>
    <cellStyle name="Currency [0] 5897" xfId="39270" hidden="1"/>
    <cellStyle name="Currency [0] 5898" xfId="9832" hidden="1"/>
    <cellStyle name="Currency [0] 5898" xfId="39226" hidden="1"/>
    <cellStyle name="Currency [0] 5899" xfId="9868" hidden="1"/>
    <cellStyle name="Currency [0] 5899" xfId="39262" hidden="1"/>
    <cellStyle name="Currency [0] 59" xfId="158" hidden="1"/>
    <cellStyle name="Currency [0] 59" xfId="29553" hidden="1"/>
    <cellStyle name="Currency [0] 590" xfId="646" hidden="1"/>
    <cellStyle name="Currency [0] 590" xfId="30041" hidden="1"/>
    <cellStyle name="Currency [0] 5900" xfId="9872" hidden="1"/>
    <cellStyle name="Currency [0] 5900" xfId="39266" hidden="1"/>
    <cellStyle name="Currency [0] 5901" xfId="9933" hidden="1"/>
    <cellStyle name="Currency [0] 5901" xfId="39327" hidden="1"/>
    <cellStyle name="Currency [0] 5902" xfId="9091" hidden="1"/>
    <cellStyle name="Currency [0] 5902" xfId="38485" hidden="1"/>
    <cellStyle name="Currency [0] 5903" xfId="9915" hidden="1"/>
    <cellStyle name="Currency [0] 5903" xfId="39309" hidden="1"/>
    <cellStyle name="Currency [0] 5904" xfId="9938" hidden="1"/>
    <cellStyle name="Currency [0] 5904" xfId="39332" hidden="1"/>
    <cellStyle name="Currency [0] 5905" xfId="9940" hidden="1"/>
    <cellStyle name="Currency [0] 5905" xfId="39334" hidden="1"/>
    <cellStyle name="Currency [0] 5906" xfId="9796" hidden="1"/>
    <cellStyle name="Currency [0] 5906" xfId="39190" hidden="1"/>
    <cellStyle name="Currency [0] 5907" xfId="9895" hidden="1"/>
    <cellStyle name="Currency [0] 5907" xfId="39289" hidden="1"/>
    <cellStyle name="Currency [0] 5908" xfId="9862" hidden="1"/>
    <cellStyle name="Currency [0] 5908" xfId="39256" hidden="1"/>
    <cellStyle name="Currency [0] 5909" xfId="9880" hidden="1"/>
    <cellStyle name="Currency [0] 5909" xfId="39274" hidden="1"/>
    <cellStyle name="Currency [0] 591" xfId="663" hidden="1"/>
    <cellStyle name="Currency [0] 591" xfId="30058" hidden="1"/>
    <cellStyle name="Currency [0] 5910" xfId="9877" hidden="1"/>
    <cellStyle name="Currency [0] 5910" xfId="39271" hidden="1"/>
    <cellStyle name="Currency [0] 5911" xfId="9944" hidden="1"/>
    <cellStyle name="Currency [0] 5911" xfId="39338" hidden="1"/>
    <cellStyle name="Currency [0] 5912" xfId="9829" hidden="1"/>
    <cellStyle name="Currency [0] 5912" xfId="39223" hidden="1"/>
    <cellStyle name="Currency [0] 5913" xfId="9929" hidden="1"/>
    <cellStyle name="Currency [0] 5913" xfId="39323" hidden="1"/>
    <cellStyle name="Currency [0] 5914" xfId="9951" hidden="1"/>
    <cellStyle name="Currency [0] 5914" xfId="39345" hidden="1"/>
    <cellStyle name="Currency [0] 5915" xfId="9953" hidden="1"/>
    <cellStyle name="Currency [0] 5915" xfId="39347" hidden="1"/>
    <cellStyle name="Currency [0] 5916" xfId="9881" hidden="1"/>
    <cellStyle name="Currency [0] 5916" xfId="39275" hidden="1"/>
    <cellStyle name="Currency [0] 5917" xfId="9913" hidden="1"/>
    <cellStyle name="Currency [0] 5917" xfId="39307" hidden="1"/>
    <cellStyle name="Currency [0] 5918" xfId="9043" hidden="1"/>
    <cellStyle name="Currency [0] 5918" xfId="38437" hidden="1"/>
    <cellStyle name="Currency [0] 5919" xfId="9899" hidden="1"/>
    <cellStyle name="Currency [0] 5919" xfId="39293" hidden="1"/>
    <cellStyle name="Currency [0] 592" xfId="664" hidden="1"/>
    <cellStyle name="Currency [0] 592" xfId="30059" hidden="1"/>
    <cellStyle name="Currency [0] 5920" xfId="9896" hidden="1"/>
    <cellStyle name="Currency [0] 5920" xfId="39290" hidden="1"/>
    <cellStyle name="Currency [0] 5921" xfId="9957" hidden="1"/>
    <cellStyle name="Currency [0] 5921" xfId="39351" hidden="1"/>
    <cellStyle name="Currency [0] 5922" xfId="9792" hidden="1"/>
    <cellStyle name="Currency [0] 5922" xfId="39186" hidden="1"/>
    <cellStyle name="Currency [0] 5923" xfId="9941" hidden="1"/>
    <cellStyle name="Currency [0] 5923" xfId="39335" hidden="1"/>
    <cellStyle name="Currency [0] 5924" xfId="9961" hidden="1"/>
    <cellStyle name="Currency [0] 5924" xfId="39355" hidden="1"/>
    <cellStyle name="Currency [0] 5925" xfId="9963" hidden="1"/>
    <cellStyle name="Currency [0] 5925" xfId="39357" hidden="1"/>
    <cellStyle name="Currency [0] 5926" xfId="9900" hidden="1"/>
    <cellStyle name="Currency [0] 5926" xfId="39294" hidden="1"/>
    <cellStyle name="Currency [0] 5927" xfId="9928" hidden="1"/>
    <cellStyle name="Currency [0] 5927" xfId="39322" hidden="1"/>
    <cellStyle name="Currency [0] 5928" xfId="9888" hidden="1"/>
    <cellStyle name="Currency [0] 5928" xfId="39282" hidden="1"/>
    <cellStyle name="Currency [0] 5929" xfId="9917" hidden="1"/>
    <cellStyle name="Currency [0] 5929" xfId="39311" hidden="1"/>
    <cellStyle name="Currency [0] 593" xfId="660" hidden="1"/>
    <cellStyle name="Currency [0] 593" xfId="30055" hidden="1"/>
    <cellStyle name="Currency [0] 5930" xfId="9914" hidden="1"/>
    <cellStyle name="Currency [0] 5930" xfId="39308" hidden="1"/>
    <cellStyle name="Currency [0] 5931" xfId="9967" hidden="1"/>
    <cellStyle name="Currency [0] 5931" xfId="39361" hidden="1"/>
    <cellStyle name="Currency [0] 5932" xfId="9795" hidden="1"/>
    <cellStyle name="Currency [0] 5932" xfId="39189" hidden="1"/>
    <cellStyle name="Currency [0] 5933" xfId="9954" hidden="1"/>
    <cellStyle name="Currency [0] 5933" xfId="39348" hidden="1"/>
    <cellStyle name="Currency [0] 5934" xfId="9971" hidden="1"/>
    <cellStyle name="Currency [0] 5934" xfId="39365" hidden="1"/>
    <cellStyle name="Currency [0] 5935" xfId="9973" hidden="1"/>
    <cellStyle name="Currency [0] 5935" xfId="39367" hidden="1"/>
    <cellStyle name="Currency [0] 5936" xfId="9854" hidden="1"/>
    <cellStyle name="Currency [0] 5936" xfId="39248" hidden="1"/>
    <cellStyle name="Currency [0] 5937" xfId="9890" hidden="1"/>
    <cellStyle name="Currency [0] 5937" xfId="39284" hidden="1"/>
    <cellStyle name="Currency [0] 5938" xfId="9959" hidden="1"/>
    <cellStyle name="Currency [0] 5938" xfId="39353" hidden="1"/>
    <cellStyle name="Currency [0] 5939" xfId="9947" hidden="1"/>
    <cellStyle name="Currency [0] 5939" xfId="39341" hidden="1"/>
    <cellStyle name="Currency [0] 594" xfId="633" hidden="1"/>
    <cellStyle name="Currency [0] 594" xfId="30028" hidden="1"/>
    <cellStyle name="Currency [0] 5940" xfId="9964" hidden="1"/>
    <cellStyle name="Currency [0] 5940" xfId="39358" hidden="1"/>
    <cellStyle name="Currency [0] 5941" xfId="9975" hidden="1"/>
    <cellStyle name="Currency [0] 5941" xfId="39369" hidden="1"/>
    <cellStyle name="Currency [0] 5942" xfId="9823" hidden="1"/>
    <cellStyle name="Currency [0] 5942" xfId="39217" hidden="1"/>
    <cellStyle name="Currency [0] 5943" xfId="9887" hidden="1"/>
    <cellStyle name="Currency [0] 5943" xfId="39281" hidden="1"/>
    <cellStyle name="Currency [0] 5944" xfId="9979" hidden="1"/>
    <cellStyle name="Currency [0] 5944" xfId="39373" hidden="1"/>
    <cellStyle name="Currency [0] 5945" xfId="9981" hidden="1"/>
    <cellStyle name="Currency [0] 5945" xfId="39375" hidden="1"/>
    <cellStyle name="Currency [0] 5946" xfId="9936" hidden="1"/>
    <cellStyle name="Currency [0] 5946" xfId="39330" hidden="1"/>
    <cellStyle name="Currency [0] 5947" xfId="9948" hidden="1"/>
    <cellStyle name="Currency [0] 5947" xfId="39342" hidden="1"/>
    <cellStyle name="Currency [0] 5948" xfId="9976" hidden="1"/>
    <cellStyle name="Currency [0] 5948" xfId="39370" hidden="1"/>
    <cellStyle name="Currency [0] 5949" xfId="9949" hidden="1"/>
    <cellStyle name="Currency [0] 5949" xfId="39343" hidden="1"/>
    <cellStyle name="Currency [0] 595" xfId="665" hidden="1"/>
    <cellStyle name="Currency [0] 595" xfId="30060" hidden="1"/>
    <cellStyle name="Currency [0] 5950" xfId="9982" hidden="1"/>
    <cellStyle name="Currency [0] 5950" xfId="39376" hidden="1"/>
    <cellStyle name="Currency [0] 5951" xfId="9984" hidden="1"/>
    <cellStyle name="Currency [0] 5951" xfId="39378" hidden="1"/>
    <cellStyle name="Currency [0] 5952" xfId="9977" hidden="1"/>
    <cellStyle name="Currency [0] 5952" xfId="39371" hidden="1"/>
    <cellStyle name="Currency [0] 5953" xfId="9923" hidden="1"/>
    <cellStyle name="Currency [0] 5953" xfId="39317" hidden="1"/>
    <cellStyle name="Currency [0] 5954" xfId="9986" hidden="1"/>
    <cellStyle name="Currency [0] 5954" xfId="39380" hidden="1"/>
    <cellStyle name="Currency [0] 5955" xfId="9988" hidden="1"/>
    <cellStyle name="Currency [0] 5955" xfId="39382" hidden="1"/>
    <cellStyle name="Currency [0] 5956" xfId="9990" hidden="1"/>
    <cellStyle name="Currency [0] 5956" xfId="39384" hidden="1"/>
    <cellStyle name="Currency [0] 5957" xfId="9991" hidden="1"/>
    <cellStyle name="Currency [0] 5957" xfId="39385" hidden="1"/>
    <cellStyle name="Currency [0] 5958" xfId="9994" hidden="1"/>
    <cellStyle name="Currency [0] 5958" xfId="39388" hidden="1"/>
    <cellStyle name="Currency [0] 5959" xfId="10012" hidden="1"/>
    <cellStyle name="Currency [0] 5959" xfId="39406" hidden="1"/>
    <cellStyle name="Currency [0] 596" xfId="666" hidden="1"/>
    <cellStyle name="Currency [0] 596" xfId="30061" hidden="1"/>
    <cellStyle name="Currency [0] 5960" xfId="10019" hidden="1"/>
    <cellStyle name="Currency [0] 5960" xfId="39413" hidden="1"/>
    <cellStyle name="Currency [0] 5961" xfId="10025" hidden="1"/>
    <cellStyle name="Currency [0] 5961" xfId="39419" hidden="1"/>
    <cellStyle name="Currency [0] 5962" xfId="10027" hidden="1"/>
    <cellStyle name="Currency [0] 5962" xfId="39421" hidden="1"/>
    <cellStyle name="Currency [0] 5963" xfId="10010" hidden="1"/>
    <cellStyle name="Currency [0] 5963" xfId="39404" hidden="1"/>
    <cellStyle name="Currency [0] 5964" xfId="10021" hidden="1"/>
    <cellStyle name="Currency [0] 5964" xfId="39415" hidden="1"/>
    <cellStyle name="Currency [0] 5965" xfId="10029" hidden="1"/>
    <cellStyle name="Currency [0] 5965" xfId="39423" hidden="1"/>
    <cellStyle name="Currency [0] 5966" xfId="10031" hidden="1"/>
    <cellStyle name="Currency [0] 5966" xfId="39425" hidden="1"/>
    <cellStyle name="Currency [0] 5967" xfId="10020" hidden="1"/>
    <cellStyle name="Currency [0] 5967" xfId="39414" hidden="1"/>
    <cellStyle name="Currency [0] 5968" xfId="9995" hidden="1"/>
    <cellStyle name="Currency [0] 5968" xfId="39389" hidden="1"/>
    <cellStyle name="Currency [0] 5969" xfId="10042" hidden="1"/>
    <cellStyle name="Currency [0] 5969" xfId="39436" hidden="1"/>
    <cellStyle name="Currency [0] 597" xfId="667" hidden="1"/>
    <cellStyle name="Currency [0] 597" xfId="30062" hidden="1"/>
    <cellStyle name="Currency [0] 5970" xfId="10051" hidden="1"/>
    <cellStyle name="Currency [0] 5970" xfId="39445" hidden="1"/>
    <cellStyle name="Currency [0] 5971" xfId="10062" hidden="1"/>
    <cellStyle name="Currency [0] 5971" xfId="39456" hidden="1"/>
    <cellStyle name="Currency [0] 5972" xfId="10068" hidden="1"/>
    <cellStyle name="Currency [0] 5972" xfId="39462" hidden="1"/>
    <cellStyle name="Currency [0] 5973" xfId="10040" hidden="1"/>
    <cellStyle name="Currency [0] 5973" xfId="39434" hidden="1"/>
    <cellStyle name="Currency [0] 5974" xfId="10058" hidden="1"/>
    <cellStyle name="Currency [0] 5974" xfId="39452" hidden="1"/>
    <cellStyle name="Currency [0] 5975" xfId="10080" hidden="1"/>
    <cellStyle name="Currency [0] 5975" xfId="39474" hidden="1"/>
    <cellStyle name="Currency [0] 5976" xfId="10082" hidden="1"/>
    <cellStyle name="Currency [0] 5976" xfId="39476" hidden="1"/>
    <cellStyle name="Currency [0] 5977" xfId="10016" hidden="1"/>
    <cellStyle name="Currency [0] 5977" xfId="39410" hidden="1"/>
    <cellStyle name="Currency [0] 5978" xfId="10001" hidden="1"/>
    <cellStyle name="Currency [0] 5978" xfId="39395" hidden="1"/>
    <cellStyle name="Currency [0] 5979" xfId="10054" hidden="1"/>
    <cellStyle name="Currency [0] 5979" xfId="39448" hidden="1"/>
    <cellStyle name="Currency [0] 598" xfId="673" hidden="1"/>
    <cellStyle name="Currency [0] 598" xfId="30068" hidden="1"/>
    <cellStyle name="Currency [0] 5980" xfId="10006" hidden="1"/>
    <cellStyle name="Currency [0] 5980" xfId="39400" hidden="1"/>
    <cellStyle name="Currency [0] 5981" xfId="10043" hidden="1"/>
    <cellStyle name="Currency [0] 5981" xfId="39437" hidden="1"/>
    <cellStyle name="Currency [0] 5982" xfId="10087" hidden="1"/>
    <cellStyle name="Currency [0] 5982" xfId="39481" hidden="1"/>
    <cellStyle name="Currency [0] 5983" xfId="10055" hidden="1"/>
    <cellStyle name="Currency [0] 5983" xfId="39449" hidden="1"/>
    <cellStyle name="Currency [0] 5984" xfId="10063" hidden="1"/>
    <cellStyle name="Currency [0] 5984" xfId="39457" hidden="1"/>
    <cellStyle name="Currency [0] 5985" xfId="10099" hidden="1"/>
    <cellStyle name="Currency [0] 5985" xfId="39493" hidden="1"/>
    <cellStyle name="Currency [0] 5986" xfId="10101" hidden="1"/>
    <cellStyle name="Currency [0] 5986" xfId="39495" hidden="1"/>
    <cellStyle name="Currency [0] 5987" xfId="10057" hidden="1"/>
    <cellStyle name="Currency [0] 5987" xfId="39451" hidden="1"/>
    <cellStyle name="Currency [0] 5988" xfId="10070" hidden="1"/>
    <cellStyle name="Currency [0] 5988" xfId="39464" hidden="1"/>
    <cellStyle name="Currency [0] 5989" xfId="10075" hidden="1"/>
    <cellStyle name="Currency [0] 5989" xfId="39469" hidden="1"/>
    <cellStyle name="Currency [0] 599" xfId="699" hidden="1"/>
    <cellStyle name="Currency [0] 599" xfId="30094" hidden="1"/>
    <cellStyle name="Currency [0] 5990" xfId="10069" hidden="1"/>
    <cellStyle name="Currency [0] 5990" xfId="39463" hidden="1"/>
    <cellStyle name="Currency [0] 5991" xfId="10117" hidden="1"/>
    <cellStyle name="Currency [0] 5991" xfId="39511" hidden="1"/>
    <cellStyle name="Currency [0] 5992" xfId="10125" hidden="1"/>
    <cellStyle name="Currency [0] 5992" xfId="39519" hidden="1"/>
    <cellStyle name="Currency [0] 5993" xfId="10053" hidden="1"/>
    <cellStyle name="Currency [0] 5993" xfId="39447" hidden="1"/>
    <cellStyle name="Currency [0] 5994" xfId="10111" hidden="1"/>
    <cellStyle name="Currency [0] 5994" xfId="39505" hidden="1"/>
    <cellStyle name="Currency [0] 5995" xfId="10134" hidden="1"/>
    <cellStyle name="Currency [0] 5995" xfId="39528" hidden="1"/>
    <cellStyle name="Currency [0] 5996" xfId="10136" hidden="1"/>
    <cellStyle name="Currency [0] 5996" xfId="39530" hidden="1"/>
    <cellStyle name="Currency [0] 5997" xfId="10036" hidden="1"/>
    <cellStyle name="Currency [0] 5997" xfId="39430" hidden="1"/>
    <cellStyle name="Currency [0] 5998" xfId="10046" hidden="1"/>
    <cellStyle name="Currency [0] 5998" xfId="39440" hidden="1"/>
    <cellStyle name="Currency [0] 5999" xfId="10108" hidden="1"/>
    <cellStyle name="Currency [0] 5999" xfId="39502" hidden="1"/>
    <cellStyle name="Currency [0] 6" xfId="87" hidden="1"/>
    <cellStyle name="Currency [0] 6" xfId="29482" hidden="1"/>
    <cellStyle name="Currency [0] 60" xfId="159" hidden="1"/>
    <cellStyle name="Currency [0] 60" xfId="29554" hidden="1"/>
    <cellStyle name="Currency [0] 600" xfId="707" hidden="1"/>
    <cellStyle name="Currency [0] 600" xfId="30102" hidden="1"/>
    <cellStyle name="Currency [0] 6000" xfId="10073" hidden="1"/>
    <cellStyle name="Currency [0] 6000" xfId="39467" hidden="1"/>
    <cellStyle name="Currency [0] 6001" xfId="10023" hidden="1"/>
    <cellStyle name="Currency [0] 6001" xfId="39417" hidden="1"/>
    <cellStyle name="Currency [0] 6002" xfId="10144" hidden="1"/>
    <cellStyle name="Currency [0] 6002" xfId="39538" hidden="1"/>
    <cellStyle name="Currency [0] 6003" xfId="10109" hidden="1"/>
    <cellStyle name="Currency [0] 6003" xfId="39503" hidden="1"/>
    <cellStyle name="Currency [0] 6004" xfId="10120" hidden="1"/>
    <cellStyle name="Currency [0] 6004" xfId="39514" hidden="1"/>
    <cellStyle name="Currency [0] 6005" xfId="10152" hidden="1"/>
    <cellStyle name="Currency [0] 6005" xfId="39546" hidden="1"/>
    <cellStyle name="Currency [0] 6006" xfId="10154" hidden="1"/>
    <cellStyle name="Currency [0] 6006" xfId="39548" hidden="1"/>
    <cellStyle name="Currency [0] 6007" xfId="10106" hidden="1"/>
    <cellStyle name="Currency [0] 6007" xfId="39500" hidden="1"/>
    <cellStyle name="Currency [0] 6008" xfId="10105" hidden="1"/>
    <cellStyle name="Currency [0] 6008" xfId="39499" hidden="1"/>
    <cellStyle name="Currency [0] 6009" xfId="10095" hidden="1"/>
    <cellStyle name="Currency [0] 6009" xfId="39489" hidden="1"/>
    <cellStyle name="Currency [0] 601" xfId="710" hidden="1"/>
    <cellStyle name="Currency [0] 601" xfId="30105" hidden="1"/>
    <cellStyle name="Currency [0] 6010" xfId="10091" hidden="1"/>
    <cellStyle name="Currency [0] 6010" xfId="39485" hidden="1"/>
    <cellStyle name="Currency [0] 6011" xfId="10093" hidden="1"/>
    <cellStyle name="Currency [0] 6011" xfId="39487" hidden="1"/>
    <cellStyle name="Currency [0] 6012" xfId="10161" hidden="1"/>
    <cellStyle name="Currency [0] 6012" xfId="39555" hidden="1"/>
    <cellStyle name="Currency [0] 6013" xfId="10003" hidden="1"/>
    <cellStyle name="Currency [0] 6013" xfId="39397" hidden="1"/>
    <cellStyle name="Currency [0] 6014" xfId="10139" hidden="1"/>
    <cellStyle name="Currency [0] 6014" xfId="39533" hidden="1"/>
    <cellStyle name="Currency [0] 6015" xfId="10167" hidden="1"/>
    <cellStyle name="Currency [0] 6015" xfId="39561" hidden="1"/>
    <cellStyle name="Currency [0] 6016" xfId="10169" hidden="1"/>
    <cellStyle name="Currency [0] 6016" xfId="39563" hidden="1"/>
    <cellStyle name="Currency [0] 6017" xfId="10044" hidden="1"/>
    <cellStyle name="Currency [0] 6017" xfId="39438" hidden="1"/>
    <cellStyle name="Currency [0] 6018" xfId="10118" hidden="1"/>
    <cellStyle name="Currency [0] 6018" xfId="39512" hidden="1"/>
    <cellStyle name="Currency [0] 6019" xfId="10074" hidden="1"/>
    <cellStyle name="Currency [0] 6019" xfId="39468" hidden="1"/>
    <cellStyle name="Currency [0] 602" xfId="714" hidden="1"/>
    <cellStyle name="Currency [0] 602" xfId="30109" hidden="1"/>
    <cellStyle name="Currency [0] 6020" xfId="10110" hidden="1"/>
    <cellStyle name="Currency [0] 6020" xfId="39504" hidden="1"/>
    <cellStyle name="Currency [0] 6021" xfId="10114" hidden="1"/>
    <cellStyle name="Currency [0] 6021" xfId="39508" hidden="1"/>
    <cellStyle name="Currency [0] 6022" xfId="10175" hidden="1"/>
    <cellStyle name="Currency [0] 6022" xfId="39569" hidden="1"/>
    <cellStyle name="Currency [0] 6023" xfId="9998" hidden="1"/>
    <cellStyle name="Currency [0] 6023" xfId="39392" hidden="1"/>
    <cellStyle name="Currency [0] 6024" xfId="10157" hidden="1"/>
    <cellStyle name="Currency [0] 6024" xfId="39551" hidden="1"/>
    <cellStyle name="Currency [0] 6025" xfId="10180" hidden="1"/>
    <cellStyle name="Currency [0] 6025" xfId="39574" hidden="1"/>
    <cellStyle name="Currency [0] 6026" xfId="10182" hidden="1"/>
    <cellStyle name="Currency [0] 6026" xfId="39576" hidden="1"/>
    <cellStyle name="Currency [0] 6027" xfId="10038" hidden="1"/>
    <cellStyle name="Currency [0] 6027" xfId="39432" hidden="1"/>
    <cellStyle name="Currency [0] 6028" xfId="10137" hidden="1"/>
    <cellStyle name="Currency [0] 6028" xfId="39531" hidden="1"/>
    <cellStyle name="Currency [0] 6029" xfId="10104" hidden="1"/>
    <cellStyle name="Currency [0] 6029" xfId="39498" hidden="1"/>
    <cellStyle name="Currency [0] 603" xfId="716" hidden="1"/>
    <cellStyle name="Currency [0] 603" xfId="30111" hidden="1"/>
    <cellStyle name="Currency [0] 6030" xfId="10122" hidden="1"/>
    <cellStyle name="Currency [0] 6030" xfId="39516" hidden="1"/>
    <cellStyle name="Currency [0] 6031" xfId="10119" hidden="1"/>
    <cellStyle name="Currency [0] 6031" xfId="39513" hidden="1"/>
    <cellStyle name="Currency [0] 6032" xfId="10186" hidden="1"/>
    <cellStyle name="Currency [0] 6032" xfId="39580" hidden="1"/>
    <cellStyle name="Currency [0] 6033" xfId="10071" hidden="1"/>
    <cellStyle name="Currency [0] 6033" xfId="39465" hidden="1"/>
    <cellStyle name="Currency [0] 6034" xfId="10171" hidden="1"/>
    <cellStyle name="Currency [0] 6034" xfId="39565" hidden="1"/>
    <cellStyle name="Currency [0] 6035" xfId="10193" hidden="1"/>
    <cellStyle name="Currency [0] 6035" xfId="39587" hidden="1"/>
    <cellStyle name="Currency [0] 6036" xfId="10195" hidden="1"/>
    <cellStyle name="Currency [0] 6036" xfId="39589" hidden="1"/>
    <cellStyle name="Currency [0] 6037" xfId="10123" hidden="1"/>
    <cellStyle name="Currency [0] 6037" xfId="39517" hidden="1"/>
    <cellStyle name="Currency [0] 6038" xfId="10155" hidden="1"/>
    <cellStyle name="Currency [0] 6038" xfId="39549" hidden="1"/>
    <cellStyle name="Currency [0] 6039" xfId="10013" hidden="1"/>
    <cellStyle name="Currency [0] 6039" xfId="39407" hidden="1"/>
    <cellStyle name="Currency [0] 604" xfId="706" hidden="1"/>
    <cellStyle name="Currency [0] 604" xfId="30101" hidden="1"/>
    <cellStyle name="Currency [0] 6040" xfId="10141" hidden="1"/>
    <cellStyle name="Currency [0] 6040" xfId="39535" hidden="1"/>
    <cellStyle name="Currency [0] 6041" xfId="10138" hidden="1"/>
    <cellStyle name="Currency [0] 6041" xfId="39532" hidden="1"/>
    <cellStyle name="Currency [0] 6042" xfId="10199" hidden="1"/>
    <cellStyle name="Currency [0] 6042" xfId="39593" hidden="1"/>
    <cellStyle name="Currency [0] 6043" xfId="10034" hidden="1"/>
    <cellStyle name="Currency [0] 6043" xfId="39428" hidden="1"/>
    <cellStyle name="Currency [0] 6044" xfId="10183" hidden="1"/>
    <cellStyle name="Currency [0] 6044" xfId="39577" hidden="1"/>
    <cellStyle name="Currency [0] 6045" xfId="10203" hidden="1"/>
    <cellStyle name="Currency [0] 6045" xfId="39597" hidden="1"/>
    <cellStyle name="Currency [0] 6046" xfId="10205" hidden="1"/>
    <cellStyle name="Currency [0] 6046" xfId="39599" hidden="1"/>
    <cellStyle name="Currency [0] 6047" xfId="10142" hidden="1"/>
    <cellStyle name="Currency [0] 6047" xfId="39536" hidden="1"/>
    <cellStyle name="Currency [0] 6048" xfId="10170" hidden="1"/>
    <cellStyle name="Currency [0] 6048" xfId="39564" hidden="1"/>
    <cellStyle name="Currency [0] 6049" xfId="10130" hidden="1"/>
    <cellStyle name="Currency [0] 6049" xfId="39524" hidden="1"/>
    <cellStyle name="Currency [0] 605" xfId="712" hidden="1"/>
    <cellStyle name="Currency [0] 605" xfId="30107" hidden="1"/>
    <cellStyle name="Currency [0] 6050" xfId="10159" hidden="1"/>
    <cellStyle name="Currency [0] 6050" xfId="39553" hidden="1"/>
    <cellStyle name="Currency [0] 6051" xfId="10156" hidden="1"/>
    <cellStyle name="Currency [0] 6051" xfId="39550" hidden="1"/>
    <cellStyle name="Currency [0] 6052" xfId="10209" hidden="1"/>
    <cellStyle name="Currency [0] 6052" xfId="39603" hidden="1"/>
    <cellStyle name="Currency [0] 6053" xfId="10037" hidden="1"/>
    <cellStyle name="Currency [0] 6053" xfId="39431" hidden="1"/>
    <cellStyle name="Currency [0] 6054" xfId="10196" hidden="1"/>
    <cellStyle name="Currency [0] 6054" xfId="39590" hidden="1"/>
    <cellStyle name="Currency [0] 6055" xfId="10213" hidden="1"/>
    <cellStyle name="Currency [0] 6055" xfId="39607" hidden="1"/>
    <cellStyle name="Currency [0] 6056" xfId="10215" hidden="1"/>
    <cellStyle name="Currency [0] 6056" xfId="39609" hidden="1"/>
    <cellStyle name="Currency [0] 6057" xfId="10096" hidden="1"/>
    <cellStyle name="Currency [0] 6057" xfId="39490" hidden="1"/>
    <cellStyle name="Currency [0] 6058" xfId="10132" hidden="1"/>
    <cellStyle name="Currency [0] 6058" xfId="39526" hidden="1"/>
    <cellStyle name="Currency [0] 6059" xfId="10201" hidden="1"/>
    <cellStyle name="Currency [0] 6059" xfId="39595" hidden="1"/>
    <cellStyle name="Currency [0] 606" xfId="717" hidden="1"/>
    <cellStyle name="Currency [0] 606" xfId="30112" hidden="1"/>
    <cellStyle name="Currency [0] 6060" xfId="10189" hidden="1"/>
    <cellStyle name="Currency [0] 6060" xfId="39583" hidden="1"/>
    <cellStyle name="Currency [0] 6061" xfId="10206" hidden="1"/>
    <cellStyle name="Currency [0] 6061" xfId="39600" hidden="1"/>
    <cellStyle name="Currency [0] 6062" xfId="10217" hidden="1"/>
    <cellStyle name="Currency [0] 6062" xfId="39611" hidden="1"/>
    <cellStyle name="Currency [0] 6063" xfId="10065" hidden="1"/>
    <cellStyle name="Currency [0] 6063" xfId="39459" hidden="1"/>
    <cellStyle name="Currency [0] 6064" xfId="10129" hidden="1"/>
    <cellStyle name="Currency [0] 6064" xfId="39523" hidden="1"/>
    <cellStyle name="Currency [0] 6065" xfId="10221" hidden="1"/>
    <cellStyle name="Currency [0] 6065" xfId="39615" hidden="1"/>
    <cellStyle name="Currency [0] 6066" xfId="10223" hidden="1"/>
    <cellStyle name="Currency [0] 6066" xfId="39617" hidden="1"/>
    <cellStyle name="Currency [0] 6067" xfId="10178" hidden="1"/>
    <cellStyle name="Currency [0] 6067" xfId="39572" hidden="1"/>
    <cellStyle name="Currency [0] 6068" xfId="10190" hidden="1"/>
    <cellStyle name="Currency [0] 6068" xfId="39584" hidden="1"/>
    <cellStyle name="Currency [0] 6069" xfId="10218" hidden="1"/>
    <cellStyle name="Currency [0] 6069" xfId="39612" hidden="1"/>
    <cellStyle name="Currency [0] 607" xfId="718" hidden="1"/>
    <cellStyle name="Currency [0] 607" xfId="30113" hidden="1"/>
    <cellStyle name="Currency [0] 6070" xfId="10191" hidden="1"/>
    <cellStyle name="Currency [0] 6070" xfId="39585" hidden="1"/>
    <cellStyle name="Currency [0] 6071" xfId="10224" hidden="1"/>
    <cellStyle name="Currency [0] 6071" xfId="39618" hidden="1"/>
    <cellStyle name="Currency [0] 6072" xfId="10226" hidden="1"/>
    <cellStyle name="Currency [0] 6072" xfId="39620" hidden="1"/>
    <cellStyle name="Currency [0] 6073" xfId="10219" hidden="1"/>
    <cellStyle name="Currency [0] 6073" xfId="39613" hidden="1"/>
    <cellStyle name="Currency [0] 6074" xfId="10165" hidden="1"/>
    <cellStyle name="Currency [0] 6074" xfId="39559" hidden="1"/>
    <cellStyle name="Currency [0] 6075" xfId="10228" hidden="1"/>
    <cellStyle name="Currency [0] 6075" xfId="39622" hidden="1"/>
    <cellStyle name="Currency [0] 6076" xfId="10230" hidden="1"/>
    <cellStyle name="Currency [0] 6076" xfId="39624" hidden="1"/>
    <cellStyle name="Currency [0] 6077" xfId="10287" hidden="1"/>
    <cellStyle name="Currency [0] 6077" xfId="39681" hidden="1"/>
    <cellStyle name="Currency [0] 6078" xfId="10306" hidden="1"/>
    <cellStyle name="Currency [0] 6078" xfId="39700" hidden="1"/>
    <cellStyle name="Currency [0] 6079" xfId="10313" hidden="1"/>
    <cellStyle name="Currency [0] 6079" xfId="39707" hidden="1"/>
    <cellStyle name="Currency [0] 608" xfId="711" hidden="1"/>
    <cellStyle name="Currency [0] 608" xfId="30106" hidden="1"/>
    <cellStyle name="Currency [0] 6080" xfId="10320" hidden="1"/>
    <cellStyle name="Currency [0] 6080" xfId="39714" hidden="1"/>
    <cellStyle name="Currency [0] 6081" xfId="10325" hidden="1"/>
    <cellStyle name="Currency [0] 6081" xfId="39719" hidden="1"/>
    <cellStyle name="Currency [0] 6082" xfId="10304" hidden="1"/>
    <cellStyle name="Currency [0] 6082" xfId="39698" hidden="1"/>
    <cellStyle name="Currency [0] 6083" xfId="10315" hidden="1"/>
    <cellStyle name="Currency [0] 6083" xfId="39709" hidden="1"/>
    <cellStyle name="Currency [0] 6084" xfId="10329" hidden="1"/>
    <cellStyle name="Currency [0] 6084" xfId="39723" hidden="1"/>
    <cellStyle name="Currency [0] 6085" xfId="10331" hidden="1"/>
    <cellStyle name="Currency [0] 6085" xfId="39725" hidden="1"/>
    <cellStyle name="Currency [0] 6086" xfId="10314" hidden="1"/>
    <cellStyle name="Currency [0] 6086" xfId="39708" hidden="1"/>
    <cellStyle name="Currency [0] 6087" xfId="10288" hidden="1"/>
    <cellStyle name="Currency [0] 6087" xfId="39682" hidden="1"/>
    <cellStyle name="Currency [0] 6088" xfId="10342" hidden="1"/>
    <cellStyle name="Currency [0] 6088" xfId="39736" hidden="1"/>
    <cellStyle name="Currency [0] 6089" xfId="10351" hidden="1"/>
    <cellStyle name="Currency [0] 6089" xfId="39745" hidden="1"/>
    <cellStyle name="Currency [0] 609" xfId="700" hidden="1"/>
    <cellStyle name="Currency [0] 609" xfId="30095" hidden="1"/>
    <cellStyle name="Currency [0] 6090" xfId="10362" hidden="1"/>
    <cellStyle name="Currency [0] 6090" xfId="39756" hidden="1"/>
    <cellStyle name="Currency [0] 6091" xfId="10368" hidden="1"/>
    <cellStyle name="Currency [0] 6091" xfId="39762" hidden="1"/>
    <cellStyle name="Currency [0] 6092" xfId="10340" hidden="1"/>
    <cellStyle name="Currency [0] 6092" xfId="39734" hidden="1"/>
    <cellStyle name="Currency [0] 6093" xfId="10358" hidden="1"/>
    <cellStyle name="Currency [0] 6093" xfId="39752" hidden="1"/>
    <cellStyle name="Currency [0] 6094" xfId="10380" hidden="1"/>
    <cellStyle name="Currency [0] 6094" xfId="39774" hidden="1"/>
    <cellStyle name="Currency [0] 6095" xfId="10382" hidden="1"/>
    <cellStyle name="Currency [0] 6095" xfId="39776" hidden="1"/>
    <cellStyle name="Currency [0] 6096" xfId="10310" hidden="1"/>
    <cellStyle name="Currency [0] 6096" xfId="39704" hidden="1"/>
    <cellStyle name="Currency [0] 6097" xfId="10294" hidden="1"/>
    <cellStyle name="Currency [0] 6097" xfId="39688" hidden="1"/>
    <cellStyle name="Currency [0] 6098" xfId="10354" hidden="1"/>
    <cellStyle name="Currency [0] 6098" xfId="39748" hidden="1"/>
    <cellStyle name="Currency [0] 6099" xfId="10299" hidden="1"/>
    <cellStyle name="Currency [0] 6099" xfId="39693" hidden="1"/>
    <cellStyle name="Currency [0] 61" xfId="97" hidden="1"/>
    <cellStyle name="Currency [0] 61" xfId="29492" hidden="1"/>
    <cellStyle name="Currency [0] 610" xfId="724" hidden="1"/>
    <cellStyle name="Currency [0] 610" xfId="30119" hidden="1"/>
    <cellStyle name="Currency [0] 6100" xfId="10343" hidden="1"/>
    <cellStyle name="Currency [0] 6100" xfId="39737" hidden="1"/>
    <cellStyle name="Currency [0] 6101" xfId="10387" hidden="1"/>
    <cellStyle name="Currency [0] 6101" xfId="39781" hidden="1"/>
    <cellStyle name="Currency [0] 6102" xfId="10355" hidden="1"/>
    <cellStyle name="Currency [0] 6102" xfId="39749" hidden="1"/>
    <cellStyle name="Currency [0] 6103" xfId="10363" hidden="1"/>
    <cellStyle name="Currency [0] 6103" xfId="39757" hidden="1"/>
    <cellStyle name="Currency [0] 6104" xfId="10399" hidden="1"/>
    <cellStyle name="Currency [0] 6104" xfId="39793" hidden="1"/>
    <cellStyle name="Currency [0] 6105" xfId="10401" hidden="1"/>
    <cellStyle name="Currency [0] 6105" xfId="39795" hidden="1"/>
    <cellStyle name="Currency [0] 6106" xfId="10357" hidden="1"/>
    <cellStyle name="Currency [0] 6106" xfId="39751" hidden="1"/>
    <cellStyle name="Currency [0] 6107" xfId="10370" hidden="1"/>
    <cellStyle name="Currency [0] 6107" xfId="39764" hidden="1"/>
    <cellStyle name="Currency [0] 6108" xfId="10375" hidden="1"/>
    <cellStyle name="Currency [0] 6108" xfId="39769" hidden="1"/>
    <cellStyle name="Currency [0] 6109" xfId="10369" hidden="1"/>
    <cellStyle name="Currency [0] 6109" xfId="39763" hidden="1"/>
    <cellStyle name="Currency [0] 611" xfId="728" hidden="1"/>
    <cellStyle name="Currency [0] 611" xfId="30123" hidden="1"/>
    <cellStyle name="Currency [0] 6110" xfId="10417" hidden="1"/>
    <cellStyle name="Currency [0] 6110" xfId="39811" hidden="1"/>
    <cellStyle name="Currency [0] 6111" xfId="10425" hidden="1"/>
    <cellStyle name="Currency [0] 6111" xfId="39819" hidden="1"/>
    <cellStyle name="Currency [0] 6112" xfId="10353" hidden="1"/>
    <cellStyle name="Currency [0] 6112" xfId="39747" hidden="1"/>
    <cellStyle name="Currency [0] 6113" xfId="10411" hidden="1"/>
    <cellStyle name="Currency [0] 6113" xfId="39805" hidden="1"/>
    <cellStyle name="Currency [0] 6114" xfId="10434" hidden="1"/>
    <cellStyle name="Currency [0] 6114" xfId="39828" hidden="1"/>
    <cellStyle name="Currency [0] 6115" xfId="10436" hidden="1"/>
    <cellStyle name="Currency [0] 6115" xfId="39830" hidden="1"/>
    <cellStyle name="Currency [0] 6116" xfId="10336" hidden="1"/>
    <cellStyle name="Currency [0] 6116" xfId="39730" hidden="1"/>
    <cellStyle name="Currency [0] 6117" xfId="10346" hidden="1"/>
    <cellStyle name="Currency [0] 6117" xfId="39740" hidden="1"/>
    <cellStyle name="Currency [0] 6118" xfId="10408" hidden="1"/>
    <cellStyle name="Currency [0] 6118" xfId="39802" hidden="1"/>
    <cellStyle name="Currency [0] 6119" xfId="10373" hidden="1"/>
    <cellStyle name="Currency [0] 6119" xfId="39767" hidden="1"/>
    <cellStyle name="Currency [0] 612" xfId="734" hidden="1"/>
    <cellStyle name="Currency [0] 612" xfId="30129" hidden="1"/>
    <cellStyle name="Currency [0] 6120" xfId="10318" hidden="1"/>
    <cellStyle name="Currency [0] 6120" xfId="39712" hidden="1"/>
    <cellStyle name="Currency [0] 6121" xfId="10444" hidden="1"/>
    <cellStyle name="Currency [0] 6121" xfId="39838" hidden="1"/>
    <cellStyle name="Currency [0] 6122" xfId="10409" hidden="1"/>
    <cellStyle name="Currency [0] 6122" xfId="39803" hidden="1"/>
    <cellStyle name="Currency [0] 6123" xfId="10420" hidden="1"/>
    <cellStyle name="Currency [0] 6123" xfId="39814" hidden="1"/>
    <cellStyle name="Currency [0] 6124" xfId="10452" hidden="1"/>
    <cellStyle name="Currency [0] 6124" xfId="39846" hidden="1"/>
    <cellStyle name="Currency [0] 6125" xfId="10454" hidden="1"/>
    <cellStyle name="Currency [0] 6125" xfId="39848" hidden="1"/>
    <cellStyle name="Currency [0] 6126" xfId="10406" hidden="1"/>
    <cellStyle name="Currency [0] 6126" xfId="39800" hidden="1"/>
    <cellStyle name="Currency [0] 6127" xfId="10405" hidden="1"/>
    <cellStyle name="Currency [0] 6127" xfId="39799" hidden="1"/>
    <cellStyle name="Currency [0] 6128" xfId="10395" hidden="1"/>
    <cellStyle name="Currency [0] 6128" xfId="39789" hidden="1"/>
    <cellStyle name="Currency [0] 6129" xfId="10391" hidden="1"/>
    <cellStyle name="Currency [0] 6129" xfId="39785" hidden="1"/>
    <cellStyle name="Currency [0] 613" xfId="737" hidden="1"/>
    <cellStyle name="Currency [0] 613" xfId="30132" hidden="1"/>
    <cellStyle name="Currency [0] 6130" xfId="10393" hidden="1"/>
    <cellStyle name="Currency [0] 6130" xfId="39787" hidden="1"/>
    <cellStyle name="Currency [0] 6131" xfId="10461" hidden="1"/>
    <cellStyle name="Currency [0] 6131" xfId="39855" hidden="1"/>
    <cellStyle name="Currency [0] 6132" xfId="10296" hidden="1"/>
    <cellStyle name="Currency [0] 6132" xfId="39690" hidden="1"/>
    <cellStyle name="Currency [0] 6133" xfId="10439" hidden="1"/>
    <cellStyle name="Currency [0] 6133" xfId="39833" hidden="1"/>
    <cellStyle name="Currency [0] 6134" xfId="10467" hidden="1"/>
    <cellStyle name="Currency [0] 6134" xfId="39861" hidden="1"/>
    <cellStyle name="Currency [0] 6135" xfId="10469" hidden="1"/>
    <cellStyle name="Currency [0] 6135" xfId="39863" hidden="1"/>
    <cellStyle name="Currency [0] 6136" xfId="10344" hidden="1"/>
    <cellStyle name="Currency [0] 6136" xfId="39738" hidden="1"/>
    <cellStyle name="Currency [0] 6137" xfId="10418" hidden="1"/>
    <cellStyle name="Currency [0] 6137" xfId="39812" hidden="1"/>
    <cellStyle name="Currency [0] 6138" xfId="10374" hidden="1"/>
    <cellStyle name="Currency [0] 6138" xfId="39768" hidden="1"/>
    <cellStyle name="Currency [0] 6139" xfId="10410" hidden="1"/>
    <cellStyle name="Currency [0] 6139" xfId="39804" hidden="1"/>
    <cellStyle name="Currency [0] 614" xfId="723" hidden="1"/>
    <cellStyle name="Currency [0] 614" xfId="30118" hidden="1"/>
    <cellStyle name="Currency [0] 6140" xfId="10414" hidden="1"/>
    <cellStyle name="Currency [0] 6140" xfId="39808" hidden="1"/>
    <cellStyle name="Currency [0] 6141" xfId="10475" hidden="1"/>
    <cellStyle name="Currency [0] 6141" xfId="39869" hidden="1"/>
    <cellStyle name="Currency [0] 6142" xfId="10291" hidden="1"/>
    <cellStyle name="Currency [0] 6142" xfId="39685" hidden="1"/>
    <cellStyle name="Currency [0] 6143" xfId="10457" hidden="1"/>
    <cellStyle name="Currency [0] 6143" xfId="39851" hidden="1"/>
    <cellStyle name="Currency [0] 6144" xfId="10480" hidden="1"/>
    <cellStyle name="Currency [0] 6144" xfId="39874" hidden="1"/>
    <cellStyle name="Currency [0] 6145" xfId="10482" hidden="1"/>
    <cellStyle name="Currency [0] 6145" xfId="39876" hidden="1"/>
    <cellStyle name="Currency [0] 6146" xfId="10338" hidden="1"/>
    <cellStyle name="Currency [0] 6146" xfId="39732" hidden="1"/>
    <cellStyle name="Currency [0] 6147" xfId="10437" hidden="1"/>
    <cellStyle name="Currency [0] 6147" xfId="39831" hidden="1"/>
    <cellStyle name="Currency [0] 6148" xfId="10404" hidden="1"/>
    <cellStyle name="Currency [0] 6148" xfId="39798" hidden="1"/>
    <cellStyle name="Currency [0] 6149" xfId="10422" hidden="1"/>
    <cellStyle name="Currency [0] 6149" xfId="39816" hidden="1"/>
    <cellStyle name="Currency [0] 615" xfId="733" hidden="1"/>
    <cellStyle name="Currency [0] 615" xfId="30128" hidden="1"/>
    <cellStyle name="Currency [0] 6150" xfId="10419" hidden="1"/>
    <cellStyle name="Currency [0] 6150" xfId="39813" hidden="1"/>
    <cellStyle name="Currency [0] 6151" xfId="10486" hidden="1"/>
    <cellStyle name="Currency [0] 6151" xfId="39880" hidden="1"/>
    <cellStyle name="Currency [0] 6152" xfId="10371" hidden="1"/>
    <cellStyle name="Currency [0] 6152" xfId="39765" hidden="1"/>
    <cellStyle name="Currency [0] 6153" xfId="10471" hidden="1"/>
    <cellStyle name="Currency [0] 6153" xfId="39865" hidden="1"/>
    <cellStyle name="Currency [0] 6154" xfId="10493" hidden="1"/>
    <cellStyle name="Currency [0] 6154" xfId="39887" hidden="1"/>
    <cellStyle name="Currency [0] 6155" xfId="10495" hidden="1"/>
    <cellStyle name="Currency [0] 6155" xfId="39889" hidden="1"/>
    <cellStyle name="Currency [0] 6156" xfId="10423" hidden="1"/>
    <cellStyle name="Currency [0] 6156" xfId="39817" hidden="1"/>
    <cellStyle name="Currency [0] 6157" xfId="10455" hidden="1"/>
    <cellStyle name="Currency [0] 6157" xfId="39849" hidden="1"/>
    <cellStyle name="Currency [0] 6158" xfId="10307" hidden="1"/>
    <cellStyle name="Currency [0] 6158" xfId="39701" hidden="1"/>
    <cellStyle name="Currency [0] 6159" xfId="10441" hidden="1"/>
    <cellStyle name="Currency [0] 6159" xfId="39835" hidden="1"/>
    <cellStyle name="Currency [0] 616" xfId="744" hidden="1"/>
    <cellStyle name="Currency [0] 616" xfId="30139" hidden="1"/>
    <cellStyle name="Currency [0] 6160" xfId="10438" hidden="1"/>
    <cellStyle name="Currency [0] 6160" xfId="39832" hidden="1"/>
    <cellStyle name="Currency [0] 6161" xfId="10499" hidden="1"/>
    <cellStyle name="Currency [0] 6161" xfId="39893" hidden="1"/>
    <cellStyle name="Currency [0] 6162" xfId="10334" hidden="1"/>
    <cellStyle name="Currency [0] 6162" xfId="39728" hidden="1"/>
    <cellStyle name="Currency [0] 6163" xfId="10483" hidden="1"/>
    <cellStyle name="Currency [0] 6163" xfId="39877" hidden="1"/>
    <cellStyle name="Currency [0] 6164" xfId="10503" hidden="1"/>
    <cellStyle name="Currency [0] 6164" xfId="39897" hidden="1"/>
    <cellStyle name="Currency [0] 6165" xfId="10505" hidden="1"/>
    <cellStyle name="Currency [0] 6165" xfId="39899" hidden="1"/>
    <cellStyle name="Currency [0] 6166" xfId="10442" hidden="1"/>
    <cellStyle name="Currency [0] 6166" xfId="39836" hidden="1"/>
    <cellStyle name="Currency [0] 6167" xfId="10470" hidden="1"/>
    <cellStyle name="Currency [0] 6167" xfId="39864" hidden="1"/>
    <cellStyle name="Currency [0] 6168" xfId="10430" hidden="1"/>
    <cellStyle name="Currency [0] 6168" xfId="39824" hidden="1"/>
    <cellStyle name="Currency [0] 6169" xfId="10459" hidden="1"/>
    <cellStyle name="Currency [0] 6169" xfId="39853" hidden="1"/>
    <cellStyle name="Currency [0] 617" xfId="745" hidden="1"/>
    <cellStyle name="Currency [0] 617" xfId="30140" hidden="1"/>
    <cellStyle name="Currency [0] 6170" xfId="10456" hidden="1"/>
    <cellStyle name="Currency [0] 6170" xfId="39850" hidden="1"/>
    <cellStyle name="Currency [0] 6171" xfId="10509" hidden="1"/>
    <cellStyle name="Currency [0] 6171" xfId="39903" hidden="1"/>
    <cellStyle name="Currency [0] 6172" xfId="10337" hidden="1"/>
    <cellStyle name="Currency [0] 6172" xfId="39731" hidden="1"/>
    <cellStyle name="Currency [0] 6173" xfId="10496" hidden="1"/>
    <cellStyle name="Currency [0] 6173" xfId="39890" hidden="1"/>
    <cellStyle name="Currency [0] 6174" xfId="10513" hidden="1"/>
    <cellStyle name="Currency [0] 6174" xfId="39907" hidden="1"/>
    <cellStyle name="Currency [0] 6175" xfId="10515" hidden="1"/>
    <cellStyle name="Currency [0] 6175" xfId="39909" hidden="1"/>
    <cellStyle name="Currency [0] 6176" xfId="10396" hidden="1"/>
    <cellStyle name="Currency [0] 6176" xfId="39790" hidden="1"/>
    <cellStyle name="Currency [0] 6177" xfId="10432" hidden="1"/>
    <cellStyle name="Currency [0] 6177" xfId="39826" hidden="1"/>
    <cellStyle name="Currency [0] 6178" xfId="10501" hidden="1"/>
    <cellStyle name="Currency [0] 6178" xfId="39895" hidden="1"/>
    <cellStyle name="Currency [0] 6179" xfId="10489" hidden="1"/>
    <cellStyle name="Currency [0] 6179" xfId="39883" hidden="1"/>
    <cellStyle name="Currency [0] 618" xfId="709" hidden="1"/>
    <cellStyle name="Currency [0] 618" xfId="30104" hidden="1"/>
    <cellStyle name="Currency [0] 6180" xfId="10506" hidden="1"/>
    <cellStyle name="Currency [0] 6180" xfId="39900" hidden="1"/>
    <cellStyle name="Currency [0] 6181" xfId="10517" hidden="1"/>
    <cellStyle name="Currency [0] 6181" xfId="39911" hidden="1"/>
    <cellStyle name="Currency [0] 6182" xfId="10365" hidden="1"/>
    <cellStyle name="Currency [0] 6182" xfId="39759" hidden="1"/>
    <cellStyle name="Currency [0] 6183" xfId="10429" hidden="1"/>
    <cellStyle name="Currency [0] 6183" xfId="39823" hidden="1"/>
    <cellStyle name="Currency [0] 6184" xfId="10521" hidden="1"/>
    <cellStyle name="Currency [0] 6184" xfId="39915" hidden="1"/>
    <cellStyle name="Currency [0] 6185" xfId="10523" hidden="1"/>
    <cellStyle name="Currency [0] 6185" xfId="39917" hidden="1"/>
    <cellStyle name="Currency [0] 6186" xfId="10478" hidden="1"/>
    <cellStyle name="Currency [0] 6186" xfId="39872" hidden="1"/>
    <cellStyle name="Currency [0] 6187" xfId="10490" hidden="1"/>
    <cellStyle name="Currency [0] 6187" xfId="39884" hidden="1"/>
    <cellStyle name="Currency [0] 6188" xfId="10518" hidden="1"/>
    <cellStyle name="Currency [0] 6188" xfId="39912" hidden="1"/>
    <cellStyle name="Currency [0] 6189" xfId="10491" hidden="1"/>
    <cellStyle name="Currency [0] 6189" xfId="39885" hidden="1"/>
    <cellStyle name="Currency [0] 619" xfId="702" hidden="1"/>
    <cellStyle name="Currency [0] 619" xfId="30097" hidden="1"/>
    <cellStyle name="Currency [0] 6190" xfId="10524" hidden="1"/>
    <cellStyle name="Currency [0] 6190" xfId="39918" hidden="1"/>
    <cellStyle name="Currency [0] 6191" xfId="10526" hidden="1"/>
    <cellStyle name="Currency [0] 6191" xfId="39920" hidden="1"/>
    <cellStyle name="Currency [0] 6192" xfId="10519" hidden="1"/>
    <cellStyle name="Currency [0] 6192" xfId="39913" hidden="1"/>
    <cellStyle name="Currency [0] 6193" xfId="10465" hidden="1"/>
    <cellStyle name="Currency [0] 6193" xfId="39859" hidden="1"/>
    <cellStyle name="Currency [0] 6194" xfId="10529" hidden="1"/>
    <cellStyle name="Currency [0] 6194" xfId="39923" hidden="1"/>
    <cellStyle name="Currency [0] 6195" xfId="10531" hidden="1"/>
    <cellStyle name="Currency [0] 6195" xfId="39925" hidden="1"/>
    <cellStyle name="Currency [0] 6196" xfId="10248" hidden="1"/>
    <cellStyle name="Currency [0] 6196" xfId="39642" hidden="1"/>
    <cellStyle name="Currency [0] 6197" xfId="10270" hidden="1"/>
    <cellStyle name="Currency [0] 6197" xfId="39664" hidden="1"/>
    <cellStyle name="Currency [0] 6198" xfId="10535" hidden="1"/>
    <cellStyle name="Currency [0] 6198" xfId="39929" hidden="1"/>
    <cellStyle name="Currency [0] 6199" xfId="10542" hidden="1"/>
    <cellStyle name="Currency [0] 6199" xfId="39936" hidden="1"/>
    <cellStyle name="Currency [0] 62" xfId="133" hidden="1"/>
    <cellStyle name="Currency [0] 62" xfId="29528" hidden="1"/>
    <cellStyle name="Currency [0] 620" xfId="730" hidden="1"/>
    <cellStyle name="Currency [0] 620" xfId="30125" hidden="1"/>
    <cellStyle name="Currency [0] 6200" xfId="10544" hidden="1"/>
    <cellStyle name="Currency [0] 6200" xfId="39938" hidden="1"/>
    <cellStyle name="Currency [0] 6201" xfId="10235" hidden="1"/>
    <cellStyle name="Currency [0] 6201" xfId="39629" hidden="1"/>
    <cellStyle name="Currency [0] 6202" xfId="10538" hidden="1"/>
    <cellStyle name="Currency [0] 6202" xfId="39932" hidden="1"/>
    <cellStyle name="Currency [0] 6203" xfId="10547" hidden="1"/>
    <cellStyle name="Currency [0] 6203" xfId="39941" hidden="1"/>
    <cellStyle name="Currency [0] 6204" xfId="10549" hidden="1"/>
    <cellStyle name="Currency [0] 6204" xfId="39943" hidden="1"/>
    <cellStyle name="Currency [0] 6205" xfId="10537" hidden="1"/>
    <cellStyle name="Currency [0] 6205" xfId="39931" hidden="1"/>
    <cellStyle name="Currency [0] 6206" xfId="10247" hidden="1"/>
    <cellStyle name="Currency [0] 6206" xfId="39641" hidden="1"/>
    <cellStyle name="Currency [0] 6207" xfId="10560" hidden="1"/>
    <cellStyle name="Currency [0] 6207" xfId="39954" hidden="1"/>
    <cellStyle name="Currency [0] 6208" xfId="10569" hidden="1"/>
    <cellStyle name="Currency [0] 6208" xfId="39963" hidden="1"/>
    <cellStyle name="Currency [0] 6209" xfId="10580" hidden="1"/>
    <cellStyle name="Currency [0] 6209" xfId="39974" hidden="1"/>
    <cellStyle name="Currency [0] 621" xfId="704" hidden="1"/>
    <cellStyle name="Currency [0] 621" xfId="30099" hidden="1"/>
    <cellStyle name="Currency [0] 6210" xfId="10586" hidden="1"/>
    <cellStyle name="Currency [0] 6210" xfId="39980" hidden="1"/>
    <cellStyle name="Currency [0] 6211" xfId="10558" hidden="1"/>
    <cellStyle name="Currency [0] 6211" xfId="39952" hidden="1"/>
    <cellStyle name="Currency [0] 6212" xfId="10576" hidden="1"/>
    <cellStyle name="Currency [0] 6212" xfId="39970" hidden="1"/>
    <cellStyle name="Currency [0] 6213" xfId="10598" hidden="1"/>
    <cellStyle name="Currency [0] 6213" xfId="39992" hidden="1"/>
    <cellStyle name="Currency [0] 6214" xfId="10600" hidden="1"/>
    <cellStyle name="Currency [0] 6214" xfId="39994" hidden="1"/>
    <cellStyle name="Currency [0] 6215" xfId="10532" hidden="1"/>
    <cellStyle name="Currency [0] 6215" xfId="39926" hidden="1"/>
    <cellStyle name="Currency [0] 6216" xfId="10243" hidden="1"/>
    <cellStyle name="Currency [0] 6216" xfId="39637" hidden="1"/>
    <cellStyle name="Currency [0] 6217" xfId="10572" hidden="1"/>
    <cellStyle name="Currency [0] 6217" xfId="39966" hidden="1"/>
    <cellStyle name="Currency [0] 6218" xfId="10239" hidden="1"/>
    <cellStyle name="Currency [0] 6218" xfId="39633" hidden="1"/>
    <cellStyle name="Currency [0] 6219" xfId="10561" hidden="1"/>
    <cellStyle name="Currency [0] 6219" xfId="39955" hidden="1"/>
    <cellStyle name="Currency [0] 622" xfId="725" hidden="1"/>
    <cellStyle name="Currency [0] 622" xfId="30120" hidden="1"/>
    <cellStyle name="Currency [0] 6220" xfId="10605" hidden="1"/>
    <cellStyle name="Currency [0] 6220" xfId="39999" hidden="1"/>
    <cellStyle name="Currency [0] 6221" xfId="10573" hidden="1"/>
    <cellStyle name="Currency [0] 6221" xfId="39967" hidden="1"/>
    <cellStyle name="Currency [0] 6222" xfId="10581" hidden="1"/>
    <cellStyle name="Currency [0] 6222" xfId="39975" hidden="1"/>
    <cellStyle name="Currency [0] 6223" xfId="10617" hidden="1"/>
    <cellStyle name="Currency [0] 6223" xfId="40011" hidden="1"/>
    <cellStyle name="Currency [0] 6224" xfId="10619" hidden="1"/>
    <cellStyle name="Currency [0] 6224" xfId="40013" hidden="1"/>
    <cellStyle name="Currency [0] 6225" xfId="10575" hidden="1"/>
    <cellStyle name="Currency [0] 6225" xfId="39969" hidden="1"/>
    <cellStyle name="Currency [0] 6226" xfId="10588" hidden="1"/>
    <cellStyle name="Currency [0] 6226" xfId="39982" hidden="1"/>
    <cellStyle name="Currency [0] 6227" xfId="10593" hidden="1"/>
    <cellStyle name="Currency [0] 6227" xfId="39987" hidden="1"/>
    <cellStyle name="Currency [0] 6228" xfId="10587" hidden="1"/>
    <cellStyle name="Currency [0] 6228" xfId="39981" hidden="1"/>
    <cellStyle name="Currency [0] 6229" xfId="10635" hidden="1"/>
    <cellStyle name="Currency [0] 6229" xfId="40029" hidden="1"/>
    <cellStyle name="Currency [0] 623" xfId="746" hidden="1"/>
    <cellStyle name="Currency [0] 623" xfId="30141" hidden="1"/>
    <cellStyle name="Currency [0] 6230" xfId="10643" hidden="1"/>
    <cellStyle name="Currency [0] 6230" xfId="40037" hidden="1"/>
    <cellStyle name="Currency [0] 6231" xfId="10571" hidden="1"/>
    <cellStyle name="Currency [0] 6231" xfId="39965" hidden="1"/>
    <cellStyle name="Currency [0] 6232" xfId="10629" hidden="1"/>
    <cellStyle name="Currency [0] 6232" xfId="40023" hidden="1"/>
    <cellStyle name="Currency [0] 6233" xfId="10652" hidden="1"/>
    <cellStyle name="Currency [0] 6233" xfId="40046" hidden="1"/>
    <cellStyle name="Currency [0] 6234" xfId="10654" hidden="1"/>
    <cellStyle name="Currency [0] 6234" xfId="40048" hidden="1"/>
    <cellStyle name="Currency [0] 6235" xfId="10554" hidden="1"/>
    <cellStyle name="Currency [0] 6235" xfId="39948" hidden="1"/>
    <cellStyle name="Currency [0] 6236" xfId="10564" hidden="1"/>
    <cellStyle name="Currency [0] 6236" xfId="39958" hidden="1"/>
    <cellStyle name="Currency [0] 6237" xfId="10626" hidden="1"/>
    <cellStyle name="Currency [0] 6237" xfId="40020" hidden="1"/>
    <cellStyle name="Currency [0] 6238" xfId="10591" hidden="1"/>
    <cellStyle name="Currency [0] 6238" xfId="39985" hidden="1"/>
    <cellStyle name="Currency [0] 6239" xfId="10540" hidden="1"/>
    <cellStyle name="Currency [0] 6239" xfId="39934" hidden="1"/>
    <cellStyle name="Currency [0] 624" xfId="731" hidden="1"/>
    <cellStyle name="Currency [0] 624" xfId="30126" hidden="1"/>
    <cellStyle name="Currency [0] 6240" xfId="10662" hidden="1"/>
    <cellStyle name="Currency [0] 6240" xfId="40056" hidden="1"/>
    <cellStyle name="Currency [0] 6241" xfId="10627" hidden="1"/>
    <cellStyle name="Currency [0] 6241" xfId="40021" hidden="1"/>
    <cellStyle name="Currency [0] 6242" xfId="10638" hidden="1"/>
    <cellStyle name="Currency [0] 6242" xfId="40032" hidden="1"/>
    <cellStyle name="Currency [0] 6243" xfId="10670" hidden="1"/>
    <cellStyle name="Currency [0] 6243" xfId="40064" hidden="1"/>
    <cellStyle name="Currency [0] 6244" xfId="10672" hidden="1"/>
    <cellStyle name="Currency [0] 6244" xfId="40066" hidden="1"/>
    <cellStyle name="Currency [0] 6245" xfId="10624" hidden="1"/>
    <cellStyle name="Currency [0] 6245" xfId="40018" hidden="1"/>
    <cellStyle name="Currency [0] 6246" xfId="10623" hidden="1"/>
    <cellStyle name="Currency [0] 6246" xfId="40017" hidden="1"/>
    <cellStyle name="Currency [0] 6247" xfId="10613" hidden="1"/>
    <cellStyle name="Currency [0] 6247" xfId="40007" hidden="1"/>
    <cellStyle name="Currency [0] 6248" xfId="10609" hidden="1"/>
    <cellStyle name="Currency [0] 6248" xfId="40003" hidden="1"/>
    <cellStyle name="Currency [0] 6249" xfId="10611" hidden="1"/>
    <cellStyle name="Currency [0] 6249" xfId="40005" hidden="1"/>
    <cellStyle name="Currency [0] 625" xfId="735" hidden="1"/>
    <cellStyle name="Currency [0] 625" xfId="30130" hidden="1"/>
    <cellStyle name="Currency [0] 6250" xfId="10679" hidden="1"/>
    <cellStyle name="Currency [0] 6250" xfId="40073" hidden="1"/>
    <cellStyle name="Currency [0] 6251" xfId="10241" hidden="1"/>
    <cellStyle name="Currency [0] 6251" xfId="39635" hidden="1"/>
    <cellStyle name="Currency [0] 6252" xfId="10657" hidden="1"/>
    <cellStyle name="Currency [0] 6252" xfId="40051" hidden="1"/>
    <cellStyle name="Currency [0] 6253" xfId="10685" hidden="1"/>
    <cellStyle name="Currency [0] 6253" xfId="40079" hidden="1"/>
    <cellStyle name="Currency [0] 6254" xfId="10687" hidden="1"/>
    <cellStyle name="Currency [0] 6254" xfId="40081" hidden="1"/>
    <cellStyle name="Currency [0] 6255" xfId="10562" hidden="1"/>
    <cellStyle name="Currency [0] 6255" xfId="39956" hidden="1"/>
    <cellStyle name="Currency [0] 6256" xfId="10636" hidden="1"/>
    <cellStyle name="Currency [0] 6256" xfId="40030" hidden="1"/>
    <cellStyle name="Currency [0] 6257" xfId="10592" hidden="1"/>
    <cellStyle name="Currency [0] 6257" xfId="39986" hidden="1"/>
    <cellStyle name="Currency [0] 6258" xfId="10628" hidden="1"/>
    <cellStyle name="Currency [0] 6258" xfId="40022" hidden="1"/>
    <cellStyle name="Currency [0] 6259" xfId="10632" hidden="1"/>
    <cellStyle name="Currency [0] 6259" xfId="40026" hidden="1"/>
    <cellStyle name="Currency [0] 626" xfId="751" hidden="1"/>
    <cellStyle name="Currency [0] 626" xfId="30146" hidden="1"/>
    <cellStyle name="Currency [0] 6260" xfId="10693" hidden="1"/>
    <cellStyle name="Currency [0] 6260" xfId="40087" hidden="1"/>
    <cellStyle name="Currency [0] 6261" xfId="10276" hidden="1"/>
    <cellStyle name="Currency [0] 6261" xfId="39670" hidden="1"/>
    <cellStyle name="Currency [0] 6262" xfId="10675" hidden="1"/>
    <cellStyle name="Currency [0] 6262" xfId="40069" hidden="1"/>
    <cellStyle name="Currency [0] 6263" xfId="10698" hidden="1"/>
    <cellStyle name="Currency [0] 6263" xfId="40092" hidden="1"/>
    <cellStyle name="Currency [0] 6264" xfId="10700" hidden="1"/>
    <cellStyle name="Currency [0] 6264" xfId="40094" hidden="1"/>
    <cellStyle name="Currency [0] 6265" xfId="10556" hidden="1"/>
    <cellStyle name="Currency [0] 6265" xfId="39950" hidden="1"/>
    <cellStyle name="Currency [0] 6266" xfId="10655" hidden="1"/>
    <cellStyle name="Currency [0] 6266" xfId="40049" hidden="1"/>
    <cellStyle name="Currency [0] 6267" xfId="10622" hidden="1"/>
    <cellStyle name="Currency [0] 6267" xfId="40016" hidden="1"/>
    <cellStyle name="Currency [0] 6268" xfId="10640" hidden="1"/>
    <cellStyle name="Currency [0] 6268" xfId="40034" hidden="1"/>
    <cellStyle name="Currency [0] 6269" xfId="10637" hidden="1"/>
    <cellStyle name="Currency [0] 6269" xfId="40031" hidden="1"/>
    <cellStyle name="Currency [0] 627" xfId="752" hidden="1"/>
    <cellStyle name="Currency [0] 627" xfId="30147" hidden="1"/>
    <cellStyle name="Currency [0] 6270" xfId="10704" hidden="1"/>
    <cellStyle name="Currency [0] 6270" xfId="40098" hidden="1"/>
    <cellStyle name="Currency [0] 6271" xfId="10589" hidden="1"/>
    <cellStyle name="Currency [0] 6271" xfId="39983" hidden="1"/>
    <cellStyle name="Currency [0] 6272" xfId="10689" hidden="1"/>
    <cellStyle name="Currency [0] 6272" xfId="40083" hidden="1"/>
    <cellStyle name="Currency [0] 6273" xfId="10711" hidden="1"/>
    <cellStyle name="Currency [0] 6273" xfId="40105" hidden="1"/>
    <cellStyle name="Currency [0] 6274" xfId="10713" hidden="1"/>
    <cellStyle name="Currency [0] 6274" xfId="40107" hidden="1"/>
    <cellStyle name="Currency [0] 6275" xfId="10641" hidden="1"/>
    <cellStyle name="Currency [0] 6275" xfId="40035" hidden="1"/>
    <cellStyle name="Currency [0] 6276" xfId="10673" hidden="1"/>
    <cellStyle name="Currency [0] 6276" xfId="40067" hidden="1"/>
    <cellStyle name="Currency [0] 6277" xfId="10321" hidden="1"/>
    <cellStyle name="Currency [0] 6277" xfId="39715" hidden="1"/>
    <cellStyle name="Currency [0] 6278" xfId="10659" hidden="1"/>
    <cellStyle name="Currency [0] 6278" xfId="40053" hidden="1"/>
    <cellStyle name="Currency [0] 6279" xfId="10656" hidden="1"/>
    <cellStyle name="Currency [0] 6279" xfId="40050" hidden="1"/>
    <cellStyle name="Currency [0] 628" xfId="732" hidden="1"/>
    <cellStyle name="Currency [0] 628" xfId="30127" hidden="1"/>
    <cellStyle name="Currency [0] 6280" xfId="10717" hidden="1"/>
    <cellStyle name="Currency [0] 6280" xfId="40111" hidden="1"/>
    <cellStyle name="Currency [0] 6281" xfId="10552" hidden="1"/>
    <cellStyle name="Currency [0] 6281" xfId="39946" hidden="1"/>
    <cellStyle name="Currency [0] 6282" xfId="10701" hidden="1"/>
    <cellStyle name="Currency [0] 6282" xfId="40095" hidden="1"/>
    <cellStyle name="Currency [0] 6283" xfId="10721" hidden="1"/>
    <cellStyle name="Currency [0] 6283" xfId="40115" hidden="1"/>
    <cellStyle name="Currency [0] 6284" xfId="10723" hidden="1"/>
    <cellStyle name="Currency [0] 6284" xfId="40117" hidden="1"/>
    <cellStyle name="Currency [0] 6285" xfId="10660" hidden="1"/>
    <cellStyle name="Currency [0] 6285" xfId="40054" hidden="1"/>
    <cellStyle name="Currency [0] 6286" xfId="10688" hidden="1"/>
    <cellStyle name="Currency [0] 6286" xfId="40082" hidden="1"/>
    <cellStyle name="Currency [0] 6287" xfId="10648" hidden="1"/>
    <cellStyle name="Currency [0] 6287" xfId="40042" hidden="1"/>
    <cellStyle name="Currency [0] 6288" xfId="10677" hidden="1"/>
    <cellStyle name="Currency [0] 6288" xfId="40071" hidden="1"/>
    <cellStyle name="Currency [0] 6289" xfId="10674" hidden="1"/>
    <cellStyle name="Currency [0] 6289" xfId="40068" hidden="1"/>
    <cellStyle name="Currency [0] 629" xfId="739" hidden="1"/>
    <cellStyle name="Currency [0] 629" xfId="30134" hidden="1"/>
    <cellStyle name="Currency [0] 6290" xfId="10727" hidden="1"/>
    <cellStyle name="Currency [0] 6290" xfId="40121" hidden="1"/>
    <cellStyle name="Currency [0] 6291" xfId="10555" hidden="1"/>
    <cellStyle name="Currency [0] 6291" xfId="39949" hidden="1"/>
    <cellStyle name="Currency [0] 6292" xfId="10714" hidden="1"/>
    <cellStyle name="Currency [0] 6292" xfId="40108" hidden="1"/>
    <cellStyle name="Currency [0] 6293" xfId="10731" hidden="1"/>
    <cellStyle name="Currency [0] 6293" xfId="40125" hidden="1"/>
    <cellStyle name="Currency [0] 6294" xfId="10733" hidden="1"/>
    <cellStyle name="Currency [0] 6294" xfId="40127" hidden="1"/>
    <cellStyle name="Currency [0] 6295" xfId="10614" hidden="1"/>
    <cellStyle name="Currency [0] 6295" xfId="40008" hidden="1"/>
    <cellStyle name="Currency [0] 6296" xfId="10650" hidden="1"/>
    <cellStyle name="Currency [0] 6296" xfId="40044" hidden="1"/>
    <cellStyle name="Currency [0] 6297" xfId="10719" hidden="1"/>
    <cellStyle name="Currency [0] 6297" xfId="40113" hidden="1"/>
    <cellStyle name="Currency [0] 6298" xfId="10707" hidden="1"/>
    <cellStyle name="Currency [0] 6298" xfId="40101" hidden="1"/>
    <cellStyle name="Currency [0] 6299" xfId="10724" hidden="1"/>
    <cellStyle name="Currency [0] 6299" xfId="40118" hidden="1"/>
    <cellStyle name="Currency [0] 63" xfId="113" hidden="1"/>
    <cellStyle name="Currency [0] 63" xfId="29508" hidden="1"/>
    <cellStyle name="Currency [0] 630" xfId="743" hidden="1"/>
    <cellStyle name="Currency [0] 630" xfId="30138" hidden="1"/>
    <cellStyle name="Currency [0] 6300" xfId="10735" hidden="1"/>
    <cellStyle name="Currency [0] 6300" xfId="40129" hidden="1"/>
    <cellStyle name="Currency [0] 6301" xfId="10583" hidden="1"/>
    <cellStyle name="Currency [0] 6301" xfId="39977" hidden="1"/>
    <cellStyle name="Currency [0] 6302" xfId="10647" hidden="1"/>
    <cellStyle name="Currency [0] 6302" xfId="40041" hidden="1"/>
    <cellStyle name="Currency [0] 6303" xfId="10739" hidden="1"/>
    <cellStyle name="Currency [0] 6303" xfId="40133" hidden="1"/>
    <cellStyle name="Currency [0] 6304" xfId="10741" hidden="1"/>
    <cellStyle name="Currency [0] 6304" xfId="40135" hidden="1"/>
    <cellStyle name="Currency [0] 6305" xfId="10696" hidden="1"/>
    <cellStyle name="Currency [0] 6305" xfId="40090" hidden="1"/>
    <cellStyle name="Currency [0] 6306" xfId="10708" hidden="1"/>
    <cellStyle name="Currency [0] 6306" xfId="40102" hidden="1"/>
    <cellStyle name="Currency [0] 6307" xfId="10736" hidden="1"/>
    <cellStyle name="Currency [0] 6307" xfId="40130" hidden="1"/>
    <cellStyle name="Currency [0] 6308" xfId="10709" hidden="1"/>
    <cellStyle name="Currency [0] 6308" xfId="40103" hidden="1"/>
    <cellStyle name="Currency [0] 6309" xfId="10742" hidden="1"/>
    <cellStyle name="Currency [0] 6309" xfId="40136" hidden="1"/>
    <cellStyle name="Currency [0] 631" xfId="738" hidden="1"/>
    <cellStyle name="Currency [0] 631" xfId="30133" hidden="1"/>
    <cellStyle name="Currency [0] 6310" xfId="10744" hidden="1"/>
    <cellStyle name="Currency [0] 6310" xfId="40138" hidden="1"/>
    <cellStyle name="Currency [0] 6311" xfId="10737" hidden="1"/>
    <cellStyle name="Currency [0] 6311" xfId="40131" hidden="1"/>
    <cellStyle name="Currency [0] 6312" xfId="10683" hidden="1"/>
    <cellStyle name="Currency [0] 6312" xfId="40077" hidden="1"/>
    <cellStyle name="Currency [0] 6313" xfId="10746" hidden="1"/>
    <cellStyle name="Currency [0] 6313" xfId="40140" hidden="1"/>
    <cellStyle name="Currency [0] 6314" xfId="10748" hidden="1"/>
    <cellStyle name="Currency [0] 6314" xfId="40142" hidden="1"/>
    <cellStyle name="Currency [0] 6315" xfId="10260" hidden="1"/>
    <cellStyle name="Currency [0] 6315" xfId="39654" hidden="1"/>
    <cellStyle name="Currency [0] 6316" xfId="10238" hidden="1"/>
    <cellStyle name="Currency [0] 6316" xfId="39632" hidden="1"/>
    <cellStyle name="Currency [0] 6317" xfId="10754" hidden="1"/>
    <cellStyle name="Currency [0] 6317" xfId="40148" hidden="1"/>
    <cellStyle name="Currency [0] 6318" xfId="10760" hidden="1"/>
    <cellStyle name="Currency [0] 6318" xfId="40154" hidden="1"/>
    <cellStyle name="Currency [0] 6319" xfId="10762" hidden="1"/>
    <cellStyle name="Currency [0] 6319" xfId="40156" hidden="1"/>
    <cellStyle name="Currency [0] 632" xfId="761" hidden="1"/>
    <cellStyle name="Currency [0] 632" xfId="30156" hidden="1"/>
    <cellStyle name="Currency [0] 6320" xfId="10255" hidden="1"/>
    <cellStyle name="Currency [0] 6320" xfId="39649" hidden="1"/>
    <cellStyle name="Currency [0] 6321" xfId="10756" hidden="1"/>
    <cellStyle name="Currency [0] 6321" xfId="40150" hidden="1"/>
    <cellStyle name="Currency [0] 6322" xfId="10764" hidden="1"/>
    <cellStyle name="Currency [0] 6322" xfId="40158" hidden="1"/>
    <cellStyle name="Currency [0] 6323" xfId="10766" hidden="1"/>
    <cellStyle name="Currency [0] 6323" xfId="40160" hidden="1"/>
    <cellStyle name="Currency [0] 6324" xfId="10755" hidden="1"/>
    <cellStyle name="Currency [0] 6324" xfId="40149" hidden="1"/>
    <cellStyle name="Currency [0] 6325" xfId="10261" hidden="1"/>
    <cellStyle name="Currency [0] 6325" xfId="39655" hidden="1"/>
    <cellStyle name="Currency [0] 6326" xfId="10777" hidden="1"/>
    <cellStyle name="Currency [0] 6326" xfId="40171" hidden="1"/>
    <cellStyle name="Currency [0] 6327" xfId="10786" hidden="1"/>
    <cellStyle name="Currency [0] 6327" xfId="40180" hidden="1"/>
    <cellStyle name="Currency [0] 6328" xfId="10797" hidden="1"/>
    <cellStyle name="Currency [0] 6328" xfId="40191" hidden="1"/>
    <cellStyle name="Currency [0] 6329" xfId="10803" hidden="1"/>
    <cellStyle name="Currency [0] 6329" xfId="40197" hidden="1"/>
    <cellStyle name="Currency [0] 633" xfId="767" hidden="1"/>
    <cellStyle name="Currency [0] 633" xfId="30162" hidden="1"/>
    <cellStyle name="Currency [0] 6330" xfId="10775" hidden="1"/>
    <cellStyle name="Currency [0] 6330" xfId="40169" hidden="1"/>
    <cellStyle name="Currency [0] 6331" xfId="10793" hidden="1"/>
    <cellStyle name="Currency [0] 6331" xfId="40187" hidden="1"/>
    <cellStyle name="Currency [0] 6332" xfId="10815" hidden="1"/>
    <cellStyle name="Currency [0] 6332" xfId="40209" hidden="1"/>
    <cellStyle name="Currency [0] 6333" xfId="10817" hidden="1"/>
    <cellStyle name="Currency [0] 6333" xfId="40211" hidden="1"/>
    <cellStyle name="Currency [0] 6334" xfId="10751" hidden="1"/>
    <cellStyle name="Currency [0] 6334" xfId="40145" hidden="1"/>
    <cellStyle name="Currency [0] 6335" xfId="10265" hidden="1"/>
    <cellStyle name="Currency [0] 6335" xfId="39659" hidden="1"/>
    <cellStyle name="Currency [0] 6336" xfId="10789" hidden="1"/>
    <cellStyle name="Currency [0] 6336" xfId="40183" hidden="1"/>
    <cellStyle name="Currency [0] 6337" xfId="10281" hidden="1"/>
    <cellStyle name="Currency [0] 6337" xfId="39675" hidden="1"/>
    <cellStyle name="Currency [0] 6338" xfId="10778" hidden="1"/>
    <cellStyle name="Currency [0] 6338" xfId="40172" hidden="1"/>
    <cellStyle name="Currency [0] 6339" xfId="10822" hidden="1"/>
    <cellStyle name="Currency [0] 6339" xfId="40216" hidden="1"/>
    <cellStyle name="Currency [0] 634" xfId="729" hidden="1"/>
    <cellStyle name="Currency [0] 634" xfId="30124" hidden="1"/>
    <cellStyle name="Currency [0] 6340" xfId="10790" hidden="1"/>
    <cellStyle name="Currency [0] 6340" xfId="40184" hidden="1"/>
    <cellStyle name="Currency [0] 6341" xfId="10798" hidden="1"/>
    <cellStyle name="Currency [0] 6341" xfId="40192" hidden="1"/>
    <cellStyle name="Currency [0] 6342" xfId="10834" hidden="1"/>
    <cellStyle name="Currency [0] 6342" xfId="40228" hidden="1"/>
    <cellStyle name="Currency [0] 6343" xfId="10836" hidden="1"/>
    <cellStyle name="Currency [0] 6343" xfId="40230" hidden="1"/>
    <cellStyle name="Currency [0] 6344" xfId="10792" hidden="1"/>
    <cellStyle name="Currency [0] 6344" xfId="40186" hidden="1"/>
    <cellStyle name="Currency [0] 6345" xfId="10805" hidden="1"/>
    <cellStyle name="Currency [0] 6345" xfId="40199" hidden="1"/>
    <cellStyle name="Currency [0] 6346" xfId="10810" hidden="1"/>
    <cellStyle name="Currency [0] 6346" xfId="40204" hidden="1"/>
    <cellStyle name="Currency [0] 6347" xfId="10804" hidden="1"/>
    <cellStyle name="Currency [0] 6347" xfId="40198" hidden="1"/>
    <cellStyle name="Currency [0] 6348" xfId="10852" hidden="1"/>
    <cellStyle name="Currency [0] 6348" xfId="40246" hidden="1"/>
    <cellStyle name="Currency [0] 6349" xfId="10860" hidden="1"/>
    <cellStyle name="Currency [0] 6349" xfId="40254" hidden="1"/>
    <cellStyle name="Currency [0] 635" xfId="759" hidden="1"/>
    <cellStyle name="Currency [0] 635" xfId="30154" hidden="1"/>
    <cellStyle name="Currency [0] 6350" xfId="10788" hidden="1"/>
    <cellStyle name="Currency [0] 6350" xfId="40182" hidden="1"/>
    <cellStyle name="Currency [0] 6351" xfId="10846" hidden="1"/>
    <cellStyle name="Currency [0] 6351" xfId="40240" hidden="1"/>
    <cellStyle name="Currency [0] 6352" xfId="10869" hidden="1"/>
    <cellStyle name="Currency [0] 6352" xfId="40263" hidden="1"/>
    <cellStyle name="Currency [0] 6353" xfId="10871" hidden="1"/>
    <cellStyle name="Currency [0] 6353" xfId="40265" hidden="1"/>
    <cellStyle name="Currency [0] 6354" xfId="10771" hidden="1"/>
    <cellStyle name="Currency [0] 6354" xfId="40165" hidden="1"/>
    <cellStyle name="Currency [0] 6355" xfId="10781" hidden="1"/>
    <cellStyle name="Currency [0] 6355" xfId="40175" hidden="1"/>
    <cellStyle name="Currency [0] 6356" xfId="10843" hidden="1"/>
    <cellStyle name="Currency [0] 6356" xfId="40237" hidden="1"/>
    <cellStyle name="Currency [0] 6357" xfId="10808" hidden="1"/>
    <cellStyle name="Currency [0] 6357" xfId="40202" hidden="1"/>
    <cellStyle name="Currency [0] 6358" xfId="10758" hidden="1"/>
    <cellStyle name="Currency [0] 6358" xfId="40152" hidden="1"/>
    <cellStyle name="Currency [0] 6359" xfId="10879" hidden="1"/>
    <cellStyle name="Currency [0] 6359" xfId="40273" hidden="1"/>
    <cellStyle name="Currency [0] 636" xfId="771" hidden="1"/>
    <cellStyle name="Currency [0] 636" xfId="30166" hidden="1"/>
    <cellStyle name="Currency [0] 6360" xfId="10844" hidden="1"/>
    <cellStyle name="Currency [0] 6360" xfId="40238" hidden="1"/>
    <cellStyle name="Currency [0] 6361" xfId="10855" hidden="1"/>
    <cellStyle name="Currency [0] 6361" xfId="40249" hidden="1"/>
    <cellStyle name="Currency [0] 6362" xfId="10887" hidden="1"/>
    <cellStyle name="Currency [0] 6362" xfId="40281" hidden="1"/>
    <cellStyle name="Currency [0] 6363" xfId="10889" hidden="1"/>
    <cellStyle name="Currency [0] 6363" xfId="40283" hidden="1"/>
    <cellStyle name="Currency [0] 6364" xfId="10841" hidden="1"/>
    <cellStyle name="Currency [0] 6364" xfId="40235" hidden="1"/>
    <cellStyle name="Currency [0] 6365" xfId="10840" hidden="1"/>
    <cellStyle name="Currency [0] 6365" xfId="40234" hidden="1"/>
    <cellStyle name="Currency [0] 6366" xfId="10830" hidden="1"/>
    <cellStyle name="Currency [0] 6366" xfId="40224" hidden="1"/>
    <cellStyle name="Currency [0] 6367" xfId="10826" hidden="1"/>
    <cellStyle name="Currency [0] 6367" xfId="40220" hidden="1"/>
    <cellStyle name="Currency [0] 6368" xfId="10828" hidden="1"/>
    <cellStyle name="Currency [0] 6368" xfId="40222" hidden="1"/>
    <cellStyle name="Currency [0] 6369" xfId="10896" hidden="1"/>
    <cellStyle name="Currency [0] 6369" xfId="40290" hidden="1"/>
    <cellStyle name="Currency [0] 637" xfId="772" hidden="1"/>
    <cellStyle name="Currency [0] 637" xfId="30167" hidden="1"/>
    <cellStyle name="Currency [0] 6370" xfId="10267" hidden="1"/>
    <cellStyle name="Currency [0] 6370" xfId="39661" hidden="1"/>
    <cellStyle name="Currency [0] 6371" xfId="10874" hidden="1"/>
    <cellStyle name="Currency [0] 6371" xfId="40268" hidden="1"/>
    <cellStyle name="Currency [0] 6372" xfId="10902" hidden="1"/>
    <cellStyle name="Currency [0] 6372" xfId="40296" hidden="1"/>
    <cellStyle name="Currency [0] 6373" xfId="10904" hidden="1"/>
    <cellStyle name="Currency [0] 6373" xfId="40298" hidden="1"/>
    <cellStyle name="Currency [0] 6374" xfId="10779" hidden="1"/>
    <cellStyle name="Currency [0] 6374" xfId="40173" hidden="1"/>
    <cellStyle name="Currency [0] 6375" xfId="10853" hidden="1"/>
    <cellStyle name="Currency [0] 6375" xfId="40247" hidden="1"/>
    <cellStyle name="Currency [0] 6376" xfId="10809" hidden="1"/>
    <cellStyle name="Currency [0] 6376" xfId="40203" hidden="1"/>
    <cellStyle name="Currency [0] 6377" xfId="10845" hidden="1"/>
    <cellStyle name="Currency [0] 6377" xfId="40239" hidden="1"/>
    <cellStyle name="Currency [0] 6378" xfId="10849" hidden="1"/>
    <cellStyle name="Currency [0] 6378" xfId="40243" hidden="1"/>
    <cellStyle name="Currency [0] 6379" xfId="10910" hidden="1"/>
    <cellStyle name="Currency [0] 6379" xfId="40304" hidden="1"/>
    <cellStyle name="Currency [0] 638" xfId="720" hidden="1"/>
    <cellStyle name="Currency [0] 638" xfId="30115" hidden="1"/>
    <cellStyle name="Currency [0] 6380" xfId="10254" hidden="1"/>
    <cellStyle name="Currency [0] 6380" xfId="39648" hidden="1"/>
    <cellStyle name="Currency [0] 6381" xfId="10892" hidden="1"/>
    <cellStyle name="Currency [0] 6381" xfId="40286" hidden="1"/>
    <cellStyle name="Currency [0] 6382" xfId="10915" hidden="1"/>
    <cellStyle name="Currency [0] 6382" xfId="40309" hidden="1"/>
    <cellStyle name="Currency [0] 6383" xfId="10917" hidden="1"/>
    <cellStyle name="Currency [0] 6383" xfId="40311" hidden="1"/>
    <cellStyle name="Currency [0] 6384" xfId="10773" hidden="1"/>
    <cellStyle name="Currency [0] 6384" xfId="40167" hidden="1"/>
    <cellStyle name="Currency [0] 6385" xfId="10872" hidden="1"/>
    <cellStyle name="Currency [0] 6385" xfId="40266" hidden="1"/>
    <cellStyle name="Currency [0] 6386" xfId="10839" hidden="1"/>
    <cellStyle name="Currency [0] 6386" xfId="40233" hidden="1"/>
    <cellStyle name="Currency [0] 6387" xfId="10857" hidden="1"/>
    <cellStyle name="Currency [0] 6387" xfId="40251" hidden="1"/>
    <cellStyle name="Currency [0] 6388" xfId="10854" hidden="1"/>
    <cellStyle name="Currency [0] 6388" xfId="40248" hidden="1"/>
    <cellStyle name="Currency [0] 6389" xfId="10921" hidden="1"/>
    <cellStyle name="Currency [0] 6389" xfId="40315" hidden="1"/>
    <cellStyle name="Currency [0] 639" xfId="727" hidden="1"/>
    <cellStyle name="Currency [0] 639" xfId="30122" hidden="1"/>
    <cellStyle name="Currency [0] 6390" xfId="10806" hidden="1"/>
    <cellStyle name="Currency [0] 6390" xfId="40200" hidden="1"/>
    <cellStyle name="Currency [0] 6391" xfId="10906" hidden="1"/>
    <cellStyle name="Currency [0] 6391" xfId="40300" hidden="1"/>
    <cellStyle name="Currency [0] 6392" xfId="10928" hidden="1"/>
    <cellStyle name="Currency [0] 6392" xfId="40322" hidden="1"/>
    <cellStyle name="Currency [0] 6393" xfId="10930" hidden="1"/>
    <cellStyle name="Currency [0] 6393" xfId="40324" hidden="1"/>
    <cellStyle name="Currency [0] 6394" xfId="10858" hidden="1"/>
    <cellStyle name="Currency [0] 6394" xfId="40252" hidden="1"/>
    <cellStyle name="Currency [0] 6395" xfId="10890" hidden="1"/>
    <cellStyle name="Currency [0] 6395" xfId="40284" hidden="1"/>
    <cellStyle name="Currency [0] 6396" xfId="10233" hidden="1"/>
    <cellStyle name="Currency [0] 6396" xfId="39627" hidden="1"/>
    <cellStyle name="Currency [0] 6397" xfId="10876" hidden="1"/>
    <cellStyle name="Currency [0] 6397" xfId="40270" hidden="1"/>
    <cellStyle name="Currency [0] 6398" xfId="10873" hidden="1"/>
    <cellStyle name="Currency [0] 6398" xfId="40267" hidden="1"/>
    <cellStyle name="Currency [0] 6399" xfId="10934" hidden="1"/>
    <cellStyle name="Currency [0] 6399" xfId="40328" hidden="1"/>
    <cellStyle name="Currency [0] 64" xfId="129" hidden="1"/>
    <cellStyle name="Currency [0] 64" xfId="29524" hidden="1"/>
    <cellStyle name="Currency [0] 640" xfId="756" hidden="1"/>
    <cellStyle name="Currency [0] 640" xfId="30151" hidden="1"/>
    <cellStyle name="Currency [0] 6400" xfId="10769" hidden="1"/>
    <cellStyle name="Currency [0] 6400" xfId="40163" hidden="1"/>
    <cellStyle name="Currency [0] 6401" xfId="10918" hidden="1"/>
    <cellStyle name="Currency [0] 6401" xfId="40312" hidden="1"/>
    <cellStyle name="Currency [0] 6402" xfId="10938" hidden="1"/>
    <cellStyle name="Currency [0] 6402" xfId="40332" hidden="1"/>
    <cellStyle name="Currency [0] 6403" xfId="10940" hidden="1"/>
    <cellStyle name="Currency [0] 6403" xfId="40334" hidden="1"/>
    <cellStyle name="Currency [0] 6404" xfId="10877" hidden="1"/>
    <cellStyle name="Currency [0] 6404" xfId="40271" hidden="1"/>
    <cellStyle name="Currency [0] 6405" xfId="10905" hidden="1"/>
    <cellStyle name="Currency [0] 6405" xfId="40299" hidden="1"/>
    <cellStyle name="Currency [0] 6406" xfId="10865" hidden="1"/>
    <cellStyle name="Currency [0] 6406" xfId="40259" hidden="1"/>
    <cellStyle name="Currency [0] 6407" xfId="10894" hidden="1"/>
    <cellStyle name="Currency [0] 6407" xfId="40288" hidden="1"/>
    <cellStyle name="Currency [0] 6408" xfId="10891" hidden="1"/>
    <cellStyle name="Currency [0] 6408" xfId="40285" hidden="1"/>
    <cellStyle name="Currency [0] 6409" xfId="10944" hidden="1"/>
    <cellStyle name="Currency [0] 6409" xfId="40338" hidden="1"/>
    <cellStyle name="Currency [0] 641" xfId="741" hidden="1"/>
    <cellStyle name="Currency [0] 641" xfId="30136" hidden="1"/>
    <cellStyle name="Currency [0] 6410" xfId="10772" hidden="1"/>
    <cellStyle name="Currency [0] 6410" xfId="40166" hidden="1"/>
    <cellStyle name="Currency [0] 6411" xfId="10931" hidden="1"/>
    <cellStyle name="Currency [0] 6411" xfId="40325" hidden="1"/>
    <cellStyle name="Currency [0] 6412" xfId="10948" hidden="1"/>
    <cellStyle name="Currency [0] 6412" xfId="40342" hidden="1"/>
    <cellStyle name="Currency [0] 6413" xfId="10950" hidden="1"/>
    <cellStyle name="Currency [0] 6413" xfId="40344" hidden="1"/>
    <cellStyle name="Currency [0] 6414" xfId="10831" hidden="1"/>
    <cellStyle name="Currency [0] 6414" xfId="40225" hidden="1"/>
    <cellStyle name="Currency [0] 6415" xfId="10867" hidden="1"/>
    <cellStyle name="Currency [0] 6415" xfId="40261" hidden="1"/>
    <cellStyle name="Currency [0] 6416" xfId="10936" hidden="1"/>
    <cellStyle name="Currency [0] 6416" xfId="40330" hidden="1"/>
    <cellStyle name="Currency [0] 6417" xfId="10924" hidden="1"/>
    <cellStyle name="Currency [0] 6417" xfId="40318" hidden="1"/>
    <cellStyle name="Currency [0] 6418" xfId="10941" hidden="1"/>
    <cellStyle name="Currency [0] 6418" xfId="40335" hidden="1"/>
    <cellStyle name="Currency [0] 6419" xfId="10952" hidden="1"/>
    <cellStyle name="Currency [0] 6419" xfId="40346" hidden="1"/>
    <cellStyle name="Currency [0] 642" xfId="713" hidden="1"/>
    <cellStyle name="Currency [0] 642" xfId="30108" hidden="1"/>
    <cellStyle name="Currency [0] 6420" xfId="10800" hidden="1"/>
    <cellStyle name="Currency [0] 6420" xfId="40194" hidden="1"/>
    <cellStyle name="Currency [0] 6421" xfId="10864" hidden="1"/>
    <cellStyle name="Currency [0] 6421" xfId="40258" hidden="1"/>
    <cellStyle name="Currency [0] 6422" xfId="10956" hidden="1"/>
    <cellStyle name="Currency [0] 6422" xfId="40350" hidden="1"/>
    <cellStyle name="Currency [0] 6423" xfId="10958" hidden="1"/>
    <cellStyle name="Currency [0] 6423" xfId="40352" hidden="1"/>
    <cellStyle name="Currency [0] 6424" xfId="10913" hidden="1"/>
    <cellStyle name="Currency [0] 6424" xfId="40307" hidden="1"/>
    <cellStyle name="Currency [0] 6425" xfId="10925" hidden="1"/>
    <cellStyle name="Currency [0] 6425" xfId="40319" hidden="1"/>
    <cellStyle name="Currency [0] 6426" xfId="10953" hidden="1"/>
    <cellStyle name="Currency [0] 6426" xfId="40347" hidden="1"/>
    <cellStyle name="Currency [0] 6427" xfId="10926" hidden="1"/>
    <cellStyle name="Currency [0] 6427" xfId="40320" hidden="1"/>
    <cellStyle name="Currency [0] 6428" xfId="10959" hidden="1"/>
    <cellStyle name="Currency [0] 6428" xfId="40353" hidden="1"/>
    <cellStyle name="Currency [0] 6429" xfId="10961" hidden="1"/>
    <cellStyle name="Currency [0] 6429" xfId="40355" hidden="1"/>
    <cellStyle name="Currency [0] 643" xfId="778" hidden="1"/>
    <cellStyle name="Currency [0] 643" xfId="30173" hidden="1"/>
    <cellStyle name="Currency [0] 6430" xfId="10954" hidden="1"/>
    <cellStyle name="Currency [0] 6430" xfId="40348" hidden="1"/>
    <cellStyle name="Currency [0] 6431" xfId="10900" hidden="1"/>
    <cellStyle name="Currency [0] 6431" xfId="40294" hidden="1"/>
    <cellStyle name="Currency [0] 6432" xfId="10963" hidden="1"/>
    <cellStyle name="Currency [0] 6432" xfId="40357" hidden="1"/>
    <cellStyle name="Currency [0] 6433" xfId="10965" hidden="1"/>
    <cellStyle name="Currency [0] 6433" xfId="40359" hidden="1"/>
    <cellStyle name="Currency [0] 6434" xfId="10327" hidden="1"/>
    <cellStyle name="Currency [0] 6434" xfId="39721" hidden="1"/>
    <cellStyle name="Currency [0] 6435" xfId="10268" hidden="1"/>
    <cellStyle name="Currency [0] 6435" xfId="39662" hidden="1"/>
    <cellStyle name="Currency [0] 6436" xfId="10971" hidden="1"/>
    <cellStyle name="Currency [0] 6436" xfId="40365" hidden="1"/>
    <cellStyle name="Currency [0] 6437" xfId="10977" hidden="1"/>
    <cellStyle name="Currency [0] 6437" xfId="40371" hidden="1"/>
    <cellStyle name="Currency [0] 6438" xfId="10979" hidden="1"/>
    <cellStyle name="Currency [0] 6438" xfId="40373" hidden="1"/>
    <cellStyle name="Currency [0] 6439" xfId="10258" hidden="1"/>
    <cellStyle name="Currency [0] 6439" xfId="39652" hidden="1"/>
    <cellStyle name="Currency [0] 644" xfId="757" hidden="1"/>
    <cellStyle name="Currency [0] 644" xfId="30152" hidden="1"/>
    <cellStyle name="Currency [0] 6440" xfId="10973" hidden="1"/>
    <cellStyle name="Currency [0] 6440" xfId="40367" hidden="1"/>
    <cellStyle name="Currency [0] 6441" xfId="10981" hidden="1"/>
    <cellStyle name="Currency [0] 6441" xfId="40375" hidden="1"/>
    <cellStyle name="Currency [0] 6442" xfId="10983" hidden="1"/>
    <cellStyle name="Currency [0] 6442" xfId="40377" hidden="1"/>
    <cellStyle name="Currency [0] 6443" xfId="10972" hidden="1"/>
    <cellStyle name="Currency [0] 6443" xfId="40366" hidden="1"/>
    <cellStyle name="Currency [0] 6444" xfId="10303" hidden="1"/>
    <cellStyle name="Currency [0] 6444" xfId="39697" hidden="1"/>
    <cellStyle name="Currency [0] 6445" xfId="10994" hidden="1"/>
    <cellStyle name="Currency [0] 6445" xfId="40388" hidden="1"/>
    <cellStyle name="Currency [0] 6446" xfId="11003" hidden="1"/>
    <cellStyle name="Currency [0] 6446" xfId="40397" hidden="1"/>
    <cellStyle name="Currency [0] 6447" xfId="11014" hidden="1"/>
    <cellStyle name="Currency [0] 6447" xfId="40408" hidden="1"/>
    <cellStyle name="Currency [0] 6448" xfId="11020" hidden="1"/>
    <cellStyle name="Currency [0] 6448" xfId="40414" hidden="1"/>
    <cellStyle name="Currency [0] 6449" xfId="10992" hidden="1"/>
    <cellStyle name="Currency [0] 6449" xfId="40386" hidden="1"/>
    <cellStyle name="Currency [0] 645" xfId="764" hidden="1"/>
    <cellStyle name="Currency [0] 645" xfId="30159" hidden="1"/>
    <cellStyle name="Currency [0] 6450" xfId="11010" hidden="1"/>
    <cellStyle name="Currency [0] 6450" xfId="40404" hidden="1"/>
    <cellStyle name="Currency [0] 6451" xfId="11032" hidden="1"/>
    <cellStyle name="Currency [0] 6451" xfId="40426" hidden="1"/>
    <cellStyle name="Currency [0] 6452" xfId="11034" hidden="1"/>
    <cellStyle name="Currency [0] 6452" xfId="40428" hidden="1"/>
    <cellStyle name="Currency [0] 6453" xfId="10968" hidden="1"/>
    <cellStyle name="Currency [0] 6453" xfId="40362" hidden="1"/>
    <cellStyle name="Currency [0] 6454" xfId="10257" hidden="1"/>
    <cellStyle name="Currency [0] 6454" xfId="39651" hidden="1"/>
    <cellStyle name="Currency [0] 6455" xfId="11006" hidden="1"/>
    <cellStyle name="Currency [0] 6455" xfId="40400" hidden="1"/>
    <cellStyle name="Currency [0] 6456" xfId="10236" hidden="1"/>
    <cellStyle name="Currency [0] 6456" xfId="39630" hidden="1"/>
    <cellStyle name="Currency [0] 6457" xfId="10995" hidden="1"/>
    <cellStyle name="Currency [0] 6457" xfId="40389" hidden="1"/>
    <cellStyle name="Currency [0] 6458" xfId="11039" hidden="1"/>
    <cellStyle name="Currency [0] 6458" xfId="40433" hidden="1"/>
    <cellStyle name="Currency [0] 6459" xfId="11007" hidden="1"/>
    <cellStyle name="Currency [0] 6459" xfId="40401" hidden="1"/>
    <cellStyle name="Currency [0] 646" xfId="779" hidden="1"/>
    <cellStyle name="Currency [0] 646" xfId="30174" hidden="1"/>
    <cellStyle name="Currency [0] 6460" xfId="11015" hidden="1"/>
    <cellStyle name="Currency [0] 6460" xfId="40409" hidden="1"/>
    <cellStyle name="Currency [0] 6461" xfId="11051" hidden="1"/>
    <cellStyle name="Currency [0] 6461" xfId="40445" hidden="1"/>
    <cellStyle name="Currency [0] 6462" xfId="11053" hidden="1"/>
    <cellStyle name="Currency [0] 6462" xfId="40447" hidden="1"/>
    <cellStyle name="Currency [0] 6463" xfId="11009" hidden="1"/>
    <cellStyle name="Currency [0] 6463" xfId="40403" hidden="1"/>
    <cellStyle name="Currency [0] 6464" xfId="11022" hidden="1"/>
    <cellStyle name="Currency [0] 6464" xfId="40416" hidden="1"/>
    <cellStyle name="Currency [0] 6465" xfId="11027" hidden="1"/>
    <cellStyle name="Currency [0] 6465" xfId="40421" hidden="1"/>
    <cellStyle name="Currency [0] 6466" xfId="11021" hidden="1"/>
    <cellStyle name="Currency [0] 6466" xfId="40415" hidden="1"/>
    <cellStyle name="Currency [0] 6467" xfId="11069" hidden="1"/>
    <cellStyle name="Currency [0] 6467" xfId="40463" hidden="1"/>
    <cellStyle name="Currency [0] 6468" xfId="11077" hidden="1"/>
    <cellStyle name="Currency [0] 6468" xfId="40471" hidden="1"/>
    <cellStyle name="Currency [0] 6469" xfId="11005" hidden="1"/>
    <cellStyle name="Currency [0] 6469" xfId="40399" hidden="1"/>
    <cellStyle name="Currency [0] 647" xfId="780" hidden="1"/>
    <cellStyle name="Currency [0] 647" xfId="30175" hidden="1"/>
    <cellStyle name="Currency [0] 6470" xfId="11063" hidden="1"/>
    <cellStyle name="Currency [0] 6470" xfId="40457" hidden="1"/>
    <cellStyle name="Currency [0] 6471" xfId="11086" hidden="1"/>
    <cellStyle name="Currency [0] 6471" xfId="40480" hidden="1"/>
    <cellStyle name="Currency [0] 6472" xfId="11088" hidden="1"/>
    <cellStyle name="Currency [0] 6472" xfId="40482" hidden="1"/>
    <cellStyle name="Currency [0] 6473" xfId="10988" hidden="1"/>
    <cellStyle name="Currency [0] 6473" xfId="40382" hidden="1"/>
    <cellStyle name="Currency [0] 6474" xfId="10998" hidden="1"/>
    <cellStyle name="Currency [0] 6474" xfId="40392" hidden="1"/>
    <cellStyle name="Currency [0] 6475" xfId="11060" hidden="1"/>
    <cellStyle name="Currency [0] 6475" xfId="40454" hidden="1"/>
    <cellStyle name="Currency [0] 6476" xfId="11025" hidden="1"/>
    <cellStyle name="Currency [0] 6476" xfId="40419" hidden="1"/>
    <cellStyle name="Currency [0] 6477" xfId="10975" hidden="1"/>
    <cellStyle name="Currency [0] 6477" xfId="40369" hidden="1"/>
    <cellStyle name="Currency [0] 6478" xfId="11096" hidden="1"/>
    <cellStyle name="Currency [0] 6478" xfId="40490" hidden="1"/>
    <cellStyle name="Currency [0] 6479" xfId="11061" hidden="1"/>
    <cellStyle name="Currency [0] 6479" xfId="40455" hidden="1"/>
    <cellStyle name="Currency [0] 648" xfId="755" hidden="1"/>
    <cellStyle name="Currency [0] 648" xfId="30150" hidden="1"/>
    <cellStyle name="Currency [0] 6480" xfId="11072" hidden="1"/>
    <cellStyle name="Currency [0] 6480" xfId="40466" hidden="1"/>
    <cellStyle name="Currency [0] 6481" xfId="11104" hidden="1"/>
    <cellStyle name="Currency [0] 6481" xfId="40498" hidden="1"/>
    <cellStyle name="Currency [0] 6482" xfId="11106" hidden="1"/>
    <cellStyle name="Currency [0] 6482" xfId="40500" hidden="1"/>
    <cellStyle name="Currency [0] 6483" xfId="11058" hidden="1"/>
    <cellStyle name="Currency [0] 6483" xfId="40452" hidden="1"/>
    <cellStyle name="Currency [0] 6484" xfId="11057" hidden="1"/>
    <cellStyle name="Currency [0] 6484" xfId="40451" hidden="1"/>
    <cellStyle name="Currency [0] 6485" xfId="11047" hidden="1"/>
    <cellStyle name="Currency [0] 6485" xfId="40441" hidden="1"/>
    <cellStyle name="Currency [0] 6486" xfId="11043" hidden="1"/>
    <cellStyle name="Currency [0] 6486" xfId="40437" hidden="1"/>
    <cellStyle name="Currency [0] 6487" xfId="11045" hidden="1"/>
    <cellStyle name="Currency [0] 6487" xfId="40439" hidden="1"/>
    <cellStyle name="Currency [0] 6488" xfId="11113" hidden="1"/>
    <cellStyle name="Currency [0] 6488" xfId="40507" hidden="1"/>
    <cellStyle name="Currency [0] 6489" xfId="10272" hidden="1"/>
    <cellStyle name="Currency [0] 6489" xfId="39666" hidden="1"/>
    <cellStyle name="Currency [0] 649" xfId="754" hidden="1"/>
    <cellStyle name="Currency [0] 649" xfId="30149" hidden="1"/>
    <cellStyle name="Currency [0] 6490" xfId="11091" hidden="1"/>
    <cellStyle name="Currency [0] 6490" xfId="40485" hidden="1"/>
    <cellStyle name="Currency [0] 6491" xfId="11119" hidden="1"/>
    <cellStyle name="Currency [0] 6491" xfId="40513" hidden="1"/>
    <cellStyle name="Currency [0] 6492" xfId="11121" hidden="1"/>
    <cellStyle name="Currency [0] 6492" xfId="40515" hidden="1"/>
    <cellStyle name="Currency [0] 6493" xfId="10996" hidden="1"/>
    <cellStyle name="Currency [0] 6493" xfId="40390" hidden="1"/>
    <cellStyle name="Currency [0] 6494" xfId="11070" hidden="1"/>
    <cellStyle name="Currency [0] 6494" xfId="40464" hidden="1"/>
    <cellStyle name="Currency [0] 6495" xfId="11026" hidden="1"/>
    <cellStyle name="Currency [0] 6495" xfId="40420" hidden="1"/>
    <cellStyle name="Currency [0] 6496" xfId="11062" hidden="1"/>
    <cellStyle name="Currency [0] 6496" xfId="40456" hidden="1"/>
    <cellStyle name="Currency [0] 6497" xfId="11066" hidden="1"/>
    <cellStyle name="Currency [0] 6497" xfId="40460" hidden="1"/>
    <cellStyle name="Currency [0] 6498" xfId="11127" hidden="1"/>
    <cellStyle name="Currency [0] 6498" xfId="40521" hidden="1"/>
    <cellStyle name="Currency [0] 6499" xfId="10285" hidden="1"/>
    <cellStyle name="Currency [0] 6499" xfId="39679" hidden="1"/>
    <cellStyle name="Currency [0] 65" xfId="131" hidden="1"/>
    <cellStyle name="Currency [0] 65" xfId="29526" hidden="1"/>
    <cellStyle name="Currency [0] 650" xfId="749" hidden="1"/>
    <cellStyle name="Currency [0] 650" xfId="30144" hidden="1"/>
    <cellStyle name="Currency [0] 6500" xfId="11109" hidden="1"/>
    <cellStyle name="Currency [0] 6500" xfId="40503" hidden="1"/>
    <cellStyle name="Currency [0] 6501" xfId="11132" hidden="1"/>
    <cellStyle name="Currency [0] 6501" xfId="40526" hidden="1"/>
    <cellStyle name="Currency [0] 6502" xfId="11134" hidden="1"/>
    <cellStyle name="Currency [0] 6502" xfId="40528" hidden="1"/>
    <cellStyle name="Currency [0] 6503" xfId="10990" hidden="1"/>
    <cellStyle name="Currency [0] 6503" xfId="40384" hidden="1"/>
    <cellStyle name="Currency [0] 6504" xfId="11089" hidden="1"/>
    <cellStyle name="Currency [0] 6504" xfId="40483" hidden="1"/>
    <cellStyle name="Currency [0] 6505" xfId="11056" hidden="1"/>
    <cellStyle name="Currency [0] 6505" xfId="40450" hidden="1"/>
    <cellStyle name="Currency [0] 6506" xfId="11074" hidden="1"/>
    <cellStyle name="Currency [0] 6506" xfId="40468" hidden="1"/>
    <cellStyle name="Currency [0] 6507" xfId="11071" hidden="1"/>
    <cellStyle name="Currency [0] 6507" xfId="40465" hidden="1"/>
    <cellStyle name="Currency [0] 6508" xfId="11138" hidden="1"/>
    <cellStyle name="Currency [0] 6508" xfId="40532" hidden="1"/>
    <cellStyle name="Currency [0] 6509" xfId="11023" hidden="1"/>
    <cellStyle name="Currency [0] 6509" xfId="40417" hidden="1"/>
    <cellStyle name="Currency [0] 651" xfId="747" hidden="1"/>
    <cellStyle name="Currency [0] 651" xfId="30142" hidden="1"/>
    <cellStyle name="Currency [0] 6510" xfId="11123" hidden="1"/>
    <cellStyle name="Currency [0] 6510" xfId="40517" hidden="1"/>
    <cellStyle name="Currency [0] 6511" xfId="11145" hidden="1"/>
    <cellStyle name="Currency [0] 6511" xfId="40539" hidden="1"/>
    <cellStyle name="Currency [0] 6512" xfId="11147" hidden="1"/>
    <cellStyle name="Currency [0] 6512" xfId="40541" hidden="1"/>
    <cellStyle name="Currency [0] 6513" xfId="11075" hidden="1"/>
    <cellStyle name="Currency [0] 6513" xfId="40469" hidden="1"/>
    <cellStyle name="Currency [0] 6514" xfId="11107" hidden="1"/>
    <cellStyle name="Currency [0] 6514" xfId="40501" hidden="1"/>
    <cellStyle name="Currency [0] 6515" xfId="10237" hidden="1"/>
    <cellStyle name="Currency [0] 6515" xfId="39631" hidden="1"/>
    <cellStyle name="Currency [0] 6516" xfId="11093" hidden="1"/>
    <cellStyle name="Currency [0] 6516" xfId="40487" hidden="1"/>
    <cellStyle name="Currency [0] 6517" xfId="11090" hidden="1"/>
    <cellStyle name="Currency [0] 6517" xfId="40484" hidden="1"/>
    <cellStyle name="Currency [0] 6518" xfId="11151" hidden="1"/>
    <cellStyle name="Currency [0] 6518" xfId="40545" hidden="1"/>
    <cellStyle name="Currency [0] 6519" xfId="10986" hidden="1"/>
    <cellStyle name="Currency [0] 6519" xfId="40380" hidden="1"/>
    <cellStyle name="Currency [0] 652" xfId="748" hidden="1"/>
    <cellStyle name="Currency [0] 652" xfId="30143" hidden="1"/>
    <cellStyle name="Currency [0] 6520" xfId="11135" hidden="1"/>
    <cellStyle name="Currency [0] 6520" xfId="40529" hidden="1"/>
    <cellStyle name="Currency [0] 6521" xfId="11155" hidden="1"/>
    <cellStyle name="Currency [0] 6521" xfId="40549" hidden="1"/>
    <cellStyle name="Currency [0] 6522" xfId="11157" hidden="1"/>
    <cellStyle name="Currency [0] 6522" xfId="40551" hidden="1"/>
    <cellStyle name="Currency [0] 6523" xfId="11094" hidden="1"/>
    <cellStyle name="Currency [0] 6523" xfId="40488" hidden="1"/>
    <cellStyle name="Currency [0] 6524" xfId="11122" hidden="1"/>
    <cellStyle name="Currency [0] 6524" xfId="40516" hidden="1"/>
    <cellStyle name="Currency [0] 6525" xfId="11082" hidden="1"/>
    <cellStyle name="Currency [0] 6525" xfId="40476" hidden="1"/>
    <cellStyle name="Currency [0] 6526" xfId="11111" hidden="1"/>
    <cellStyle name="Currency [0] 6526" xfId="40505" hidden="1"/>
    <cellStyle name="Currency [0] 6527" xfId="11108" hidden="1"/>
    <cellStyle name="Currency [0] 6527" xfId="40502" hidden="1"/>
    <cellStyle name="Currency [0] 6528" xfId="11161" hidden="1"/>
    <cellStyle name="Currency [0] 6528" xfId="40555" hidden="1"/>
    <cellStyle name="Currency [0] 6529" xfId="10989" hidden="1"/>
    <cellStyle name="Currency [0] 6529" xfId="40383" hidden="1"/>
    <cellStyle name="Currency [0] 653" xfId="785" hidden="1"/>
    <cellStyle name="Currency [0] 653" xfId="30180" hidden="1"/>
    <cellStyle name="Currency [0] 6530" xfId="11148" hidden="1"/>
    <cellStyle name="Currency [0] 6530" xfId="40542" hidden="1"/>
    <cellStyle name="Currency [0] 6531" xfId="11165" hidden="1"/>
    <cellStyle name="Currency [0] 6531" xfId="40559" hidden="1"/>
    <cellStyle name="Currency [0] 6532" xfId="11167" hidden="1"/>
    <cellStyle name="Currency [0] 6532" xfId="40561" hidden="1"/>
    <cellStyle name="Currency [0] 6533" xfId="11048" hidden="1"/>
    <cellStyle name="Currency [0] 6533" xfId="40442" hidden="1"/>
    <cellStyle name="Currency [0] 6534" xfId="11084" hidden="1"/>
    <cellStyle name="Currency [0] 6534" xfId="40478" hidden="1"/>
    <cellStyle name="Currency [0] 6535" xfId="11153" hidden="1"/>
    <cellStyle name="Currency [0] 6535" xfId="40547" hidden="1"/>
    <cellStyle name="Currency [0] 6536" xfId="11141" hidden="1"/>
    <cellStyle name="Currency [0] 6536" xfId="40535" hidden="1"/>
    <cellStyle name="Currency [0] 6537" xfId="11158" hidden="1"/>
    <cellStyle name="Currency [0] 6537" xfId="40552" hidden="1"/>
    <cellStyle name="Currency [0] 6538" xfId="11169" hidden="1"/>
    <cellStyle name="Currency [0] 6538" xfId="40563" hidden="1"/>
    <cellStyle name="Currency [0] 6539" xfId="11017" hidden="1"/>
    <cellStyle name="Currency [0] 6539" xfId="40411" hidden="1"/>
    <cellStyle name="Currency [0] 654" xfId="703" hidden="1"/>
    <cellStyle name="Currency [0] 654" xfId="30098" hidden="1"/>
    <cellStyle name="Currency [0] 6540" xfId="11081" hidden="1"/>
    <cellStyle name="Currency [0] 6540" xfId="40475" hidden="1"/>
    <cellStyle name="Currency [0] 6541" xfId="11173" hidden="1"/>
    <cellStyle name="Currency [0] 6541" xfId="40567" hidden="1"/>
    <cellStyle name="Currency [0] 6542" xfId="11175" hidden="1"/>
    <cellStyle name="Currency [0] 6542" xfId="40569" hidden="1"/>
    <cellStyle name="Currency [0] 6543" xfId="11130" hidden="1"/>
    <cellStyle name="Currency [0] 6543" xfId="40524" hidden="1"/>
    <cellStyle name="Currency [0] 6544" xfId="11142" hidden="1"/>
    <cellStyle name="Currency [0] 6544" xfId="40536" hidden="1"/>
    <cellStyle name="Currency [0] 6545" xfId="11170" hidden="1"/>
    <cellStyle name="Currency [0] 6545" xfId="40564" hidden="1"/>
    <cellStyle name="Currency [0] 6546" xfId="11143" hidden="1"/>
    <cellStyle name="Currency [0] 6546" xfId="40537" hidden="1"/>
    <cellStyle name="Currency [0] 6547" xfId="11176" hidden="1"/>
    <cellStyle name="Currency [0] 6547" xfId="40570" hidden="1"/>
    <cellStyle name="Currency [0] 6548" xfId="11178" hidden="1"/>
    <cellStyle name="Currency [0] 6548" xfId="40572" hidden="1"/>
    <cellStyle name="Currency [0] 6549" xfId="11171" hidden="1"/>
    <cellStyle name="Currency [0] 6549" xfId="40565" hidden="1"/>
    <cellStyle name="Currency [0] 655" xfId="775" hidden="1"/>
    <cellStyle name="Currency [0] 655" xfId="30170" hidden="1"/>
    <cellStyle name="Currency [0] 6550" xfId="11117" hidden="1"/>
    <cellStyle name="Currency [0] 6550" xfId="40511" hidden="1"/>
    <cellStyle name="Currency [0] 6551" xfId="11180" hidden="1"/>
    <cellStyle name="Currency [0] 6551" xfId="40574" hidden="1"/>
    <cellStyle name="Currency [0] 6552" xfId="11182" hidden="1"/>
    <cellStyle name="Currency [0] 6552" xfId="40576" hidden="1"/>
    <cellStyle name="Currency [0] 6553" xfId="11229" hidden="1"/>
    <cellStyle name="Currency [0] 6553" xfId="40623" hidden="1"/>
    <cellStyle name="Currency [0] 6554" xfId="11249" hidden="1"/>
    <cellStyle name="Currency [0] 6554" xfId="40643" hidden="1"/>
    <cellStyle name="Currency [0] 6555" xfId="11256" hidden="1"/>
    <cellStyle name="Currency [0] 6555" xfId="40650" hidden="1"/>
    <cellStyle name="Currency [0] 6556" xfId="11264" hidden="1"/>
    <cellStyle name="Currency [0] 6556" xfId="40658" hidden="1"/>
    <cellStyle name="Currency [0] 6557" xfId="11267" hidden="1"/>
    <cellStyle name="Currency [0] 6557" xfId="40661" hidden="1"/>
    <cellStyle name="Currency [0] 6558" xfId="11247" hidden="1"/>
    <cellStyle name="Currency [0] 6558" xfId="40641" hidden="1"/>
    <cellStyle name="Currency [0] 6559" xfId="11260" hidden="1"/>
    <cellStyle name="Currency [0] 6559" xfId="40654" hidden="1"/>
    <cellStyle name="Currency [0] 656" xfId="787" hidden="1"/>
    <cellStyle name="Currency [0] 656" xfId="30182" hidden="1"/>
    <cellStyle name="Currency [0] 6560" xfId="11269" hidden="1"/>
    <cellStyle name="Currency [0] 6560" xfId="40663" hidden="1"/>
    <cellStyle name="Currency [0] 6561" xfId="11271" hidden="1"/>
    <cellStyle name="Currency [0] 6561" xfId="40665" hidden="1"/>
    <cellStyle name="Currency [0] 6562" xfId="11257" hidden="1"/>
    <cellStyle name="Currency [0] 6562" xfId="40651" hidden="1"/>
    <cellStyle name="Currency [0] 6563" xfId="11230" hidden="1"/>
    <cellStyle name="Currency [0] 6563" xfId="40624" hidden="1"/>
    <cellStyle name="Currency [0] 6564" xfId="11282" hidden="1"/>
    <cellStyle name="Currency [0] 6564" xfId="40676" hidden="1"/>
    <cellStyle name="Currency [0] 6565" xfId="11291" hidden="1"/>
    <cellStyle name="Currency [0] 6565" xfId="40685" hidden="1"/>
    <cellStyle name="Currency [0] 6566" xfId="11302" hidden="1"/>
    <cellStyle name="Currency [0] 6566" xfId="40696" hidden="1"/>
    <cellStyle name="Currency [0] 6567" xfId="11308" hidden="1"/>
    <cellStyle name="Currency [0] 6567" xfId="40702" hidden="1"/>
    <cellStyle name="Currency [0] 6568" xfId="11280" hidden="1"/>
    <cellStyle name="Currency [0] 6568" xfId="40674" hidden="1"/>
    <cellStyle name="Currency [0] 6569" xfId="11298" hidden="1"/>
    <cellStyle name="Currency [0] 6569" xfId="40692" hidden="1"/>
    <cellStyle name="Currency [0] 657" xfId="788" hidden="1"/>
    <cellStyle name="Currency [0] 657" xfId="30183" hidden="1"/>
    <cellStyle name="Currency [0] 6570" xfId="11320" hidden="1"/>
    <cellStyle name="Currency [0] 6570" xfId="40714" hidden="1"/>
    <cellStyle name="Currency [0] 6571" xfId="11322" hidden="1"/>
    <cellStyle name="Currency [0] 6571" xfId="40716" hidden="1"/>
    <cellStyle name="Currency [0] 6572" xfId="11253" hidden="1"/>
    <cellStyle name="Currency [0] 6572" xfId="40647" hidden="1"/>
    <cellStyle name="Currency [0] 6573" xfId="11236" hidden="1"/>
    <cellStyle name="Currency [0] 6573" xfId="40630" hidden="1"/>
    <cellStyle name="Currency [0] 6574" xfId="11294" hidden="1"/>
    <cellStyle name="Currency [0] 6574" xfId="40688" hidden="1"/>
    <cellStyle name="Currency [0] 6575" xfId="11242" hidden="1"/>
    <cellStyle name="Currency [0] 6575" xfId="40636" hidden="1"/>
    <cellStyle name="Currency [0] 6576" xfId="11283" hidden="1"/>
    <cellStyle name="Currency [0] 6576" xfId="40677" hidden="1"/>
    <cellStyle name="Currency [0] 6577" xfId="11327" hidden="1"/>
    <cellStyle name="Currency [0] 6577" xfId="40721" hidden="1"/>
    <cellStyle name="Currency [0] 6578" xfId="11295" hidden="1"/>
    <cellStyle name="Currency [0] 6578" xfId="40689" hidden="1"/>
    <cellStyle name="Currency [0] 6579" xfId="11303" hidden="1"/>
    <cellStyle name="Currency [0] 6579" xfId="40697" hidden="1"/>
    <cellStyle name="Currency [0] 658" xfId="726" hidden="1"/>
    <cellStyle name="Currency [0] 658" xfId="30121" hidden="1"/>
    <cellStyle name="Currency [0] 6580" xfId="11339" hidden="1"/>
    <cellStyle name="Currency [0] 6580" xfId="40733" hidden="1"/>
    <cellStyle name="Currency [0] 6581" xfId="11341" hidden="1"/>
    <cellStyle name="Currency [0] 6581" xfId="40735" hidden="1"/>
    <cellStyle name="Currency [0] 6582" xfId="11297" hidden="1"/>
    <cellStyle name="Currency [0] 6582" xfId="40691" hidden="1"/>
    <cellStyle name="Currency [0] 6583" xfId="11310" hidden="1"/>
    <cellStyle name="Currency [0] 6583" xfId="40704" hidden="1"/>
    <cellStyle name="Currency [0] 6584" xfId="11315" hidden="1"/>
    <cellStyle name="Currency [0] 6584" xfId="40709" hidden="1"/>
    <cellStyle name="Currency [0] 6585" xfId="11309" hidden="1"/>
    <cellStyle name="Currency [0] 6585" xfId="40703" hidden="1"/>
    <cellStyle name="Currency [0] 6586" xfId="11357" hidden="1"/>
    <cellStyle name="Currency [0] 6586" xfId="40751" hidden="1"/>
    <cellStyle name="Currency [0] 6587" xfId="11365" hidden="1"/>
    <cellStyle name="Currency [0] 6587" xfId="40759" hidden="1"/>
    <cellStyle name="Currency [0] 6588" xfId="11293" hidden="1"/>
    <cellStyle name="Currency [0] 6588" xfId="40687" hidden="1"/>
    <cellStyle name="Currency [0] 6589" xfId="11351" hidden="1"/>
    <cellStyle name="Currency [0] 6589" xfId="40745" hidden="1"/>
    <cellStyle name="Currency [0] 659" xfId="762" hidden="1"/>
    <cellStyle name="Currency [0] 659" xfId="30157" hidden="1"/>
    <cellStyle name="Currency [0] 6590" xfId="11374" hidden="1"/>
    <cellStyle name="Currency [0] 6590" xfId="40768" hidden="1"/>
    <cellStyle name="Currency [0] 6591" xfId="11376" hidden="1"/>
    <cellStyle name="Currency [0] 6591" xfId="40770" hidden="1"/>
    <cellStyle name="Currency [0] 6592" xfId="11276" hidden="1"/>
    <cellStyle name="Currency [0] 6592" xfId="40670" hidden="1"/>
    <cellStyle name="Currency [0] 6593" xfId="11286" hidden="1"/>
    <cellStyle name="Currency [0] 6593" xfId="40680" hidden="1"/>
    <cellStyle name="Currency [0] 6594" xfId="11348" hidden="1"/>
    <cellStyle name="Currency [0] 6594" xfId="40742" hidden="1"/>
    <cellStyle name="Currency [0] 6595" xfId="11313" hidden="1"/>
    <cellStyle name="Currency [0] 6595" xfId="40707" hidden="1"/>
    <cellStyle name="Currency [0] 6596" xfId="11262" hidden="1"/>
    <cellStyle name="Currency [0] 6596" xfId="40656" hidden="1"/>
    <cellStyle name="Currency [0] 6597" xfId="11384" hidden="1"/>
    <cellStyle name="Currency [0] 6597" xfId="40778" hidden="1"/>
    <cellStyle name="Currency [0] 6598" xfId="11349" hidden="1"/>
    <cellStyle name="Currency [0] 6598" xfId="40743" hidden="1"/>
    <cellStyle name="Currency [0] 6599" xfId="11360" hidden="1"/>
    <cellStyle name="Currency [0] 6599" xfId="40754" hidden="1"/>
    <cellStyle name="Currency [0] 66" xfId="162" hidden="1"/>
    <cellStyle name="Currency [0] 66" xfId="29557" hidden="1"/>
    <cellStyle name="Currency [0] 660" xfId="742" hidden="1"/>
    <cellStyle name="Currency [0] 660" xfId="30137" hidden="1"/>
    <cellStyle name="Currency [0] 6600" xfId="11392" hidden="1"/>
    <cellStyle name="Currency [0] 6600" xfId="40786" hidden="1"/>
    <cellStyle name="Currency [0] 6601" xfId="11394" hidden="1"/>
    <cellStyle name="Currency [0] 6601" xfId="40788" hidden="1"/>
    <cellStyle name="Currency [0] 6602" xfId="11346" hidden="1"/>
    <cellStyle name="Currency [0] 6602" xfId="40740" hidden="1"/>
    <cellStyle name="Currency [0] 6603" xfId="11345" hidden="1"/>
    <cellStyle name="Currency [0] 6603" xfId="40739" hidden="1"/>
    <cellStyle name="Currency [0] 6604" xfId="11335" hidden="1"/>
    <cellStyle name="Currency [0] 6604" xfId="40729" hidden="1"/>
    <cellStyle name="Currency [0] 6605" xfId="11331" hidden="1"/>
    <cellStyle name="Currency [0] 6605" xfId="40725" hidden="1"/>
    <cellStyle name="Currency [0] 6606" xfId="11333" hidden="1"/>
    <cellStyle name="Currency [0] 6606" xfId="40727" hidden="1"/>
    <cellStyle name="Currency [0] 6607" xfId="11401" hidden="1"/>
    <cellStyle name="Currency [0] 6607" xfId="40795" hidden="1"/>
    <cellStyle name="Currency [0] 6608" xfId="11238" hidden="1"/>
    <cellStyle name="Currency [0] 6608" xfId="40632" hidden="1"/>
    <cellStyle name="Currency [0] 6609" xfId="11379" hidden="1"/>
    <cellStyle name="Currency [0] 6609" xfId="40773" hidden="1"/>
    <cellStyle name="Currency [0] 661" xfId="758" hidden="1"/>
    <cellStyle name="Currency [0] 661" xfId="30153" hidden="1"/>
    <cellStyle name="Currency [0] 6610" xfId="11407" hidden="1"/>
    <cellStyle name="Currency [0] 6610" xfId="40801" hidden="1"/>
    <cellStyle name="Currency [0] 6611" xfId="11409" hidden="1"/>
    <cellStyle name="Currency [0] 6611" xfId="40803" hidden="1"/>
    <cellStyle name="Currency [0] 6612" xfId="11284" hidden="1"/>
    <cellStyle name="Currency [0] 6612" xfId="40678" hidden="1"/>
    <cellStyle name="Currency [0] 6613" xfId="11358" hidden="1"/>
    <cellStyle name="Currency [0] 6613" xfId="40752" hidden="1"/>
    <cellStyle name="Currency [0] 6614" xfId="11314" hidden="1"/>
    <cellStyle name="Currency [0] 6614" xfId="40708" hidden="1"/>
    <cellStyle name="Currency [0] 6615" xfId="11350" hidden="1"/>
    <cellStyle name="Currency [0] 6615" xfId="40744" hidden="1"/>
    <cellStyle name="Currency [0] 6616" xfId="11354" hidden="1"/>
    <cellStyle name="Currency [0] 6616" xfId="40748" hidden="1"/>
    <cellStyle name="Currency [0] 6617" xfId="11415" hidden="1"/>
    <cellStyle name="Currency [0] 6617" xfId="40809" hidden="1"/>
    <cellStyle name="Currency [0] 6618" xfId="11233" hidden="1"/>
    <cellStyle name="Currency [0] 6618" xfId="40627" hidden="1"/>
    <cellStyle name="Currency [0] 6619" xfId="11397" hidden="1"/>
    <cellStyle name="Currency [0] 6619" xfId="40791" hidden="1"/>
    <cellStyle name="Currency [0] 662" xfId="760" hidden="1"/>
    <cellStyle name="Currency [0] 662" xfId="30155" hidden="1"/>
    <cellStyle name="Currency [0] 6620" xfId="11420" hidden="1"/>
    <cellStyle name="Currency [0] 6620" xfId="40814" hidden="1"/>
    <cellStyle name="Currency [0] 6621" xfId="11422" hidden="1"/>
    <cellStyle name="Currency [0] 6621" xfId="40816" hidden="1"/>
    <cellStyle name="Currency [0] 6622" xfId="11278" hidden="1"/>
    <cellStyle name="Currency [0] 6622" xfId="40672" hidden="1"/>
    <cellStyle name="Currency [0] 6623" xfId="11377" hidden="1"/>
    <cellStyle name="Currency [0] 6623" xfId="40771" hidden="1"/>
    <cellStyle name="Currency [0] 6624" xfId="11344" hidden="1"/>
    <cellStyle name="Currency [0] 6624" xfId="40738" hidden="1"/>
    <cellStyle name="Currency [0] 6625" xfId="11362" hidden="1"/>
    <cellStyle name="Currency [0] 6625" xfId="40756" hidden="1"/>
    <cellStyle name="Currency [0] 6626" xfId="11359" hidden="1"/>
    <cellStyle name="Currency [0] 6626" xfId="40753" hidden="1"/>
    <cellStyle name="Currency [0] 6627" xfId="11426" hidden="1"/>
    <cellStyle name="Currency [0] 6627" xfId="40820" hidden="1"/>
    <cellStyle name="Currency [0] 6628" xfId="11311" hidden="1"/>
    <cellStyle name="Currency [0] 6628" xfId="40705" hidden="1"/>
    <cellStyle name="Currency [0] 6629" xfId="11411" hidden="1"/>
    <cellStyle name="Currency [0] 6629" xfId="40805" hidden="1"/>
    <cellStyle name="Currency [0] 663" xfId="791" hidden="1"/>
    <cellStyle name="Currency [0] 663" xfId="30186" hidden="1"/>
    <cellStyle name="Currency [0] 6630" xfId="11433" hidden="1"/>
    <cellStyle name="Currency [0] 6630" xfId="40827" hidden="1"/>
    <cellStyle name="Currency [0] 6631" xfId="11435" hidden="1"/>
    <cellStyle name="Currency [0] 6631" xfId="40829" hidden="1"/>
    <cellStyle name="Currency [0] 6632" xfId="11363" hidden="1"/>
    <cellStyle name="Currency [0] 6632" xfId="40757" hidden="1"/>
    <cellStyle name="Currency [0] 6633" xfId="11395" hidden="1"/>
    <cellStyle name="Currency [0] 6633" xfId="40789" hidden="1"/>
    <cellStyle name="Currency [0] 6634" xfId="11250" hidden="1"/>
    <cellStyle name="Currency [0] 6634" xfId="40644" hidden="1"/>
    <cellStyle name="Currency [0] 6635" xfId="11381" hidden="1"/>
    <cellStyle name="Currency [0] 6635" xfId="40775" hidden="1"/>
    <cellStyle name="Currency [0] 6636" xfId="11378" hidden="1"/>
    <cellStyle name="Currency [0] 6636" xfId="40772" hidden="1"/>
    <cellStyle name="Currency [0] 6637" xfId="11439" hidden="1"/>
    <cellStyle name="Currency [0] 6637" xfId="40833" hidden="1"/>
    <cellStyle name="Currency [0] 6638" xfId="11274" hidden="1"/>
    <cellStyle name="Currency [0] 6638" xfId="40668" hidden="1"/>
    <cellStyle name="Currency [0] 6639" xfId="11423" hidden="1"/>
    <cellStyle name="Currency [0] 6639" xfId="40817" hidden="1"/>
    <cellStyle name="Currency [0] 664" xfId="701" hidden="1"/>
    <cellStyle name="Currency [0] 664" xfId="30096" hidden="1"/>
    <cellStyle name="Currency [0] 6640" xfId="11443" hidden="1"/>
    <cellStyle name="Currency [0] 6640" xfId="40837" hidden="1"/>
    <cellStyle name="Currency [0] 6641" xfId="11445" hidden="1"/>
    <cellStyle name="Currency [0] 6641" xfId="40839" hidden="1"/>
    <cellStyle name="Currency [0] 6642" xfId="11382" hidden="1"/>
    <cellStyle name="Currency [0] 6642" xfId="40776" hidden="1"/>
    <cellStyle name="Currency [0] 6643" xfId="11410" hidden="1"/>
    <cellStyle name="Currency [0] 6643" xfId="40804" hidden="1"/>
    <cellStyle name="Currency [0] 6644" xfId="11370" hidden="1"/>
    <cellStyle name="Currency [0] 6644" xfId="40764" hidden="1"/>
    <cellStyle name="Currency [0] 6645" xfId="11399" hidden="1"/>
    <cellStyle name="Currency [0] 6645" xfId="40793" hidden="1"/>
    <cellStyle name="Currency [0] 6646" xfId="11396" hidden="1"/>
    <cellStyle name="Currency [0] 6646" xfId="40790" hidden="1"/>
    <cellStyle name="Currency [0] 6647" xfId="11449" hidden="1"/>
    <cellStyle name="Currency [0] 6647" xfId="40843" hidden="1"/>
    <cellStyle name="Currency [0] 6648" xfId="11277" hidden="1"/>
    <cellStyle name="Currency [0] 6648" xfId="40671" hidden="1"/>
    <cellStyle name="Currency [0] 6649" xfId="11436" hidden="1"/>
    <cellStyle name="Currency [0] 6649" xfId="40830" hidden="1"/>
    <cellStyle name="Currency [0] 665" xfId="783" hidden="1"/>
    <cellStyle name="Currency [0] 665" xfId="30178" hidden="1"/>
    <cellStyle name="Currency [0] 6650" xfId="11453" hidden="1"/>
    <cellStyle name="Currency [0] 6650" xfId="40847" hidden="1"/>
    <cellStyle name="Currency [0] 6651" xfId="11455" hidden="1"/>
    <cellStyle name="Currency [0] 6651" xfId="40849" hidden="1"/>
    <cellStyle name="Currency [0] 6652" xfId="11336" hidden="1"/>
    <cellStyle name="Currency [0] 6652" xfId="40730" hidden="1"/>
    <cellStyle name="Currency [0] 6653" xfId="11372" hidden="1"/>
    <cellStyle name="Currency [0] 6653" xfId="40766" hidden="1"/>
    <cellStyle name="Currency [0] 6654" xfId="11441" hidden="1"/>
    <cellStyle name="Currency [0] 6654" xfId="40835" hidden="1"/>
    <cellStyle name="Currency [0] 6655" xfId="11429" hidden="1"/>
    <cellStyle name="Currency [0] 6655" xfId="40823" hidden="1"/>
    <cellStyle name="Currency [0] 6656" xfId="11446" hidden="1"/>
    <cellStyle name="Currency [0] 6656" xfId="40840" hidden="1"/>
    <cellStyle name="Currency [0] 6657" xfId="11457" hidden="1"/>
    <cellStyle name="Currency [0] 6657" xfId="40851" hidden="1"/>
    <cellStyle name="Currency [0] 6658" xfId="11305" hidden="1"/>
    <cellStyle name="Currency [0] 6658" xfId="40699" hidden="1"/>
    <cellStyle name="Currency [0] 6659" xfId="11369" hidden="1"/>
    <cellStyle name="Currency [0] 6659" xfId="40763" hidden="1"/>
    <cellStyle name="Currency [0] 666" xfId="793" hidden="1"/>
    <cellStyle name="Currency [0] 666" xfId="30188" hidden="1"/>
    <cellStyle name="Currency [0] 6660" xfId="11461" hidden="1"/>
    <cellStyle name="Currency [0] 6660" xfId="40855" hidden="1"/>
    <cellStyle name="Currency [0] 6661" xfId="11463" hidden="1"/>
    <cellStyle name="Currency [0] 6661" xfId="40857" hidden="1"/>
    <cellStyle name="Currency [0] 6662" xfId="11418" hidden="1"/>
    <cellStyle name="Currency [0] 6662" xfId="40812" hidden="1"/>
    <cellStyle name="Currency [0] 6663" xfId="11430" hidden="1"/>
    <cellStyle name="Currency [0] 6663" xfId="40824" hidden="1"/>
    <cellStyle name="Currency [0] 6664" xfId="11458" hidden="1"/>
    <cellStyle name="Currency [0] 6664" xfId="40852" hidden="1"/>
    <cellStyle name="Currency [0] 6665" xfId="11431" hidden="1"/>
    <cellStyle name="Currency [0] 6665" xfId="40825" hidden="1"/>
    <cellStyle name="Currency [0] 6666" xfId="11464" hidden="1"/>
    <cellStyle name="Currency [0] 6666" xfId="40858" hidden="1"/>
    <cellStyle name="Currency [0] 6667" xfId="11466" hidden="1"/>
    <cellStyle name="Currency [0] 6667" xfId="40860" hidden="1"/>
    <cellStyle name="Currency [0] 6668" xfId="11459" hidden="1"/>
    <cellStyle name="Currency [0] 6668" xfId="40853" hidden="1"/>
    <cellStyle name="Currency [0] 6669" xfId="11405" hidden="1"/>
    <cellStyle name="Currency [0] 6669" xfId="40799" hidden="1"/>
    <cellStyle name="Currency [0] 667" xfId="794" hidden="1"/>
    <cellStyle name="Currency [0] 667" xfId="30189" hidden="1"/>
    <cellStyle name="Currency [0] 6670" xfId="11468" hidden="1"/>
    <cellStyle name="Currency [0] 6670" xfId="40862" hidden="1"/>
    <cellStyle name="Currency [0] 6671" xfId="11470" hidden="1"/>
    <cellStyle name="Currency [0] 6671" xfId="40864" hidden="1"/>
    <cellStyle name="Currency [0] 6672" xfId="11530" hidden="1"/>
    <cellStyle name="Currency [0] 6672" xfId="40924" hidden="1"/>
    <cellStyle name="Currency [0] 6673" xfId="11549" hidden="1"/>
    <cellStyle name="Currency [0] 6673" xfId="40943" hidden="1"/>
    <cellStyle name="Currency [0] 6674" xfId="11556" hidden="1"/>
    <cellStyle name="Currency [0] 6674" xfId="40950" hidden="1"/>
    <cellStyle name="Currency [0] 6675" xfId="11563" hidden="1"/>
    <cellStyle name="Currency [0] 6675" xfId="40957" hidden="1"/>
    <cellStyle name="Currency [0] 6676" xfId="11568" hidden="1"/>
    <cellStyle name="Currency [0] 6676" xfId="40962" hidden="1"/>
    <cellStyle name="Currency [0] 6677" xfId="11547" hidden="1"/>
    <cellStyle name="Currency [0] 6677" xfId="40941" hidden="1"/>
    <cellStyle name="Currency [0] 6678" xfId="11558" hidden="1"/>
    <cellStyle name="Currency [0] 6678" xfId="40952" hidden="1"/>
    <cellStyle name="Currency [0] 6679" xfId="11572" hidden="1"/>
    <cellStyle name="Currency [0] 6679" xfId="40966" hidden="1"/>
    <cellStyle name="Currency [0] 668" xfId="722" hidden="1"/>
    <cellStyle name="Currency [0] 668" xfId="30117" hidden="1"/>
    <cellStyle name="Currency [0] 6680" xfId="11574" hidden="1"/>
    <cellStyle name="Currency [0] 6680" xfId="40968" hidden="1"/>
    <cellStyle name="Currency [0] 6681" xfId="11557" hidden="1"/>
    <cellStyle name="Currency [0] 6681" xfId="40951" hidden="1"/>
    <cellStyle name="Currency [0] 6682" xfId="11531" hidden="1"/>
    <cellStyle name="Currency [0] 6682" xfId="40925" hidden="1"/>
    <cellStyle name="Currency [0] 6683" xfId="11585" hidden="1"/>
    <cellStyle name="Currency [0] 6683" xfId="40979" hidden="1"/>
    <cellStyle name="Currency [0] 6684" xfId="11594" hidden="1"/>
    <cellStyle name="Currency [0] 6684" xfId="40988" hidden="1"/>
    <cellStyle name="Currency [0] 6685" xfId="11605" hidden="1"/>
    <cellStyle name="Currency [0] 6685" xfId="40999" hidden="1"/>
    <cellStyle name="Currency [0] 6686" xfId="11611" hidden="1"/>
    <cellStyle name="Currency [0] 6686" xfId="41005" hidden="1"/>
    <cellStyle name="Currency [0] 6687" xfId="11583" hidden="1"/>
    <cellStyle name="Currency [0] 6687" xfId="40977" hidden="1"/>
    <cellStyle name="Currency [0] 6688" xfId="11601" hidden="1"/>
    <cellStyle name="Currency [0] 6688" xfId="40995" hidden="1"/>
    <cellStyle name="Currency [0] 6689" xfId="11623" hidden="1"/>
    <cellStyle name="Currency [0] 6689" xfId="41017" hidden="1"/>
    <cellStyle name="Currency [0] 669" xfId="773" hidden="1"/>
    <cellStyle name="Currency [0] 669" xfId="30168" hidden="1"/>
    <cellStyle name="Currency [0] 6690" xfId="11625" hidden="1"/>
    <cellStyle name="Currency [0] 6690" xfId="41019" hidden="1"/>
    <cellStyle name="Currency [0] 6691" xfId="11553" hidden="1"/>
    <cellStyle name="Currency [0] 6691" xfId="40947" hidden="1"/>
    <cellStyle name="Currency [0] 6692" xfId="11537" hidden="1"/>
    <cellStyle name="Currency [0] 6692" xfId="40931" hidden="1"/>
    <cellStyle name="Currency [0] 6693" xfId="11597" hidden="1"/>
    <cellStyle name="Currency [0] 6693" xfId="40991" hidden="1"/>
    <cellStyle name="Currency [0] 6694" xfId="11542" hidden="1"/>
    <cellStyle name="Currency [0] 6694" xfId="40936" hidden="1"/>
    <cellStyle name="Currency [0] 6695" xfId="11586" hidden="1"/>
    <cellStyle name="Currency [0] 6695" xfId="40980" hidden="1"/>
    <cellStyle name="Currency [0] 6696" xfId="11630" hidden="1"/>
    <cellStyle name="Currency [0] 6696" xfId="41024" hidden="1"/>
    <cellStyle name="Currency [0] 6697" xfId="11598" hidden="1"/>
    <cellStyle name="Currency [0] 6697" xfId="40992" hidden="1"/>
    <cellStyle name="Currency [0] 6698" xfId="11606" hidden="1"/>
    <cellStyle name="Currency [0] 6698" xfId="41000" hidden="1"/>
    <cellStyle name="Currency [0] 6699" xfId="11642" hidden="1"/>
    <cellStyle name="Currency [0] 6699" xfId="41036" hidden="1"/>
    <cellStyle name="Currency [0] 67" xfId="74" hidden="1"/>
    <cellStyle name="Currency [0] 67" xfId="29469" hidden="1"/>
    <cellStyle name="Currency [0] 670" xfId="753" hidden="1"/>
    <cellStyle name="Currency [0] 670" xfId="30148" hidden="1"/>
    <cellStyle name="Currency [0] 6700" xfId="11644" hidden="1"/>
    <cellStyle name="Currency [0] 6700" xfId="41038" hidden="1"/>
    <cellStyle name="Currency [0] 6701" xfId="11600" hidden="1"/>
    <cellStyle name="Currency [0] 6701" xfId="40994" hidden="1"/>
    <cellStyle name="Currency [0] 6702" xfId="11613" hidden="1"/>
    <cellStyle name="Currency [0] 6702" xfId="41007" hidden="1"/>
    <cellStyle name="Currency [0] 6703" xfId="11618" hidden="1"/>
    <cellStyle name="Currency [0] 6703" xfId="41012" hidden="1"/>
    <cellStyle name="Currency [0] 6704" xfId="11612" hidden="1"/>
    <cellStyle name="Currency [0] 6704" xfId="41006" hidden="1"/>
    <cellStyle name="Currency [0] 6705" xfId="11660" hidden="1"/>
    <cellStyle name="Currency [0] 6705" xfId="41054" hidden="1"/>
    <cellStyle name="Currency [0] 6706" xfId="11668" hidden="1"/>
    <cellStyle name="Currency [0] 6706" xfId="41062" hidden="1"/>
    <cellStyle name="Currency [0] 6707" xfId="11596" hidden="1"/>
    <cellStyle name="Currency [0] 6707" xfId="40990" hidden="1"/>
    <cellStyle name="Currency [0] 6708" xfId="11654" hidden="1"/>
    <cellStyle name="Currency [0] 6708" xfId="41048" hidden="1"/>
    <cellStyle name="Currency [0] 6709" xfId="11677" hidden="1"/>
    <cellStyle name="Currency [0] 6709" xfId="41071" hidden="1"/>
    <cellStyle name="Currency [0] 671" xfId="765" hidden="1"/>
    <cellStyle name="Currency [0] 671" xfId="30160" hidden="1"/>
    <cellStyle name="Currency [0] 6710" xfId="11679" hidden="1"/>
    <cellStyle name="Currency [0] 6710" xfId="41073" hidden="1"/>
    <cellStyle name="Currency [0] 6711" xfId="11579" hidden="1"/>
    <cellStyle name="Currency [0] 6711" xfId="40973" hidden="1"/>
    <cellStyle name="Currency [0] 6712" xfId="11589" hidden="1"/>
    <cellStyle name="Currency [0] 6712" xfId="40983" hidden="1"/>
    <cellStyle name="Currency [0] 6713" xfId="11651" hidden="1"/>
    <cellStyle name="Currency [0] 6713" xfId="41045" hidden="1"/>
    <cellStyle name="Currency [0] 6714" xfId="11616" hidden="1"/>
    <cellStyle name="Currency [0] 6714" xfId="41010" hidden="1"/>
    <cellStyle name="Currency [0] 6715" xfId="11561" hidden="1"/>
    <cellStyle name="Currency [0] 6715" xfId="40955" hidden="1"/>
    <cellStyle name="Currency [0] 6716" xfId="11687" hidden="1"/>
    <cellStyle name="Currency [0] 6716" xfId="41081" hidden="1"/>
    <cellStyle name="Currency [0] 6717" xfId="11652" hidden="1"/>
    <cellStyle name="Currency [0] 6717" xfId="41046" hidden="1"/>
    <cellStyle name="Currency [0] 6718" xfId="11663" hidden="1"/>
    <cellStyle name="Currency [0] 6718" xfId="41057" hidden="1"/>
    <cellStyle name="Currency [0] 6719" xfId="11695" hidden="1"/>
    <cellStyle name="Currency [0] 6719" xfId="41089" hidden="1"/>
    <cellStyle name="Currency [0] 672" xfId="763" hidden="1"/>
    <cellStyle name="Currency [0] 672" xfId="30158" hidden="1"/>
    <cellStyle name="Currency [0] 6720" xfId="11697" hidden="1"/>
    <cellStyle name="Currency [0] 6720" xfId="41091" hidden="1"/>
    <cellStyle name="Currency [0] 6721" xfId="11649" hidden="1"/>
    <cellStyle name="Currency [0] 6721" xfId="41043" hidden="1"/>
    <cellStyle name="Currency [0] 6722" xfId="11648" hidden="1"/>
    <cellStyle name="Currency [0] 6722" xfId="41042" hidden="1"/>
    <cellStyle name="Currency [0] 6723" xfId="11638" hidden="1"/>
    <cellStyle name="Currency [0] 6723" xfId="41032" hidden="1"/>
    <cellStyle name="Currency [0] 6724" xfId="11634" hidden="1"/>
    <cellStyle name="Currency [0] 6724" xfId="41028" hidden="1"/>
    <cellStyle name="Currency [0] 6725" xfId="11636" hidden="1"/>
    <cellStyle name="Currency [0] 6725" xfId="41030" hidden="1"/>
    <cellStyle name="Currency [0] 6726" xfId="11704" hidden="1"/>
    <cellStyle name="Currency [0] 6726" xfId="41098" hidden="1"/>
    <cellStyle name="Currency [0] 6727" xfId="11539" hidden="1"/>
    <cellStyle name="Currency [0] 6727" xfId="40933" hidden="1"/>
    <cellStyle name="Currency [0] 6728" xfId="11682" hidden="1"/>
    <cellStyle name="Currency [0] 6728" xfId="41076" hidden="1"/>
    <cellStyle name="Currency [0] 6729" xfId="11710" hidden="1"/>
    <cellStyle name="Currency [0] 6729" xfId="41104" hidden="1"/>
    <cellStyle name="Currency [0] 673" xfId="796" hidden="1"/>
    <cellStyle name="Currency [0] 673" xfId="30191" hidden="1"/>
    <cellStyle name="Currency [0] 6730" xfId="11712" hidden="1"/>
    <cellStyle name="Currency [0] 6730" xfId="41106" hidden="1"/>
    <cellStyle name="Currency [0] 6731" xfId="11587" hidden="1"/>
    <cellStyle name="Currency [0] 6731" xfId="40981" hidden="1"/>
    <cellStyle name="Currency [0] 6732" xfId="11661" hidden="1"/>
    <cellStyle name="Currency [0] 6732" xfId="41055" hidden="1"/>
    <cellStyle name="Currency [0] 6733" xfId="11617" hidden="1"/>
    <cellStyle name="Currency [0] 6733" xfId="41011" hidden="1"/>
    <cellStyle name="Currency [0] 6734" xfId="11653" hidden="1"/>
    <cellStyle name="Currency [0] 6734" xfId="41047" hidden="1"/>
    <cellStyle name="Currency [0] 6735" xfId="11657" hidden="1"/>
    <cellStyle name="Currency [0] 6735" xfId="41051" hidden="1"/>
    <cellStyle name="Currency [0] 6736" xfId="11718" hidden="1"/>
    <cellStyle name="Currency [0] 6736" xfId="41112" hidden="1"/>
    <cellStyle name="Currency [0] 6737" xfId="11534" hidden="1"/>
    <cellStyle name="Currency [0] 6737" xfId="40928" hidden="1"/>
    <cellStyle name="Currency [0] 6738" xfId="11700" hidden="1"/>
    <cellStyle name="Currency [0] 6738" xfId="41094" hidden="1"/>
    <cellStyle name="Currency [0] 6739" xfId="11723" hidden="1"/>
    <cellStyle name="Currency [0] 6739" xfId="41117" hidden="1"/>
    <cellStyle name="Currency [0] 674" xfId="740" hidden="1"/>
    <cellStyle name="Currency [0] 674" xfId="30135" hidden="1"/>
    <cellStyle name="Currency [0] 6740" xfId="11725" hidden="1"/>
    <cellStyle name="Currency [0] 6740" xfId="41119" hidden="1"/>
    <cellStyle name="Currency [0] 6741" xfId="11581" hidden="1"/>
    <cellStyle name="Currency [0] 6741" xfId="40975" hidden="1"/>
    <cellStyle name="Currency [0] 6742" xfId="11680" hidden="1"/>
    <cellStyle name="Currency [0] 6742" xfId="41074" hidden="1"/>
    <cellStyle name="Currency [0] 6743" xfId="11647" hidden="1"/>
    <cellStyle name="Currency [0] 6743" xfId="41041" hidden="1"/>
    <cellStyle name="Currency [0] 6744" xfId="11665" hidden="1"/>
    <cellStyle name="Currency [0] 6744" xfId="41059" hidden="1"/>
    <cellStyle name="Currency [0] 6745" xfId="11662" hidden="1"/>
    <cellStyle name="Currency [0] 6745" xfId="41056" hidden="1"/>
    <cellStyle name="Currency [0] 6746" xfId="11729" hidden="1"/>
    <cellStyle name="Currency [0] 6746" xfId="41123" hidden="1"/>
    <cellStyle name="Currency [0] 6747" xfId="11614" hidden="1"/>
    <cellStyle name="Currency [0] 6747" xfId="41008" hidden="1"/>
    <cellStyle name="Currency [0] 6748" xfId="11714" hidden="1"/>
    <cellStyle name="Currency [0] 6748" xfId="41108" hidden="1"/>
    <cellStyle name="Currency [0] 6749" xfId="11736" hidden="1"/>
    <cellStyle name="Currency [0] 6749" xfId="41130" hidden="1"/>
    <cellStyle name="Currency [0] 675" xfId="790" hidden="1"/>
    <cellStyle name="Currency [0] 675" xfId="30185" hidden="1"/>
    <cellStyle name="Currency [0] 6750" xfId="11738" hidden="1"/>
    <cellStyle name="Currency [0] 6750" xfId="41132" hidden="1"/>
    <cellStyle name="Currency [0] 6751" xfId="11666" hidden="1"/>
    <cellStyle name="Currency [0] 6751" xfId="41060" hidden="1"/>
    <cellStyle name="Currency [0] 6752" xfId="11698" hidden="1"/>
    <cellStyle name="Currency [0] 6752" xfId="41092" hidden="1"/>
    <cellStyle name="Currency [0] 6753" xfId="11550" hidden="1"/>
    <cellStyle name="Currency [0] 6753" xfId="40944" hidden="1"/>
    <cellStyle name="Currency [0] 6754" xfId="11684" hidden="1"/>
    <cellStyle name="Currency [0] 6754" xfId="41078" hidden="1"/>
    <cellStyle name="Currency [0] 6755" xfId="11681" hidden="1"/>
    <cellStyle name="Currency [0] 6755" xfId="41075" hidden="1"/>
    <cellStyle name="Currency [0] 6756" xfId="11742" hidden="1"/>
    <cellStyle name="Currency [0] 6756" xfId="41136" hidden="1"/>
    <cellStyle name="Currency [0] 6757" xfId="11577" hidden="1"/>
    <cellStyle name="Currency [0] 6757" xfId="40971" hidden="1"/>
    <cellStyle name="Currency [0] 6758" xfId="11726" hidden="1"/>
    <cellStyle name="Currency [0] 6758" xfId="41120" hidden="1"/>
    <cellStyle name="Currency [0] 6759" xfId="11746" hidden="1"/>
    <cellStyle name="Currency [0] 6759" xfId="41140" hidden="1"/>
    <cellStyle name="Currency [0] 676" xfId="800" hidden="1"/>
    <cellStyle name="Currency [0] 676" xfId="30195" hidden="1"/>
    <cellStyle name="Currency [0] 6760" xfId="11748" hidden="1"/>
    <cellStyle name="Currency [0] 6760" xfId="41142" hidden="1"/>
    <cellStyle name="Currency [0] 6761" xfId="11685" hidden="1"/>
    <cellStyle name="Currency [0] 6761" xfId="41079" hidden="1"/>
    <cellStyle name="Currency [0] 6762" xfId="11713" hidden="1"/>
    <cellStyle name="Currency [0] 6762" xfId="41107" hidden="1"/>
    <cellStyle name="Currency [0] 6763" xfId="11673" hidden="1"/>
    <cellStyle name="Currency [0] 6763" xfId="41067" hidden="1"/>
    <cellStyle name="Currency [0] 6764" xfId="11702" hidden="1"/>
    <cellStyle name="Currency [0] 6764" xfId="41096" hidden="1"/>
    <cellStyle name="Currency [0] 6765" xfId="11699" hidden="1"/>
    <cellStyle name="Currency [0] 6765" xfId="41093" hidden="1"/>
    <cellStyle name="Currency [0] 6766" xfId="11752" hidden="1"/>
    <cellStyle name="Currency [0] 6766" xfId="41146" hidden="1"/>
    <cellStyle name="Currency [0] 6767" xfId="11580" hidden="1"/>
    <cellStyle name="Currency [0] 6767" xfId="40974" hidden="1"/>
    <cellStyle name="Currency [0] 6768" xfId="11739" hidden="1"/>
    <cellStyle name="Currency [0] 6768" xfId="41133" hidden="1"/>
    <cellStyle name="Currency [0] 6769" xfId="11756" hidden="1"/>
    <cellStyle name="Currency [0] 6769" xfId="41150" hidden="1"/>
    <cellStyle name="Currency [0] 677" xfId="801" hidden="1"/>
    <cellStyle name="Currency [0] 677" xfId="30196" hidden="1"/>
    <cellStyle name="Currency [0] 6770" xfId="11758" hidden="1"/>
    <cellStyle name="Currency [0] 6770" xfId="41152" hidden="1"/>
    <cellStyle name="Currency [0] 6771" xfId="11639" hidden="1"/>
    <cellStyle name="Currency [0] 6771" xfId="41033" hidden="1"/>
    <cellStyle name="Currency [0] 6772" xfId="11675" hidden="1"/>
    <cellStyle name="Currency [0] 6772" xfId="41069" hidden="1"/>
    <cellStyle name="Currency [0] 6773" xfId="11744" hidden="1"/>
    <cellStyle name="Currency [0] 6773" xfId="41138" hidden="1"/>
    <cellStyle name="Currency [0] 6774" xfId="11732" hidden="1"/>
    <cellStyle name="Currency [0] 6774" xfId="41126" hidden="1"/>
    <cellStyle name="Currency [0] 6775" xfId="11749" hidden="1"/>
    <cellStyle name="Currency [0] 6775" xfId="41143" hidden="1"/>
    <cellStyle name="Currency [0] 6776" xfId="11760" hidden="1"/>
    <cellStyle name="Currency [0] 6776" xfId="41154" hidden="1"/>
    <cellStyle name="Currency [0] 6777" xfId="11608" hidden="1"/>
    <cellStyle name="Currency [0] 6777" xfId="41002" hidden="1"/>
    <cellStyle name="Currency [0] 6778" xfId="11672" hidden="1"/>
    <cellStyle name="Currency [0] 6778" xfId="41066" hidden="1"/>
    <cellStyle name="Currency [0] 6779" xfId="11764" hidden="1"/>
    <cellStyle name="Currency [0] 6779" xfId="41158" hidden="1"/>
    <cellStyle name="Currency [0] 678" xfId="766" hidden="1"/>
    <cellStyle name="Currency [0] 678" xfId="30161" hidden="1"/>
    <cellStyle name="Currency [0] 6780" xfId="11766" hidden="1"/>
    <cellStyle name="Currency [0] 6780" xfId="41160" hidden="1"/>
    <cellStyle name="Currency [0] 6781" xfId="11721" hidden="1"/>
    <cellStyle name="Currency [0] 6781" xfId="41115" hidden="1"/>
    <cellStyle name="Currency [0] 6782" xfId="11733" hidden="1"/>
    <cellStyle name="Currency [0] 6782" xfId="41127" hidden="1"/>
    <cellStyle name="Currency [0] 6783" xfId="11761" hidden="1"/>
    <cellStyle name="Currency [0] 6783" xfId="41155" hidden="1"/>
    <cellStyle name="Currency [0] 6784" xfId="11734" hidden="1"/>
    <cellStyle name="Currency [0] 6784" xfId="41128" hidden="1"/>
    <cellStyle name="Currency [0] 6785" xfId="11767" hidden="1"/>
    <cellStyle name="Currency [0] 6785" xfId="41161" hidden="1"/>
    <cellStyle name="Currency [0] 6786" xfId="11769" hidden="1"/>
    <cellStyle name="Currency [0] 6786" xfId="41163" hidden="1"/>
    <cellStyle name="Currency [0] 6787" xfId="11762" hidden="1"/>
    <cellStyle name="Currency [0] 6787" xfId="41156" hidden="1"/>
    <cellStyle name="Currency [0] 6788" xfId="11708" hidden="1"/>
    <cellStyle name="Currency [0] 6788" xfId="41102" hidden="1"/>
    <cellStyle name="Currency [0] 6789" xfId="11772" hidden="1"/>
    <cellStyle name="Currency [0] 6789" xfId="41166" hidden="1"/>
    <cellStyle name="Currency [0] 679" xfId="781" hidden="1"/>
    <cellStyle name="Currency [0] 679" xfId="30176" hidden="1"/>
    <cellStyle name="Currency [0] 6790" xfId="11774" hidden="1"/>
    <cellStyle name="Currency [0] 6790" xfId="41168" hidden="1"/>
    <cellStyle name="Currency [0] 6791" xfId="11491" hidden="1"/>
    <cellStyle name="Currency [0] 6791" xfId="40885" hidden="1"/>
    <cellStyle name="Currency [0] 6792" xfId="11513" hidden="1"/>
    <cellStyle name="Currency [0] 6792" xfId="40907" hidden="1"/>
    <cellStyle name="Currency [0] 6793" xfId="11778" hidden="1"/>
    <cellStyle name="Currency [0] 6793" xfId="41172" hidden="1"/>
    <cellStyle name="Currency [0] 6794" xfId="11785" hidden="1"/>
    <cellStyle name="Currency [0] 6794" xfId="41179" hidden="1"/>
    <cellStyle name="Currency [0] 6795" xfId="11787" hidden="1"/>
    <cellStyle name="Currency [0] 6795" xfId="41181" hidden="1"/>
    <cellStyle name="Currency [0] 6796" xfId="11478" hidden="1"/>
    <cellStyle name="Currency [0] 6796" xfId="40872" hidden="1"/>
    <cellStyle name="Currency [0] 6797" xfId="11781" hidden="1"/>
    <cellStyle name="Currency [0] 6797" xfId="41175" hidden="1"/>
    <cellStyle name="Currency [0] 6798" xfId="11790" hidden="1"/>
    <cellStyle name="Currency [0] 6798" xfId="41184" hidden="1"/>
    <cellStyle name="Currency [0] 6799" xfId="11792" hidden="1"/>
    <cellStyle name="Currency [0] 6799" xfId="41186" hidden="1"/>
    <cellStyle name="Currency [0] 68" xfId="154" hidden="1"/>
    <cellStyle name="Currency [0] 68" xfId="29549" hidden="1"/>
    <cellStyle name="Currency [0] 680" xfId="708" hidden="1"/>
    <cellStyle name="Currency [0] 680" xfId="30103" hidden="1"/>
    <cellStyle name="Currency [0] 6800" xfId="11780" hidden="1"/>
    <cellStyle name="Currency [0] 6800" xfId="41174" hidden="1"/>
    <cellStyle name="Currency [0] 6801" xfId="11490" hidden="1"/>
    <cellStyle name="Currency [0] 6801" xfId="40884" hidden="1"/>
    <cellStyle name="Currency [0] 6802" xfId="11803" hidden="1"/>
    <cellStyle name="Currency [0] 6802" xfId="41197" hidden="1"/>
    <cellStyle name="Currency [0] 6803" xfId="11812" hidden="1"/>
    <cellStyle name="Currency [0] 6803" xfId="41206" hidden="1"/>
    <cellStyle name="Currency [0] 6804" xfId="11823" hidden="1"/>
    <cellStyle name="Currency [0] 6804" xfId="41217" hidden="1"/>
    <cellStyle name="Currency [0] 6805" xfId="11829" hidden="1"/>
    <cellStyle name="Currency [0] 6805" xfId="41223" hidden="1"/>
    <cellStyle name="Currency [0] 6806" xfId="11801" hidden="1"/>
    <cellStyle name="Currency [0] 6806" xfId="41195" hidden="1"/>
    <cellStyle name="Currency [0] 6807" xfId="11819" hidden="1"/>
    <cellStyle name="Currency [0] 6807" xfId="41213" hidden="1"/>
    <cellStyle name="Currency [0] 6808" xfId="11841" hidden="1"/>
    <cellStyle name="Currency [0] 6808" xfId="41235" hidden="1"/>
    <cellStyle name="Currency [0] 6809" xfId="11843" hidden="1"/>
    <cellStyle name="Currency [0] 6809" xfId="41237" hidden="1"/>
    <cellStyle name="Currency [0] 681" xfId="776" hidden="1"/>
    <cellStyle name="Currency [0] 681" xfId="30171" hidden="1"/>
    <cellStyle name="Currency [0] 6810" xfId="11775" hidden="1"/>
    <cellStyle name="Currency [0] 6810" xfId="41169" hidden="1"/>
    <cellStyle name="Currency [0] 6811" xfId="11486" hidden="1"/>
    <cellStyle name="Currency [0] 6811" xfId="40880" hidden="1"/>
    <cellStyle name="Currency [0] 6812" xfId="11815" hidden="1"/>
    <cellStyle name="Currency [0] 6812" xfId="41209" hidden="1"/>
    <cellStyle name="Currency [0] 6813" xfId="11482" hidden="1"/>
    <cellStyle name="Currency [0] 6813" xfId="40876" hidden="1"/>
    <cellStyle name="Currency [0] 6814" xfId="11804" hidden="1"/>
    <cellStyle name="Currency [0] 6814" xfId="41198" hidden="1"/>
    <cellStyle name="Currency [0] 6815" xfId="11848" hidden="1"/>
    <cellStyle name="Currency [0] 6815" xfId="41242" hidden="1"/>
    <cellStyle name="Currency [0] 6816" xfId="11816" hidden="1"/>
    <cellStyle name="Currency [0] 6816" xfId="41210" hidden="1"/>
    <cellStyle name="Currency [0] 6817" xfId="11824" hidden="1"/>
    <cellStyle name="Currency [0] 6817" xfId="41218" hidden="1"/>
    <cellStyle name="Currency [0] 6818" xfId="11860" hidden="1"/>
    <cellStyle name="Currency [0] 6818" xfId="41254" hidden="1"/>
    <cellStyle name="Currency [0] 6819" xfId="11862" hidden="1"/>
    <cellStyle name="Currency [0] 6819" xfId="41256" hidden="1"/>
    <cellStyle name="Currency [0] 682" xfId="774" hidden="1"/>
    <cellStyle name="Currency [0] 682" xfId="30169" hidden="1"/>
    <cellStyle name="Currency [0] 6820" xfId="11818" hidden="1"/>
    <cellStyle name="Currency [0] 6820" xfId="41212" hidden="1"/>
    <cellStyle name="Currency [0] 6821" xfId="11831" hidden="1"/>
    <cellStyle name="Currency [0] 6821" xfId="41225" hidden="1"/>
    <cellStyle name="Currency [0] 6822" xfId="11836" hidden="1"/>
    <cellStyle name="Currency [0] 6822" xfId="41230" hidden="1"/>
    <cellStyle name="Currency [0] 6823" xfId="11830" hidden="1"/>
    <cellStyle name="Currency [0] 6823" xfId="41224" hidden="1"/>
    <cellStyle name="Currency [0] 6824" xfId="11878" hidden="1"/>
    <cellStyle name="Currency [0] 6824" xfId="41272" hidden="1"/>
    <cellStyle name="Currency [0] 6825" xfId="11886" hidden="1"/>
    <cellStyle name="Currency [0] 6825" xfId="41280" hidden="1"/>
    <cellStyle name="Currency [0] 6826" xfId="11814" hidden="1"/>
    <cellStyle name="Currency [0] 6826" xfId="41208" hidden="1"/>
    <cellStyle name="Currency [0] 6827" xfId="11872" hidden="1"/>
    <cellStyle name="Currency [0] 6827" xfId="41266" hidden="1"/>
    <cellStyle name="Currency [0] 6828" xfId="11895" hidden="1"/>
    <cellStyle name="Currency [0] 6828" xfId="41289" hidden="1"/>
    <cellStyle name="Currency [0] 6829" xfId="11897" hidden="1"/>
    <cellStyle name="Currency [0] 6829" xfId="41291" hidden="1"/>
    <cellStyle name="Currency [0] 683" xfId="803" hidden="1"/>
    <cellStyle name="Currency [0] 683" xfId="30198" hidden="1"/>
    <cellStyle name="Currency [0] 6830" xfId="11797" hidden="1"/>
    <cellStyle name="Currency [0] 6830" xfId="41191" hidden="1"/>
    <cellStyle name="Currency [0] 6831" xfId="11807" hidden="1"/>
    <cellStyle name="Currency [0] 6831" xfId="41201" hidden="1"/>
    <cellStyle name="Currency [0] 6832" xfId="11869" hidden="1"/>
    <cellStyle name="Currency [0] 6832" xfId="41263" hidden="1"/>
    <cellStyle name="Currency [0] 6833" xfId="11834" hidden="1"/>
    <cellStyle name="Currency [0] 6833" xfId="41228" hidden="1"/>
    <cellStyle name="Currency [0] 6834" xfId="11783" hidden="1"/>
    <cellStyle name="Currency [0] 6834" xfId="41177" hidden="1"/>
    <cellStyle name="Currency [0] 6835" xfId="11905" hidden="1"/>
    <cellStyle name="Currency [0] 6835" xfId="41299" hidden="1"/>
    <cellStyle name="Currency [0] 6836" xfId="11870" hidden="1"/>
    <cellStyle name="Currency [0] 6836" xfId="41264" hidden="1"/>
    <cellStyle name="Currency [0] 6837" xfId="11881" hidden="1"/>
    <cellStyle name="Currency [0] 6837" xfId="41275" hidden="1"/>
    <cellStyle name="Currency [0] 6838" xfId="11913" hidden="1"/>
    <cellStyle name="Currency [0] 6838" xfId="41307" hidden="1"/>
    <cellStyle name="Currency [0] 6839" xfId="11915" hidden="1"/>
    <cellStyle name="Currency [0] 6839" xfId="41309" hidden="1"/>
    <cellStyle name="Currency [0] 684" xfId="719" hidden="1"/>
    <cellStyle name="Currency [0] 684" xfId="30114" hidden="1"/>
    <cellStyle name="Currency [0] 6840" xfId="11867" hidden="1"/>
    <cellStyle name="Currency [0] 6840" xfId="41261" hidden="1"/>
    <cellStyle name="Currency [0] 6841" xfId="11866" hidden="1"/>
    <cellStyle name="Currency [0] 6841" xfId="41260" hidden="1"/>
    <cellStyle name="Currency [0] 6842" xfId="11856" hidden="1"/>
    <cellStyle name="Currency [0] 6842" xfId="41250" hidden="1"/>
    <cellStyle name="Currency [0] 6843" xfId="11852" hidden="1"/>
    <cellStyle name="Currency [0] 6843" xfId="41246" hidden="1"/>
    <cellStyle name="Currency [0] 6844" xfId="11854" hidden="1"/>
    <cellStyle name="Currency [0] 6844" xfId="41248" hidden="1"/>
    <cellStyle name="Currency [0] 6845" xfId="11922" hidden="1"/>
    <cellStyle name="Currency [0] 6845" xfId="41316" hidden="1"/>
    <cellStyle name="Currency [0] 6846" xfId="11484" hidden="1"/>
    <cellStyle name="Currency [0] 6846" xfId="40878" hidden="1"/>
    <cellStyle name="Currency [0] 6847" xfId="11900" hidden="1"/>
    <cellStyle name="Currency [0] 6847" xfId="41294" hidden="1"/>
    <cellStyle name="Currency [0] 6848" xfId="11928" hidden="1"/>
    <cellStyle name="Currency [0] 6848" xfId="41322" hidden="1"/>
    <cellStyle name="Currency [0] 6849" xfId="11930" hidden="1"/>
    <cellStyle name="Currency [0] 6849" xfId="41324" hidden="1"/>
    <cellStyle name="Currency [0] 685" xfId="795" hidden="1"/>
    <cellStyle name="Currency [0] 685" xfId="30190" hidden="1"/>
    <cellStyle name="Currency [0] 6850" xfId="11805" hidden="1"/>
    <cellStyle name="Currency [0] 6850" xfId="41199" hidden="1"/>
    <cellStyle name="Currency [0] 6851" xfId="11879" hidden="1"/>
    <cellStyle name="Currency [0] 6851" xfId="41273" hidden="1"/>
    <cellStyle name="Currency [0] 6852" xfId="11835" hidden="1"/>
    <cellStyle name="Currency [0] 6852" xfId="41229" hidden="1"/>
    <cellStyle name="Currency [0] 6853" xfId="11871" hidden="1"/>
    <cellStyle name="Currency [0] 6853" xfId="41265" hidden="1"/>
    <cellStyle name="Currency [0] 6854" xfId="11875" hidden="1"/>
    <cellStyle name="Currency [0] 6854" xfId="41269" hidden="1"/>
    <cellStyle name="Currency [0] 6855" xfId="11936" hidden="1"/>
    <cellStyle name="Currency [0] 6855" xfId="41330" hidden="1"/>
    <cellStyle name="Currency [0] 6856" xfId="11519" hidden="1"/>
    <cellStyle name="Currency [0] 6856" xfId="40913" hidden="1"/>
    <cellStyle name="Currency [0] 6857" xfId="11918" hidden="1"/>
    <cellStyle name="Currency [0] 6857" xfId="41312" hidden="1"/>
    <cellStyle name="Currency [0] 6858" xfId="11941" hidden="1"/>
    <cellStyle name="Currency [0] 6858" xfId="41335" hidden="1"/>
    <cellStyle name="Currency [0] 6859" xfId="11943" hidden="1"/>
    <cellStyle name="Currency [0] 6859" xfId="41337" hidden="1"/>
    <cellStyle name="Currency [0] 686" xfId="805" hidden="1"/>
    <cellStyle name="Currency [0] 686" xfId="30200" hidden="1"/>
    <cellStyle name="Currency [0] 6860" xfId="11799" hidden="1"/>
    <cellStyle name="Currency [0] 6860" xfId="41193" hidden="1"/>
    <cellStyle name="Currency [0] 6861" xfId="11898" hidden="1"/>
    <cellStyle name="Currency [0] 6861" xfId="41292" hidden="1"/>
    <cellStyle name="Currency [0] 6862" xfId="11865" hidden="1"/>
    <cellStyle name="Currency [0] 6862" xfId="41259" hidden="1"/>
    <cellStyle name="Currency [0] 6863" xfId="11883" hidden="1"/>
    <cellStyle name="Currency [0] 6863" xfId="41277" hidden="1"/>
    <cellStyle name="Currency [0] 6864" xfId="11880" hidden="1"/>
    <cellStyle name="Currency [0] 6864" xfId="41274" hidden="1"/>
    <cellStyle name="Currency [0] 6865" xfId="11947" hidden="1"/>
    <cellStyle name="Currency [0] 6865" xfId="41341" hidden="1"/>
    <cellStyle name="Currency [0] 6866" xfId="11832" hidden="1"/>
    <cellStyle name="Currency [0] 6866" xfId="41226" hidden="1"/>
    <cellStyle name="Currency [0] 6867" xfId="11932" hidden="1"/>
    <cellStyle name="Currency [0] 6867" xfId="41326" hidden="1"/>
    <cellStyle name="Currency [0] 6868" xfId="11954" hidden="1"/>
    <cellStyle name="Currency [0] 6868" xfId="41348" hidden="1"/>
    <cellStyle name="Currency [0] 6869" xfId="11956" hidden="1"/>
    <cellStyle name="Currency [0] 6869" xfId="41350" hidden="1"/>
    <cellStyle name="Currency [0] 687" xfId="806" hidden="1"/>
    <cellStyle name="Currency [0] 687" xfId="30201" hidden="1"/>
    <cellStyle name="Currency [0] 6870" xfId="11884" hidden="1"/>
    <cellStyle name="Currency [0] 6870" xfId="41278" hidden="1"/>
    <cellStyle name="Currency [0] 6871" xfId="11916" hidden="1"/>
    <cellStyle name="Currency [0] 6871" xfId="41310" hidden="1"/>
    <cellStyle name="Currency [0] 6872" xfId="11564" hidden="1"/>
    <cellStyle name="Currency [0] 6872" xfId="40958" hidden="1"/>
    <cellStyle name="Currency [0] 6873" xfId="11902" hidden="1"/>
    <cellStyle name="Currency [0] 6873" xfId="41296" hidden="1"/>
    <cellStyle name="Currency [0] 6874" xfId="11899" hidden="1"/>
    <cellStyle name="Currency [0] 6874" xfId="41293" hidden="1"/>
    <cellStyle name="Currency [0] 6875" xfId="11960" hidden="1"/>
    <cellStyle name="Currency [0] 6875" xfId="41354" hidden="1"/>
    <cellStyle name="Currency [0] 6876" xfId="11795" hidden="1"/>
    <cellStyle name="Currency [0] 6876" xfId="41189" hidden="1"/>
    <cellStyle name="Currency [0] 6877" xfId="11944" hidden="1"/>
    <cellStyle name="Currency [0] 6877" xfId="41338" hidden="1"/>
    <cellStyle name="Currency [0] 6878" xfId="11964" hidden="1"/>
    <cellStyle name="Currency [0] 6878" xfId="41358" hidden="1"/>
    <cellStyle name="Currency [0] 6879" xfId="11966" hidden="1"/>
    <cellStyle name="Currency [0] 6879" xfId="41360" hidden="1"/>
    <cellStyle name="Currency [0] 688" xfId="777" hidden="1"/>
    <cellStyle name="Currency [0] 688" xfId="30172" hidden="1"/>
    <cellStyle name="Currency [0] 6880" xfId="11903" hidden="1"/>
    <cellStyle name="Currency [0] 6880" xfId="41297" hidden="1"/>
    <cellStyle name="Currency [0] 6881" xfId="11931" hidden="1"/>
    <cellStyle name="Currency [0] 6881" xfId="41325" hidden="1"/>
    <cellStyle name="Currency [0] 6882" xfId="11891" hidden="1"/>
    <cellStyle name="Currency [0] 6882" xfId="41285" hidden="1"/>
    <cellStyle name="Currency [0] 6883" xfId="11920" hidden="1"/>
    <cellStyle name="Currency [0] 6883" xfId="41314" hidden="1"/>
    <cellStyle name="Currency [0] 6884" xfId="11917" hidden="1"/>
    <cellStyle name="Currency [0] 6884" xfId="41311" hidden="1"/>
    <cellStyle name="Currency [0] 6885" xfId="11970" hidden="1"/>
    <cellStyle name="Currency [0] 6885" xfId="41364" hidden="1"/>
    <cellStyle name="Currency [0] 6886" xfId="11798" hidden="1"/>
    <cellStyle name="Currency [0] 6886" xfId="41192" hidden="1"/>
    <cellStyle name="Currency [0] 6887" xfId="11957" hidden="1"/>
    <cellStyle name="Currency [0] 6887" xfId="41351" hidden="1"/>
    <cellStyle name="Currency [0] 6888" xfId="11974" hidden="1"/>
    <cellStyle name="Currency [0] 6888" xfId="41368" hidden="1"/>
    <cellStyle name="Currency [0] 6889" xfId="11976" hidden="1"/>
    <cellStyle name="Currency [0] 6889" xfId="41370" hidden="1"/>
    <cellStyle name="Currency [0] 689" xfId="789" hidden="1"/>
    <cellStyle name="Currency [0] 689" xfId="30184" hidden="1"/>
    <cellStyle name="Currency [0] 6890" xfId="11857" hidden="1"/>
    <cellStyle name="Currency [0] 6890" xfId="41251" hidden="1"/>
    <cellStyle name="Currency [0] 6891" xfId="11893" hidden="1"/>
    <cellStyle name="Currency [0] 6891" xfId="41287" hidden="1"/>
    <cellStyle name="Currency [0] 6892" xfId="11962" hidden="1"/>
    <cellStyle name="Currency [0] 6892" xfId="41356" hidden="1"/>
    <cellStyle name="Currency [0] 6893" xfId="11950" hidden="1"/>
    <cellStyle name="Currency [0] 6893" xfId="41344" hidden="1"/>
    <cellStyle name="Currency [0] 6894" xfId="11967" hidden="1"/>
    <cellStyle name="Currency [0] 6894" xfId="41361" hidden="1"/>
    <cellStyle name="Currency [0] 6895" xfId="11978" hidden="1"/>
    <cellStyle name="Currency [0] 6895" xfId="41372" hidden="1"/>
    <cellStyle name="Currency [0] 6896" xfId="11826" hidden="1"/>
    <cellStyle name="Currency [0] 6896" xfId="41220" hidden="1"/>
    <cellStyle name="Currency [0] 6897" xfId="11890" hidden="1"/>
    <cellStyle name="Currency [0] 6897" xfId="41284" hidden="1"/>
    <cellStyle name="Currency [0] 6898" xfId="11982" hidden="1"/>
    <cellStyle name="Currency [0] 6898" xfId="41376" hidden="1"/>
    <cellStyle name="Currency [0] 6899" xfId="11984" hidden="1"/>
    <cellStyle name="Currency [0] 6899" xfId="41378" hidden="1"/>
    <cellStyle name="Currency [0] 69" xfId="164" hidden="1"/>
    <cellStyle name="Currency [0] 69" xfId="29559" hidden="1"/>
    <cellStyle name="Currency [0] 690" xfId="769" hidden="1"/>
    <cellStyle name="Currency [0] 690" xfId="30164" hidden="1"/>
    <cellStyle name="Currency [0] 6900" xfId="11939" hidden="1"/>
    <cellStyle name="Currency [0] 6900" xfId="41333" hidden="1"/>
    <cellStyle name="Currency [0] 6901" xfId="11951" hidden="1"/>
    <cellStyle name="Currency [0] 6901" xfId="41345" hidden="1"/>
    <cellStyle name="Currency [0] 6902" xfId="11979" hidden="1"/>
    <cellStyle name="Currency [0] 6902" xfId="41373" hidden="1"/>
    <cellStyle name="Currency [0] 6903" xfId="11952" hidden="1"/>
    <cellStyle name="Currency [0] 6903" xfId="41346" hidden="1"/>
    <cellStyle name="Currency [0] 6904" xfId="11985" hidden="1"/>
    <cellStyle name="Currency [0] 6904" xfId="41379" hidden="1"/>
    <cellStyle name="Currency [0] 6905" xfId="11987" hidden="1"/>
    <cellStyle name="Currency [0] 6905" xfId="41381" hidden="1"/>
    <cellStyle name="Currency [0] 6906" xfId="11980" hidden="1"/>
    <cellStyle name="Currency [0] 6906" xfId="41374" hidden="1"/>
    <cellStyle name="Currency [0] 6907" xfId="11926" hidden="1"/>
    <cellStyle name="Currency [0] 6907" xfId="41320" hidden="1"/>
    <cellStyle name="Currency [0] 6908" xfId="11989" hidden="1"/>
    <cellStyle name="Currency [0] 6908" xfId="41383" hidden="1"/>
    <cellStyle name="Currency [0] 6909" xfId="11991" hidden="1"/>
    <cellStyle name="Currency [0] 6909" xfId="41385" hidden="1"/>
    <cellStyle name="Currency [0] 691" xfId="784" hidden="1"/>
    <cellStyle name="Currency [0] 691" xfId="30179" hidden="1"/>
    <cellStyle name="Currency [0] 6910" xfId="11503" hidden="1"/>
    <cellStyle name="Currency [0] 6910" xfId="40897" hidden="1"/>
    <cellStyle name="Currency [0] 6911" xfId="11481" hidden="1"/>
    <cellStyle name="Currency [0] 6911" xfId="40875" hidden="1"/>
    <cellStyle name="Currency [0] 6912" xfId="11997" hidden="1"/>
    <cellStyle name="Currency [0] 6912" xfId="41391" hidden="1"/>
    <cellStyle name="Currency [0] 6913" xfId="12003" hidden="1"/>
    <cellStyle name="Currency [0] 6913" xfId="41397" hidden="1"/>
    <cellStyle name="Currency [0] 6914" xfId="12005" hidden="1"/>
    <cellStyle name="Currency [0] 6914" xfId="41399" hidden="1"/>
    <cellStyle name="Currency [0] 6915" xfId="11498" hidden="1"/>
    <cellStyle name="Currency [0] 6915" xfId="40892" hidden="1"/>
    <cellStyle name="Currency [0] 6916" xfId="11999" hidden="1"/>
    <cellStyle name="Currency [0] 6916" xfId="41393" hidden="1"/>
    <cellStyle name="Currency [0] 6917" xfId="12007" hidden="1"/>
    <cellStyle name="Currency [0] 6917" xfId="41401" hidden="1"/>
    <cellStyle name="Currency [0] 6918" xfId="12009" hidden="1"/>
    <cellStyle name="Currency [0] 6918" xfId="41403" hidden="1"/>
    <cellStyle name="Currency [0] 6919" xfId="11998" hidden="1"/>
    <cellStyle name="Currency [0] 6919" xfId="41392" hidden="1"/>
    <cellStyle name="Currency [0] 692" xfId="782" hidden="1"/>
    <cellStyle name="Currency [0] 692" xfId="30177" hidden="1"/>
    <cellStyle name="Currency [0] 6920" xfId="11504" hidden="1"/>
    <cellStyle name="Currency [0] 6920" xfId="40898" hidden="1"/>
    <cellStyle name="Currency [0] 6921" xfId="12020" hidden="1"/>
    <cellStyle name="Currency [0] 6921" xfId="41414" hidden="1"/>
    <cellStyle name="Currency [0] 6922" xfId="12029" hidden="1"/>
    <cellStyle name="Currency [0] 6922" xfId="41423" hidden="1"/>
    <cellStyle name="Currency [0] 6923" xfId="12040" hidden="1"/>
    <cellStyle name="Currency [0] 6923" xfId="41434" hidden="1"/>
    <cellStyle name="Currency [0] 6924" xfId="12046" hidden="1"/>
    <cellStyle name="Currency [0] 6924" xfId="41440" hidden="1"/>
    <cellStyle name="Currency [0] 6925" xfId="12018" hidden="1"/>
    <cellStyle name="Currency [0] 6925" xfId="41412" hidden="1"/>
    <cellStyle name="Currency [0] 6926" xfId="12036" hidden="1"/>
    <cellStyle name="Currency [0] 6926" xfId="41430" hidden="1"/>
    <cellStyle name="Currency [0] 6927" xfId="12058" hidden="1"/>
    <cellStyle name="Currency [0] 6927" xfId="41452" hidden="1"/>
    <cellStyle name="Currency [0] 6928" xfId="12060" hidden="1"/>
    <cellStyle name="Currency [0] 6928" xfId="41454" hidden="1"/>
    <cellStyle name="Currency [0] 6929" xfId="11994" hidden="1"/>
    <cellStyle name="Currency [0] 6929" xfId="41388" hidden="1"/>
    <cellStyle name="Currency [0] 693" xfId="808" hidden="1"/>
    <cellStyle name="Currency [0] 693" xfId="30203" hidden="1"/>
    <cellStyle name="Currency [0] 6930" xfId="11508" hidden="1"/>
    <cellStyle name="Currency [0] 6930" xfId="40902" hidden="1"/>
    <cellStyle name="Currency [0] 6931" xfId="12032" hidden="1"/>
    <cellStyle name="Currency [0] 6931" xfId="41426" hidden="1"/>
    <cellStyle name="Currency [0] 6932" xfId="11524" hidden="1"/>
    <cellStyle name="Currency [0] 6932" xfId="40918" hidden="1"/>
    <cellStyle name="Currency [0] 6933" xfId="12021" hidden="1"/>
    <cellStyle name="Currency [0] 6933" xfId="41415" hidden="1"/>
    <cellStyle name="Currency [0] 6934" xfId="12065" hidden="1"/>
    <cellStyle name="Currency [0] 6934" xfId="41459" hidden="1"/>
    <cellStyle name="Currency [0] 6935" xfId="12033" hidden="1"/>
    <cellStyle name="Currency [0] 6935" xfId="41427" hidden="1"/>
    <cellStyle name="Currency [0] 6936" xfId="12041" hidden="1"/>
    <cellStyle name="Currency [0] 6936" xfId="41435" hidden="1"/>
    <cellStyle name="Currency [0] 6937" xfId="12077" hidden="1"/>
    <cellStyle name="Currency [0] 6937" xfId="41471" hidden="1"/>
    <cellStyle name="Currency [0] 6938" xfId="12079" hidden="1"/>
    <cellStyle name="Currency [0] 6938" xfId="41473" hidden="1"/>
    <cellStyle name="Currency [0] 6939" xfId="12035" hidden="1"/>
    <cellStyle name="Currency [0] 6939" xfId="41429" hidden="1"/>
    <cellStyle name="Currency [0] 694" xfId="721" hidden="1"/>
    <cellStyle name="Currency [0] 694" xfId="30116" hidden="1"/>
    <cellStyle name="Currency [0] 6940" xfId="12048" hidden="1"/>
    <cellStyle name="Currency [0] 6940" xfId="41442" hidden="1"/>
    <cellStyle name="Currency [0] 6941" xfId="12053" hidden="1"/>
    <cellStyle name="Currency [0] 6941" xfId="41447" hidden="1"/>
    <cellStyle name="Currency [0] 6942" xfId="12047" hidden="1"/>
    <cellStyle name="Currency [0] 6942" xfId="41441" hidden="1"/>
    <cellStyle name="Currency [0] 6943" xfId="12095" hidden="1"/>
    <cellStyle name="Currency [0] 6943" xfId="41489" hidden="1"/>
    <cellStyle name="Currency [0] 6944" xfId="12103" hidden="1"/>
    <cellStyle name="Currency [0] 6944" xfId="41497" hidden="1"/>
    <cellStyle name="Currency [0] 6945" xfId="12031" hidden="1"/>
    <cellStyle name="Currency [0] 6945" xfId="41425" hidden="1"/>
    <cellStyle name="Currency [0] 6946" xfId="12089" hidden="1"/>
    <cellStyle name="Currency [0] 6946" xfId="41483" hidden="1"/>
    <cellStyle name="Currency [0] 6947" xfId="12112" hidden="1"/>
    <cellStyle name="Currency [0] 6947" xfId="41506" hidden="1"/>
    <cellStyle name="Currency [0] 6948" xfId="12114" hidden="1"/>
    <cellStyle name="Currency [0] 6948" xfId="41508" hidden="1"/>
    <cellStyle name="Currency [0] 6949" xfId="12014" hidden="1"/>
    <cellStyle name="Currency [0] 6949" xfId="41408" hidden="1"/>
    <cellStyle name="Currency [0] 695" xfId="802" hidden="1"/>
    <cellStyle name="Currency [0] 695" xfId="30197" hidden="1"/>
    <cellStyle name="Currency [0] 6950" xfId="12024" hidden="1"/>
    <cellStyle name="Currency [0] 6950" xfId="41418" hidden="1"/>
    <cellStyle name="Currency [0] 6951" xfId="12086" hidden="1"/>
    <cellStyle name="Currency [0] 6951" xfId="41480" hidden="1"/>
    <cellStyle name="Currency [0] 6952" xfId="12051" hidden="1"/>
    <cellStyle name="Currency [0] 6952" xfId="41445" hidden="1"/>
    <cellStyle name="Currency [0] 6953" xfId="12001" hidden="1"/>
    <cellStyle name="Currency [0] 6953" xfId="41395" hidden="1"/>
    <cellStyle name="Currency [0] 6954" xfId="12122" hidden="1"/>
    <cellStyle name="Currency [0] 6954" xfId="41516" hidden="1"/>
    <cellStyle name="Currency [0] 6955" xfId="12087" hidden="1"/>
    <cellStyle name="Currency [0] 6955" xfId="41481" hidden="1"/>
    <cellStyle name="Currency [0] 6956" xfId="12098" hidden="1"/>
    <cellStyle name="Currency [0] 6956" xfId="41492" hidden="1"/>
    <cellStyle name="Currency [0] 6957" xfId="12130" hidden="1"/>
    <cellStyle name="Currency [0] 6957" xfId="41524" hidden="1"/>
    <cellStyle name="Currency [0] 6958" xfId="12132" hidden="1"/>
    <cellStyle name="Currency [0] 6958" xfId="41526" hidden="1"/>
    <cellStyle name="Currency [0] 6959" xfId="12084" hidden="1"/>
    <cellStyle name="Currency [0] 6959" xfId="41478" hidden="1"/>
    <cellStyle name="Currency [0] 696" xfId="809" hidden="1"/>
    <cellStyle name="Currency [0] 696" xfId="30204" hidden="1"/>
    <cellStyle name="Currency [0] 6960" xfId="12083" hidden="1"/>
    <cellStyle name="Currency [0] 6960" xfId="41477" hidden="1"/>
    <cellStyle name="Currency [0] 6961" xfId="12073" hidden="1"/>
    <cellStyle name="Currency [0] 6961" xfId="41467" hidden="1"/>
    <cellStyle name="Currency [0] 6962" xfId="12069" hidden="1"/>
    <cellStyle name="Currency [0] 6962" xfId="41463" hidden="1"/>
    <cellStyle name="Currency [0] 6963" xfId="12071" hidden="1"/>
    <cellStyle name="Currency [0] 6963" xfId="41465" hidden="1"/>
    <cellStyle name="Currency [0] 6964" xfId="12139" hidden="1"/>
    <cellStyle name="Currency [0] 6964" xfId="41533" hidden="1"/>
    <cellStyle name="Currency [0] 6965" xfId="11510" hidden="1"/>
    <cellStyle name="Currency [0] 6965" xfId="40904" hidden="1"/>
    <cellStyle name="Currency [0] 6966" xfId="12117" hidden="1"/>
    <cellStyle name="Currency [0] 6966" xfId="41511" hidden="1"/>
    <cellStyle name="Currency [0] 6967" xfId="12145" hidden="1"/>
    <cellStyle name="Currency [0] 6967" xfId="41539" hidden="1"/>
    <cellStyle name="Currency [0] 6968" xfId="12147" hidden="1"/>
    <cellStyle name="Currency [0] 6968" xfId="41541" hidden="1"/>
    <cellStyle name="Currency [0] 6969" xfId="12022" hidden="1"/>
    <cellStyle name="Currency [0] 6969" xfId="41416" hidden="1"/>
    <cellStyle name="Currency [0] 697" xfId="810" hidden="1"/>
    <cellStyle name="Currency [0] 697" xfId="30205" hidden="1"/>
    <cellStyle name="Currency [0] 6970" xfId="12096" hidden="1"/>
    <cellStyle name="Currency [0] 6970" xfId="41490" hidden="1"/>
    <cellStyle name="Currency [0] 6971" xfId="12052" hidden="1"/>
    <cellStyle name="Currency [0] 6971" xfId="41446" hidden="1"/>
    <cellStyle name="Currency [0] 6972" xfId="12088" hidden="1"/>
    <cellStyle name="Currency [0] 6972" xfId="41482" hidden="1"/>
    <cellStyle name="Currency [0] 6973" xfId="12092" hidden="1"/>
    <cellStyle name="Currency [0] 6973" xfId="41486" hidden="1"/>
    <cellStyle name="Currency [0] 6974" xfId="12153" hidden="1"/>
    <cellStyle name="Currency [0] 6974" xfId="41547" hidden="1"/>
    <cellStyle name="Currency [0] 6975" xfId="11497" hidden="1"/>
    <cellStyle name="Currency [0] 6975" xfId="40891" hidden="1"/>
    <cellStyle name="Currency [0] 6976" xfId="12135" hidden="1"/>
    <cellStyle name="Currency [0] 6976" xfId="41529" hidden="1"/>
    <cellStyle name="Currency [0] 6977" xfId="12158" hidden="1"/>
    <cellStyle name="Currency [0] 6977" xfId="41552" hidden="1"/>
    <cellStyle name="Currency [0] 6978" xfId="12160" hidden="1"/>
    <cellStyle name="Currency [0] 6978" xfId="41554" hidden="1"/>
    <cellStyle name="Currency [0] 6979" xfId="12016" hidden="1"/>
    <cellStyle name="Currency [0] 6979" xfId="41410" hidden="1"/>
    <cellStyle name="Currency [0] 698" xfId="750" hidden="1"/>
    <cellStyle name="Currency [0] 698" xfId="30145" hidden="1"/>
    <cellStyle name="Currency [0] 6980" xfId="12115" hidden="1"/>
    <cellStyle name="Currency [0] 6980" xfId="41509" hidden="1"/>
    <cellStyle name="Currency [0] 6981" xfId="12082" hidden="1"/>
    <cellStyle name="Currency [0] 6981" xfId="41476" hidden="1"/>
    <cellStyle name="Currency [0] 6982" xfId="12100" hidden="1"/>
    <cellStyle name="Currency [0] 6982" xfId="41494" hidden="1"/>
    <cellStyle name="Currency [0] 6983" xfId="12097" hidden="1"/>
    <cellStyle name="Currency [0] 6983" xfId="41491" hidden="1"/>
    <cellStyle name="Currency [0] 6984" xfId="12164" hidden="1"/>
    <cellStyle name="Currency [0] 6984" xfId="41558" hidden="1"/>
    <cellStyle name="Currency [0] 6985" xfId="12049" hidden="1"/>
    <cellStyle name="Currency [0] 6985" xfId="41443" hidden="1"/>
    <cellStyle name="Currency [0] 6986" xfId="12149" hidden="1"/>
    <cellStyle name="Currency [0] 6986" xfId="41543" hidden="1"/>
    <cellStyle name="Currency [0] 6987" xfId="12171" hidden="1"/>
    <cellStyle name="Currency [0] 6987" xfId="41565" hidden="1"/>
    <cellStyle name="Currency [0] 6988" xfId="12173" hidden="1"/>
    <cellStyle name="Currency [0] 6988" xfId="41567" hidden="1"/>
    <cellStyle name="Currency [0] 6989" xfId="12101" hidden="1"/>
    <cellStyle name="Currency [0] 6989" xfId="41495" hidden="1"/>
    <cellStyle name="Currency [0] 699" xfId="770" hidden="1"/>
    <cellStyle name="Currency [0] 699" xfId="30165" hidden="1"/>
    <cellStyle name="Currency [0] 6990" xfId="12133" hidden="1"/>
    <cellStyle name="Currency [0] 6990" xfId="41527" hidden="1"/>
    <cellStyle name="Currency [0] 6991" xfId="11476" hidden="1"/>
    <cellStyle name="Currency [0] 6991" xfId="40870" hidden="1"/>
    <cellStyle name="Currency [0] 6992" xfId="12119" hidden="1"/>
    <cellStyle name="Currency [0] 6992" xfId="41513" hidden="1"/>
    <cellStyle name="Currency [0] 6993" xfId="12116" hidden="1"/>
    <cellStyle name="Currency [0] 6993" xfId="41510" hidden="1"/>
    <cellStyle name="Currency [0] 6994" xfId="12177" hidden="1"/>
    <cellStyle name="Currency [0] 6994" xfId="41571" hidden="1"/>
    <cellStyle name="Currency [0] 6995" xfId="12012" hidden="1"/>
    <cellStyle name="Currency [0] 6995" xfId="41406" hidden="1"/>
    <cellStyle name="Currency [0] 6996" xfId="12161" hidden="1"/>
    <cellStyle name="Currency [0] 6996" xfId="41555" hidden="1"/>
    <cellStyle name="Currency [0] 6997" xfId="12181" hidden="1"/>
    <cellStyle name="Currency [0] 6997" xfId="41575" hidden="1"/>
    <cellStyle name="Currency [0] 6998" xfId="12183" hidden="1"/>
    <cellStyle name="Currency [0] 6998" xfId="41577" hidden="1"/>
    <cellStyle name="Currency [0] 6999" xfId="12120" hidden="1"/>
    <cellStyle name="Currency [0] 6999" xfId="41514" hidden="1"/>
    <cellStyle name="Currency [0] 7" xfId="78" hidden="1"/>
    <cellStyle name="Currency [0] 7" xfId="29473" hidden="1"/>
    <cellStyle name="Currency [0] 70" xfId="165" hidden="1"/>
    <cellStyle name="Currency [0] 70" xfId="29560" hidden="1"/>
    <cellStyle name="Currency [0] 700" xfId="804" hidden="1"/>
    <cellStyle name="Currency [0] 700" xfId="30199" hidden="1"/>
    <cellStyle name="Currency [0] 7000" xfId="12148" hidden="1"/>
    <cellStyle name="Currency [0] 7000" xfId="41542" hidden="1"/>
    <cellStyle name="Currency [0] 7001" xfId="12108" hidden="1"/>
    <cellStyle name="Currency [0] 7001" xfId="41502" hidden="1"/>
    <cellStyle name="Currency [0] 7002" xfId="12137" hidden="1"/>
    <cellStyle name="Currency [0] 7002" xfId="41531" hidden="1"/>
    <cellStyle name="Currency [0] 7003" xfId="12134" hidden="1"/>
    <cellStyle name="Currency [0] 7003" xfId="41528" hidden="1"/>
    <cellStyle name="Currency [0] 7004" xfId="12187" hidden="1"/>
    <cellStyle name="Currency [0] 7004" xfId="41581" hidden="1"/>
    <cellStyle name="Currency [0] 7005" xfId="12015" hidden="1"/>
    <cellStyle name="Currency [0] 7005" xfId="41409" hidden="1"/>
    <cellStyle name="Currency [0] 7006" xfId="12174" hidden="1"/>
    <cellStyle name="Currency [0] 7006" xfId="41568" hidden="1"/>
    <cellStyle name="Currency [0] 7007" xfId="12191" hidden="1"/>
    <cellStyle name="Currency [0] 7007" xfId="41585" hidden="1"/>
    <cellStyle name="Currency [0] 7008" xfId="12193" hidden="1"/>
    <cellStyle name="Currency [0] 7008" xfId="41587" hidden="1"/>
    <cellStyle name="Currency [0] 7009" xfId="12074" hidden="1"/>
    <cellStyle name="Currency [0] 7009" xfId="41468" hidden="1"/>
    <cellStyle name="Currency [0] 701" xfId="797" hidden="1"/>
    <cellStyle name="Currency [0] 701" xfId="30192" hidden="1"/>
    <cellStyle name="Currency [0] 7010" xfId="12110" hidden="1"/>
    <cellStyle name="Currency [0] 7010" xfId="41504" hidden="1"/>
    <cellStyle name="Currency [0] 7011" xfId="12179" hidden="1"/>
    <cellStyle name="Currency [0] 7011" xfId="41573" hidden="1"/>
    <cellStyle name="Currency [0] 7012" xfId="12167" hidden="1"/>
    <cellStyle name="Currency [0] 7012" xfId="41561" hidden="1"/>
    <cellStyle name="Currency [0] 7013" xfId="12184" hidden="1"/>
    <cellStyle name="Currency [0] 7013" xfId="41578" hidden="1"/>
    <cellStyle name="Currency [0] 7014" xfId="12195" hidden="1"/>
    <cellStyle name="Currency [0] 7014" xfId="41589" hidden="1"/>
    <cellStyle name="Currency [0] 7015" xfId="12043" hidden="1"/>
    <cellStyle name="Currency [0] 7015" xfId="41437" hidden="1"/>
    <cellStyle name="Currency [0] 7016" xfId="12107" hidden="1"/>
    <cellStyle name="Currency [0] 7016" xfId="41501" hidden="1"/>
    <cellStyle name="Currency [0] 7017" xfId="12199" hidden="1"/>
    <cellStyle name="Currency [0] 7017" xfId="41593" hidden="1"/>
    <cellStyle name="Currency [0] 7018" xfId="12201" hidden="1"/>
    <cellStyle name="Currency [0] 7018" xfId="41595" hidden="1"/>
    <cellStyle name="Currency [0] 7019" xfId="12156" hidden="1"/>
    <cellStyle name="Currency [0] 7019" xfId="41550" hidden="1"/>
    <cellStyle name="Currency [0] 702" xfId="807" hidden="1"/>
    <cellStyle name="Currency [0] 702" xfId="30202" hidden="1"/>
    <cellStyle name="Currency [0] 7020" xfId="12168" hidden="1"/>
    <cellStyle name="Currency [0] 7020" xfId="41562" hidden="1"/>
    <cellStyle name="Currency [0] 7021" xfId="12196" hidden="1"/>
    <cellStyle name="Currency [0] 7021" xfId="41590" hidden="1"/>
    <cellStyle name="Currency [0] 7022" xfId="12169" hidden="1"/>
    <cellStyle name="Currency [0] 7022" xfId="41563" hidden="1"/>
    <cellStyle name="Currency [0] 7023" xfId="12202" hidden="1"/>
    <cellStyle name="Currency [0] 7023" xfId="41596" hidden="1"/>
    <cellStyle name="Currency [0] 7024" xfId="12204" hidden="1"/>
    <cellStyle name="Currency [0] 7024" xfId="41598" hidden="1"/>
    <cellStyle name="Currency [0] 7025" xfId="12197" hidden="1"/>
    <cellStyle name="Currency [0] 7025" xfId="41591" hidden="1"/>
    <cellStyle name="Currency [0] 7026" xfId="12143" hidden="1"/>
    <cellStyle name="Currency [0] 7026" xfId="41537" hidden="1"/>
    <cellStyle name="Currency [0] 7027" xfId="12206" hidden="1"/>
    <cellStyle name="Currency [0] 7027" xfId="41600" hidden="1"/>
    <cellStyle name="Currency [0] 7028" xfId="12208" hidden="1"/>
    <cellStyle name="Currency [0] 7028" xfId="41602" hidden="1"/>
    <cellStyle name="Currency [0] 7029" xfId="11570" hidden="1"/>
    <cellStyle name="Currency [0] 7029" xfId="40964" hidden="1"/>
    <cellStyle name="Currency [0] 703" xfId="811" hidden="1"/>
    <cellStyle name="Currency [0] 703" xfId="30206" hidden="1"/>
    <cellStyle name="Currency [0] 7030" xfId="11511" hidden="1"/>
    <cellStyle name="Currency [0] 7030" xfId="40905" hidden="1"/>
    <cellStyle name="Currency [0] 7031" xfId="12214" hidden="1"/>
    <cellStyle name="Currency [0] 7031" xfId="41608" hidden="1"/>
    <cellStyle name="Currency [0] 7032" xfId="12220" hidden="1"/>
    <cellStyle name="Currency [0] 7032" xfId="41614" hidden="1"/>
    <cellStyle name="Currency [0] 7033" xfId="12222" hidden="1"/>
    <cellStyle name="Currency [0] 7033" xfId="41616" hidden="1"/>
    <cellStyle name="Currency [0] 7034" xfId="11501" hidden="1"/>
    <cellStyle name="Currency [0] 7034" xfId="40895" hidden="1"/>
    <cellStyle name="Currency [0] 7035" xfId="12216" hidden="1"/>
    <cellStyle name="Currency [0] 7035" xfId="41610" hidden="1"/>
    <cellStyle name="Currency [0] 7036" xfId="12224" hidden="1"/>
    <cellStyle name="Currency [0] 7036" xfId="41618" hidden="1"/>
    <cellStyle name="Currency [0] 7037" xfId="12226" hidden="1"/>
    <cellStyle name="Currency [0] 7037" xfId="41620" hidden="1"/>
    <cellStyle name="Currency [0] 7038" xfId="12215" hidden="1"/>
    <cellStyle name="Currency [0] 7038" xfId="41609" hidden="1"/>
    <cellStyle name="Currency [0] 7039" xfId="11546" hidden="1"/>
    <cellStyle name="Currency [0] 7039" xfId="40940" hidden="1"/>
    <cellStyle name="Currency [0] 704" xfId="736" hidden="1"/>
    <cellStyle name="Currency [0] 704" xfId="30131" hidden="1"/>
    <cellStyle name="Currency [0] 7040" xfId="12237" hidden="1"/>
    <cellStyle name="Currency [0] 7040" xfId="41631" hidden="1"/>
    <cellStyle name="Currency [0] 7041" xfId="12246" hidden="1"/>
    <cellStyle name="Currency [0] 7041" xfId="41640" hidden="1"/>
    <cellStyle name="Currency [0] 7042" xfId="12257" hidden="1"/>
    <cellStyle name="Currency [0] 7042" xfId="41651" hidden="1"/>
    <cellStyle name="Currency [0] 7043" xfId="12263" hidden="1"/>
    <cellStyle name="Currency [0] 7043" xfId="41657" hidden="1"/>
    <cellStyle name="Currency [0] 7044" xfId="12235" hidden="1"/>
    <cellStyle name="Currency [0] 7044" xfId="41629" hidden="1"/>
    <cellStyle name="Currency [0] 7045" xfId="12253" hidden="1"/>
    <cellStyle name="Currency [0] 7045" xfId="41647" hidden="1"/>
    <cellStyle name="Currency [0] 7046" xfId="12275" hidden="1"/>
    <cellStyle name="Currency [0] 7046" xfId="41669" hidden="1"/>
    <cellStyle name="Currency [0] 7047" xfId="12277" hidden="1"/>
    <cellStyle name="Currency [0] 7047" xfId="41671" hidden="1"/>
    <cellStyle name="Currency [0] 7048" xfId="12211" hidden="1"/>
    <cellStyle name="Currency [0] 7048" xfId="41605" hidden="1"/>
    <cellStyle name="Currency [0] 7049" xfId="11500" hidden="1"/>
    <cellStyle name="Currency [0] 7049" xfId="40894" hidden="1"/>
    <cellStyle name="Currency [0] 705" xfId="768" hidden="1"/>
    <cellStyle name="Currency [0] 705" xfId="30163" hidden="1"/>
    <cellStyle name="Currency [0] 7050" xfId="12249" hidden="1"/>
    <cellStyle name="Currency [0] 7050" xfId="41643" hidden="1"/>
    <cellStyle name="Currency [0] 7051" xfId="11479" hidden="1"/>
    <cellStyle name="Currency [0] 7051" xfId="40873" hidden="1"/>
    <cellStyle name="Currency [0] 7052" xfId="12238" hidden="1"/>
    <cellStyle name="Currency [0] 7052" xfId="41632" hidden="1"/>
    <cellStyle name="Currency [0] 7053" xfId="12282" hidden="1"/>
    <cellStyle name="Currency [0] 7053" xfId="41676" hidden="1"/>
    <cellStyle name="Currency [0] 7054" xfId="12250" hidden="1"/>
    <cellStyle name="Currency [0] 7054" xfId="41644" hidden="1"/>
    <cellStyle name="Currency [0] 7055" xfId="12258" hidden="1"/>
    <cellStyle name="Currency [0] 7055" xfId="41652" hidden="1"/>
    <cellStyle name="Currency [0] 7056" xfId="12294" hidden="1"/>
    <cellStyle name="Currency [0] 7056" xfId="41688" hidden="1"/>
    <cellStyle name="Currency [0] 7057" xfId="12296" hidden="1"/>
    <cellStyle name="Currency [0] 7057" xfId="41690" hidden="1"/>
    <cellStyle name="Currency [0] 7058" xfId="12252" hidden="1"/>
    <cellStyle name="Currency [0] 7058" xfId="41646" hidden="1"/>
    <cellStyle name="Currency [0] 7059" xfId="12265" hidden="1"/>
    <cellStyle name="Currency [0] 7059" xfId="41659" hidden="1"/>
    <cellStyle name="Currency [0] 706" xfId="814" hidden="1"/>
    <cellStyle name="Currency [0] 706" xfId="30209" hidden="1"/>
    <cellStyle name="Currency [0] 7060" xfId="12270" hidden="1"/>
    <cellStyle name="Currency [0] 7060" xfId="41664" hidden="1"/>
    <cellStyle name="Currency [0] 7061" xfId="12264" hidden="1"/>
    <cellStyle name="Currency [0] 7061" xfId="41658" hidden="1"/>
    <cellStyle name="Currency [0] 7062" xfId="12312" hidden="1"/>
    <cellStyle name="Currency [0] 7062" xfId="41706" hidden="1"/>
    <cellStyle name="Currency [0] 7063" xfId="12320" hidden="1"/>
    <cellStyle name="Currency [0] 7063" xfId="41714" hidden="1"/>
    <cellStyle name="Currency [0] 7064" xfId="12248" hidden="1"/>
    <cellStyle name="Currency [0] 7064" xfId="41642" hidden="1"/>
    <cellStyle name="Currency [0] 7065" xfId="12306" hidden="1"/>
    <cellStyle name="Currency [0] 7065" xfId="41700" hidden="1"/>
    <cellStyle name="Currency [0] 7066" xfId="12329" hidden="1"/>
    <cellStyle name="Currency [0] 7066" xfId="41723" hidden="1"/>
    <cellStyle name="Currency [0] 7067" xfId="12331" hidden="1"/>
    <cellStyle name="Currency [0] 7067" xfId="41725" hidden="1"/>
    <cellStyle name="Currency [0] 7068" xfId="12231" hidden="1"/>
    <cellStyle name="Currency [0] 7068" xfId="41625" hidden="1"/>
    <cellStyle name="Currency [0] 7069" xfId="12241" hidden="1"/>
    <cellStyle name="Currency [0] 7069" xfId="41635" hidden="1"/>
    <cellStyle name="Currency [0] 707" xfId="815" hidden="1"/>
    <cellStyle name="Currency [0] 707" xfId="30210" hidden="1"/>
    <cellStyle name="Currency [0] 7070" xfId="12303" hidden="1"/>
    <cellStyle name="Currency [0] 7070" xfId="41697" hidden="1"/>
    <cellStyle name="Currency [0] 7071" xfId="12268" hidden="1"/>
    <cellStyle name="Currency [0] 7071" xfId="41662" hidden="1"/>
    <cellStyle name="Currency [0] 7072" xfId="12218" hidden="1"/>
    <cellStyle name="Currency [0] 7072" xfId="41612" hidden="1"/>
    <cellStyle name="Currency [0] 7073" xfId="12339" hidden="1"/>
    <cellStyle name="Currency [0] 7073" xfId="41733" hidden="1"/>
    <cellStyle name="Currency [0] 7074" xfId="12304" hidden="1"/>
    <cellStyle name="Currency [0] 7074" xfId="41698" hidden="1"/>
    <cellStyle name="Currency [0] 7075" xfId="12315" hidden="1"/>
    <cellStyle name="Currency [0] 7075" xfId="41709" hidden="1"/>
    <cellStyle name="Currency [0] 7076" xfId="12347" hidden="1"/>
    <cellStyle name="Currency [0] 7076" xfId="41741" hidden="1"/>
    <cellStyle name="Currency [0] 7077" xfId="12349" hidden="1"/>
    <cellStyle name="Currency [0] 7077" xfId="41743" hidden="1"/>
    <cellStyle name="Currency [0] 7078" xfId="12301" hidden="1"/>
    <cellStyle name="Currency [0] 7078" xfId="41695" hidden="1"/>
    <cellStyle name="Currency [0] 7079" xfId="12300" hidden="1"/>
    <cellStyle name="Currency [0] 7079" xfId="41694" hidden="1"/>
    <cellStyle name="Currency [0] 708" xfId="792" hidden="1"/>
    <cellStyle name="Currency [0] 708" xfId="30187" hidden="1"/>
    <cellStyle name="Currency [0] 7080" xfId="12290" hidden="1"/>
    <cellStyle name="Currency [0] 7080" xfId="41684" hidden="1"/>
    <cellStyle name="Currency [0] 7081" xfId="12286" hidden="1"/>
    <cellStyle name="Currency [0] 7081" xfId="41680" hidden="1"/>
    <cellStyle name="Currency [0] 7082" xfId="12288" hidden="1"/>
    <cellStyle name="Currency [0] 7082" xfId="41682" hidden="1"/>
    <cellStyle name="Currency [0] 7083" xfId="12356" hidden="1"/>
    <cellStyle name="Currency [0] 7083" xfId="41750" hidden="1"/>
    <cellStyle name="Currency [0] 7084" xfId="11515" hidden="1"/>
    <cellStyle name="Currency [0] 7084" xfId="40909" hidden="1"/>
    <cellStyle name="Currency [0] 7085" xfId="12334" hidden="1"/>
    <cellStyle name="Currency [0] 7085" xfId="41728" hidden="1"/>
    <cellStyle name="Currency [0] 7086" xfId="12362" hidden="1"/>
    <cellStyle name="Currency [0] 7086" xfId="41756" hidden="1"/>
    <cellStyle name="Currency [0] 7087" xfId="12364" hidden="1"/>
    <cellStyle name="Currency [0] 7087" xfId="41758" hidden="1"/>
    <cellStyle name="Currency [0] 7088" xfId="12239" hidden="1"/>
    <cellStyle name="Currency [0] 7088" xfId="41633" hidden="1"/>
    <cellStyle name="Currency [0] 7089" xfId="12313" hidden="1"/>
    <cellStyle name="Currency [0] 7089" xfId="41707" hidden="1"/>
    <cellStyle name="Currency [0] 709" xfId="798" hidden="1"/>
    <cellStyle name="Currency [0] 709" xfId="30193" hidden="1"/>
    <cellStyle name="Currency [0] 7090" xfId="12269" hidden="1"/>
    <cellStyle name="Currency [0] 7090" xfId="41663" hidden="1"/>
    <cellStyle name="Currency [0] 7091" xfId="12305" hidden="1"/>
    <cellStyle name="Currency [0] 7091" xfId="41699" hidden="1"/>
    <cellStyle name="Currency [0] 7092" xfId="12309" hidden="1"/>
    <cellStyle name="Currency [0] 7092" xfId="41703" hidden="1"/>
    <cellStyle name="Currency [0] 7093" xfId="12370" hidden="1"/>
    <cellStyle name="Currency [0] 7093" xfId="41764" hidden="1"/>
    <cellStyle name="Currency [0] 7094" xfId="11528" hidden="1"/>
    <cellStyle name="Currency [0] 7094" xfId="40922" hidden="1"/>
    <cellStyle name="Currency [0] 7095" xfId="12352" hidden="1"/>
    <cellStyle name="Currency [0] 7095" xfId="41746" hidden="1"/>
    <cellStyle name="Currency [0] 7096" xfId="12375" hidden="1"/>
    <cellStyle name="Currency [0] 7096" xfId="41769" hidden="1"/>
    <cellStyle name="Currency [0] 7097" xfId="12377" hidden="1"/>
    <cellStyle name="Currency [0] 7097" xfId="41771" hidden="1"/>
    <cellStyle name="Currency [0] 7098" xfId="12233" hidden="1"/>
    <cellStyle name="Currency [0] 7098" xfId="41627" hidden="1"/>
    <cellStyle name="Currency [0] 7099" xfId="12332" hidden="1"/>
    <cellStyle name="Currency [0] 7099" xfId="41726" hidden="1"/>
    <cellStyle name="Currency [0] 71" xfId="93" hidden="1"/>
    <cellStyle name="Currency [0] 71" xfId="29488" hidden="1"/>
    <cellStyle name="Currency [0] 710" xfId="812" hidden="1"/>
    <cellStyle name="Currency [0] 710" xfId="30207" hidden="1"/>
    <cellStyle name="Currency [0] 7100" xfId="12299" hidden="1"/>
    <cellStyle name="Currency [0] 7100" xfId="41693" hidden="1"/>
    <cellStyle name="Currency [0] 7101" xfId="12317" hidden="1"/>
    <cellStyle name="Currency [0] 7101" xfId="41711" hidden="1"/>
    <cellStyle name="Currency [0] 7102" xfId="12314" hidden="1"/>
    <cellStyle name="Currency [0] 7102" xfId="41708" hidden="1"/>
    <cellStyle name="Currency [0] 7103" xfId="12381" hidden="1"/>
    <cellStyle name="Currency [0] 7103" xfId="41775" hidden="1"/>
    <cellStyle name="Currency [0] 7104" xfId="12266" hidden="1"/>
    <cellStyle name="Currency [0] 7104" xfId="41660" hidden="1"/>
    <cellStyle name="Currency [0] 7105" xfId="12366" hidden="1"/>
    <cellStyle name="Currency [0] 7105" xfId="41760" hidden="1"/>
    <cellStyle name="Currency [0] 7106" xfId="12388" hidden="1"/>
    <cellStyle name="Currency [0] 7106" xfId="41782" hidden="1"/>
    <cellStyle name="Currency [0] 7107" xfId="12390" hidden="1"/>
    <cellStyle name="Currency [0] 7107" xfId="41784" hidden="1"/>
    <cellStyle name="Currency [0] 7108" xfId="12318" hidden="1"/>
    <cellStyle name="Currency [0] 7108" xfId="41712" hidden="1"/>
    <cellStyle name="Currency [0] 7109" xfId="12350" hidden="1"/>
    <cellStyle name="Currency [0] 7109" xfId="41744" hidden="1"/>
    <cellStyle name="Currency [0] 711" xfId="799" hidden="1"/>
    <cellStyle name="Currency [0] 711" xfId="30194" hidden="1"/>
    <cellStyle name="Currency [0] 7110" xfId="11480" hidden="1"/>
    <cellStyle name="Currency [0] 7110" xfId="40874" hidden="1"/>
    <cellStyle name="Currency [0] 7111" xfId="12336" hidden="1"/>
    <cellStyle name="Currency [0] 7111" xfId="41730" hidden="1"/>
    <cellStyle name="Currency [0] 7112" xfId="12333" hidden="1"/>
    <cellStyle name="Currency [0] 7112" xfId="41727" hidden="1"/>
    <cellStyle name="Currency [0] 7113" xfId="12394" hidden="1"/>
    <cellStyle name="Currency [0] 7113" xfId="41788" hidden="1"/>
    <cellStyle name="Currency [0] 7114" xfId="12229" hidden="1"/>
    <cellStyle name="Currency [0] 7114" xfId="41623" hidden="1"/>
    <cellStyle name="Currency [0] 7115" xfId="12378" hidden="1"/>
    <cellStyle name="Currency [0] 7115" xfId="41772" hidden="1"/>
    <cellStyle name="Currency [0] 7116" xfId="12398" hidden="1"/>
    <cellStyle name="Currency [0] 7116" xfId="41792" hidden="1"/>
    <cellStyle name="Currency [0] 7117" xfId="12400" hidden="1"/>
    <cellStyle name="Currency [0] 7117" xfId="41794" hidden="1"/>
    <cellStyle name="Currency [0] 7118" xfId="12337" hidden="1"/>
    <cellStyle name="Currency [0] 7118" xfId="41731" hidden="1"/>
    <cellStyle name="Currency [0] 7119" xfId="12365" hidden="1"/>
    <cellStyle name="Currency [0] 7119" xfId="41759" hidden="1"/>
    <cellStyle name="Currency [0] 712" xfId="816" hidden="1"/>
    <cellStyle name="Currency [0] 712" xfId="30211" hidden="1"/>
    <cellStyle name="Currency [0] 7120" xfId="12325" hidden="1"/>
    <cellStyle name="Currency [0] 7120" xfId="41719" hidden="1"/>
    <cellStyle name="Currency [0] 7121" xfId="12354" hidden="1"/>
    <cellStyle name="Currency [0] 7121" xfId="41748" hidden="1"/>
    <cellStyle name="Currency [0] 7122" xfId="12351" hidden="1"/>
    <cellStyle name="Currency [0] 7122" xfId="41745" hidden="1"/>
    <cellStyle name="Currency [0] 7123" xfId="12404" hidden="1"/>
    <cellStyle name="Currency [0] 7123" xfId="41798" hidden="1"/>
    <cellStyle name="Currency [0] 7124" xfId="12232" hidden="1"/>
    <cellStyle name="Currency [0] 7124" xfId="41626" hidden="1"/>
    <cellStyle name="Currency [0] 7125" xfId="12391" hidden="1"/>
    <cellStyle name="Currency [0] 7125" xfId="41785" hidden="1"/>
    <cellStyle name="Currency [0] 7126" xfId="12408" hidden="1"/>
    <cellStyle name="Currency [0] 7126" xfId="41802" hidden="1"/>
    <cellStyle name="Currency [0] 7127" xfId="12410" hidden="1"/>
    <cellStyle name="Currency [0] 7127" xfId="41804" hidden="1"/>
    <cellStyle name="Currency [0] 7128" xfId="12291" hidden="1"/>
    <cellStyle name="Currency [0] 7128" xfId="41685" hidden="1"/>
    <cellStyle name="Currency [0] 7129" xfId="12327" hidden="1"/>
    <cellStyle name="Currency [0] 7129" xfId="41721" hidden="1"/>
    <cellStyle name="Currency [0] 713" xfId="817" hidden="1"/>
    <cellStyle name="Currency [0] 713" xfId="30212" hidden="1"/>
    <cellStyle name="Currency [0] 7130" xfId="12396" hidden="1"/>
    <cellStyle name="Currency [0] 7130" xfId="41790" hidden="1"/>
    <cellStyle name="Currency [0] 7131" xfId="12384" hidden="1"/>
    <cellStyle name="Currency [0] 7131" xfId="41778" hidden="1"/>
    <cellStyle name="Currency [0] 7132" xfId="12401" hidden="1"/>
    <cellStyle name="Currency [0] 7132" xfId="41795" hidden="1"/>
    <cellStyle name="Currency [0] 7133" xfId="12412" hidden="1"/>
    <cellStyle name="Currency [0] 7133" xfId="41806" hidden="1"/>
    <cellStyle name="Currency [0] 7134" xfId="12260" hidden="1"/>
    <cellStyle name="Currency [0] 7134" xfId="41654" hidden="1"/>
    <cellStyle name="Currency [0] 7135" xfId="12324" hidden="1"/>
    <cellStyle name="Currency [0] 7135" xfId="41718" hidden="1"/>
    <cellStyle name="Currency [0] 7136" xfId="12416" hidden="1"/>
    <cellStyle name="Currency [0] 7136" xfId="41810" hidden="1"/>
    <cellStyle name="Currency [0] 7137" xfId="12418" hidden="1"/>
    <cellStyle name="Currency [0] 7137" xfId="41812" hidden="1"/>
    <cellStyle name="Currency [0] 7138" xfId="12373" hidden="1"/>
    <cellStyle name="Currency [0] 7138" xfId="41767" hidden="1"/>
    <cellStyle name="Currency [0] 7139" xfId="12385" hidden="1"/>
    <cellStyle name="Currency [0] 7139" xfId="41779" hidden="1"/>
    <cellStyle name="Currency [0] 714" xfId="813" hidden="1"/>
    <cellStyle name="Currency [0] 714" xfId="30208" hidden="1"/>
    <cellStyle name="Currency [0] 7140" xfId="12413" hidden="1"/>
    <cellStyle name="Currency [0] 7140" xfId="41807" hidden="1"/>
    <cellStyle name="Currency [0] 7141" xfId="12386" hidden="1"/>
    <cellStyle name="Currency [0] 7141" xfId="41780" hidden="1"/>
    <cellStyle name="Currency [0] 7142" xfId="12419" hidden="1"/>
    <cellStyle name="Currency [0] 7142" xfId="41813" hidden="1"/>
    <cellStyle name="Currency [0] 7143" xfId="12421" hidden="1"/>
    <cellStyle name="Currency [0] 7143" xfId="41815" hidden="1"/>
    <cellStyle name="Currency [0] 7144" xfId="12414" hidden="1"/>
    <cellStyle name="Currency [0] 7144" xfId="41808" hidden="1"/>
    <cellStyle name="Currency [0] 7145" xfId="12360" hidden="1"/>
    <cellStyle name="Currency [0] 7145" xfId="41754" hidden="1"/>
    <cellStyle name="Currency [0] 7146" xfId="12423" hidden="1"/>
    <cellStyle name="Currency [0] 7146" xfId="41817" hidden="1"/>
    <cellStyle name="Currency [0] 7147" xfId="12425" hidden="1"/>
    <cellStyle name="Currency [0] 7147" xfId="41819" hidden="1"/>
    <cellStyle name="Currency [0] 7148" xfId="11185" hidden="1"/>
    <cellStyle name="Currency [0] 7148" xfId="40579" hidden="1"/>
    <cellStyle name="Currency [0] 7149" xfId="11240" hidden="1"/>
    <cellStyle name="Currency [0] 7149" xfId="40634" hidden="1"/>
    <cellStyle name="Currency [0] 715" xfId="786" hidden="1"/>
    <cellStyle name="Currency [0] 715" xfId="30181" hidden="1"/>
    <cellStyle name="Currency [0] 7150" xfId="11265" hidden="1"/>
    <cellStyle name="Currency [0] 7150" xfId="40659" hidden="1"/>
    <cellStyle name="Currency [0] 7151" xfId="12430" hidden="1"/>
    <cellStyle name="Currency [0] 7151" xfId="41824" hidden="1"/>
    <cellStyle name="Currency [0] 7152" xfId="12433" hidden="1"/>
    <cellStyle name="Currency [0] 7152" xfId="41827" hidden="1"/>
    <cellStyle name="Currency [0] 7153" xfId="11193" hidden="1"/>
    <cellStyle name="Currency [0] 7153" xfId="40587" hidden="1"/>
    <cellStyle name="Currency [0] 7154" xfId="12426" hidden="1"/>
    <cellStyle name="Currency [0] 7154" xfId="41820" hidden="1"/>
    <cellStyle name="Currency [0] 7155" xfId="12435" hidden="1"/>
    <cellStyle name="Currency [0] 7155" xfId="41829" hidden="1"/>
    <cellStyle name="Currency [0] 7156" xfId="12437" hidden="1"/>
    <cellStyle name="Currency [0] 7156" xfId="41831" hidden="1"/>
    <cellStyle name="Currency [0] 7157" xfId="11218" hidden="1"/>
    <cellStyle name="Currency [0] 7157" xfId="40612" hidden="1"/>
    <cellStyle name="Currency [0] 7158" xfId="11184" hidden="1"/>
    <cellStyle name="Currency [0] 7158" xfId="40578" hidden="1"/>
    <cellStyle name="Currency [0] 7159" xfId="12448" hidden="1"/>
    <cellStyle name="Currency [0] 7159" xfId="41842" hidden="1"/>
    <cellStyle name="Currency [0] 716" xfId="818" hidden="1"/>
    <cellStyle name="Currency [0] 716" xfId="30213" hidden="1"/>
    <cellStyle name="Currency [0] 7160" xfId="12457" hidden="1"/>
    <cellStyle name="Currency [0] 7160" xfId="41851" hidden="1"/>
    <cellStyle name="Currency [0] 7161" xfId="12468" hidden="1"/>
    <cellStyle name="Currency [0] 7161" xfId="41862" hidden="1"/>
    <cellStyle name="Currency [0] 7162" xfId="12474" hidden="1"/>
    <cellStyle name="Currency [0] 7162" xfId="41868" hidden="1"/>
    <cellStyle name="Currency [0] 7163" xfId="12446" hidden="1"/>
    <cellStyle name="Currency [0] 7163" xfId="41840" hidden="1"/>
    <cellStyle name="Currency [0] 7164" xfId="12464" hidden="1"/>
    <cellStyle name="Currency [0] 7164" xfId="41858" hidden="1"/>
    <cellStyle name="Currency [0] 7165" xfId="12486" hidden="1"/>
    <cellStyle name="Currency [0] 7165" xfId="41880" hidden="1"/>
    <cellStyle name="Currency [0] 7166" xfId="12488" hidden="1"/>
    <cellStyle name="Currency [0] 7166" xfId="41882" hidden="1"/>
    <cellStyle name="Currency [0] 7167" xfId="11188" hidden="1"/>
    <cellStyle name="Currency [0] 7167" xfId="40582" hidden="1"/>
    <cellStyle name="Currency [0] 7168" xfId="11202" hidden="1"/>
    <cellStyle name="Currency [0] 7168" xfId="40596" hidden="1"/>
    <cellStyle name="Currency [0] 7169" xfId="12460" hidden="1"/>
    <cellStyle name="Currency [0] 7169" xfId="41854" hidden="1"/>
    <cellStyle name="Currency [0] 717" xfId="819" hidden="1"/>
    <cellStyle name="Currency [0] 717" xfId="30214" hidden="1"/>
    <cellStyle name="Currency [0] 7170" xfId="11197" hidden="1"/>
    <cellStyle name="Currency [0] 7170" xfId="40591" hidden="1"/>
    <cellStyle name="Currency [0] 7171" xfId="12449" hidden="1"/>
    <cellStyle name="Currency [0] 7171" xfId="41843" hidden="1"/>
    <cellStyle name="Currency [0] 7172" xfId="12493" hidden="1"/>
    <cellStyle name="Currency [0] 7172" xfId="41887" hidden="1"/>
    <cellStyle name="Currency [0] 7173" xfId="12461" hidden="1"/>
    <cellStyle name="Currency [0] 7173" xfId="41855" hidden="1"/>
    <cellStyle name="Currency [0] 7174" xfId="12469" hidden="1"/>
    <cellStyle name="Currency [0] 7174" xfId="41863" hidden="1"/>
    <cellStyle name="Currency [0] 7175" xfId="12505" hidden="1"/>
    <cellStyle name="Currency [0] 7175" xfId="41899" hidden="1"/>
    <cellStyle name="Currency [0] 7176" xfId="12507" hidden="1"/>
    <cellStyle name="Currency [0] 7176" xfId="41901" hidden="1"/>
    <cellStyle name="Currency [0] 7177" xfId="12463" hidden="1"/>
    <cellStyle name="Currency [0] 7177" xfId="41857" hidden="1"/>
    <cellStyle name="Currency [0] 7178" xfId="12476" hidden="1"/>
    <cellStyle name="Currency [0] 7178" xfId="41870" hidden="1"/>
    <cellStyle name="Currency [0] 7179" xfId="12481" hidden="1"/>
    <cellStyle name="Currency [0] 7179" xfId="41875" hidden="1"/>
    <cellStyle name="Currency [0] 718" xfId="844" hidden="1"/>
    <cellStyle name="Currency [0] 718" xfId="30239" hidden="1"/>
    <cellStyle name="Currency [0] 7180" xfId="12475" hidden="1"/>
    <cellStyle name="Currency [0] 7180" xfId="41869" hidden="1"/>
    <cellStyle name="Currency [0] 7181" xfId="12523" hidden="1"/>
    <cellStyle name="Currency [0] 7181" xfId="41917" hidden="1"/>
    <cellStyle name="Currency [0] 7182" xfId="12531" hidden="1"/>
    <cellStyle name="Currency [0] 7182" xfId="41925" hidden="1"/>
    <cellStyle name="Currency [0] 7183" xfId="12459" hidden="1"/>
    <cellStyle name="Currency [0] 7183" xfId="41853" hidden="1"/>
    <cellStyle name="Currency [0] 7184" xfId="12517" hidden="1"/>
    <cellStyle name="Currency [0] 7184" xfId="41911" hidden="1"/>
    <cellStyle name="Currency [0] 7185" xfId="12540" hidden="1"/>
    <cellStyle name="Currency [0] 7185" xfId="41934" hidden="1"/>
    <cellStyle name="Currency [0] 7186" xfId="12542" hidden="1"/>
    <cellStyle name="Currency [0] 7186" xfId="41936" hidden="1"/>
    <cellStyle name="Currency [0] 7187" xfId="12442" hidden="1"/>
    <cellStyle name="Currency [0] 7187" xfId="41836" hidden="1"/>
    <cellStyle name="Currency [0] 7188" xfId="12452" hidden="1"/>
    <cellStyle name="Currency [0] 7188" xfId="41846" hidden="1"/>
    <cellStyle name="Currency [0] 7189" xfId="12514" hidden="1"/>
    <cellStyle name="Currency [0] 7189" xfId="41908" hidden="1"/>
    <cellStyle name="Currency [0] 719" xfId="852" hidden="1"/>
    <cellStyle name="Currency [0] 719" xfId="30247" hidden="1"/>
    <cellStyle name="Currency [0] 7190" xfId="12479" hidden="1"/>
    <cellStyle name="Currency [0] 7190" xfId="41873" hidden="1"/>
    <cellStyle name="Currency [0] 7191" xfId="12428" hidden="1"/>
    <cellStyle name="Currency [0] 7191" xfId="41822" hidden="1"/>
    <cellStyle name="Currency [0] 7192" xfId="12550" hidden="1"/>
    <cellStyle name="Currency [0] 7192" xfId="41944" hidden="1"/>
    <cellStyle name="Currency [0] 7193" xfId="12515" hidden="1"/>
    <cellStyle name="Currency [0] 7193" xfId="41909" hidden="1"/>
    <cellStyle name="Currency [0] 7194" xfId="12526" hidden="1"/>
    <cellStyle name="Currency [0] 7194" xfId="41920" hidden="1"/>
    <cellStyle name="Currency [0] 7195" xfId="12558" hidden="1"/>
    <cellStyle name="Currency [0] 7195" xfId="41952" hidden="1"/>
    <cellStyle name="Currency [0] 7196" xfId="12560" hidden="1"/>
    <cellStyle name="Currency [0] 7196" xfId="41954" hidden="1"/>
    <cellStyle name="Currency [0] 7197" xfId="12512" hidden="1"/>
    <cellStyle name="Currency [0] 7197" xfId="41906" hidden="1"/>
    <cellStyle name="Currency [0] 7198" xfId="12511" hidden="1"/>
    <cellStyle name="Currency [0] 7198" xfId="41905" hidden="1"/>
    <cellStyle name="Currency [0] 7199" xfId="12501" hidden="1"/>
    <cellStyle name="Currency [0] 7199" xfId="41895" hidden="1"/>
    <cellStyle name="Currency [0] 72" xfId="144" hidden="1"/>
    <cellStyle name="Currency [0] 72" xfId="29539" hidden="1"/>
    <cellStyle name="Currency [0] 720" xfId="855" hidden="1"/>
    <cellStyle name="Currency [0] 720" xfId="30250" hidden="1"/>
    <cellStyle name="Currency [0] 7200" xfId="12497" hidden="1"/>
    <cellStyle name="Currency [0] 7200" xfId="41891" hidden="1"/>
    <cellStyle name="Currency [0] 7201" xfId="12499" hidden="1"/>
    <cellStyle name="Currency [0] 7201" xfId="41893" hidden="1"/>
    <cellStyle name="Currency [0] 7202" xfId="12567" hidden="1"/>
    <cellStyle name="Currency [0] 7202" xfId="41961" hidden="1"/>
    <cellStyle name="Currency [0] 7203" xfId="11220" hidden="1"/>
    <cellStyle name="Currency [0] 7203" xfId="40614" hidden="1"/>
    <cellStyle name="Currency [0] 7204" xfId="12545" hidden="1"/>
    <cellStyle name="Currency [0] 7204" xfId="41939" hidden="1"/>
    <cellStyle name="Currency [0] 7205" xfId="12573" hidden="1"/>
    <cellStyle name="Currency [0] 7205" xfId="41967" hidden="1"/>
    <cellStyle name="Currency [0] 7206" xfId="12575" hidden="1"/>
    <cellStyle name="Currency [0] 7206" xfId="41969" hidden="1"/>
    <cellStyle name="Currency [0] 7207" xfId="12450" hidden="1"/>
    <cellStyle name="Currency [0] 7207" xfId="41844" hidden="1"/>
    <cellStyle name="Currency [0] 7208" xfId="12524" hidden="1"/>
    <cellStyle name="Currency [0] 7208" xfId="41918" hidden="1"/>
    <cellStyle name="Currency [0] 7209" xfId="12480" hidden="1"/>
    <cellStyle name="Currency [0] 7209" xfId="41874" hidden="1"/>
    <cellStyle name="Currency [0] 721" xfId="859" hidden="1"/>
    <cellStyle name="Currency [0] 721" xfId="30254" hidden="1"/>
    <cellStyle name="Currency [0] 7210" xfId="12516" hidden="1"/>
    <cellStyle name="Currency [0] 7210" xfId="41910" hidden="1"/>
    <cellStyle name="Currency [0] 7211" xfId="12520" hidden="1"/>
    <cellStyle name="Currency [0] 7211" xfId="41914" hidden="1"/>
    <cellStyle name="Currency [0] 7212" xfId="12581" hidden="1"/>
    <cellStyle name="Currency [0] 7212" xfId="41975" hidden="1"/>
    <cellStyle name="Currency [0] 7213" xfId="11204" hidden="1"/>
    <cellStyle name="Currency [0] 7213" xfId="40598" hidden="1"/>
    <cellStyle name="Currency [0] 7214" xfId="12563" hidden="1"/>
    <cellStyle name="Currency [0] 7214" xfId="41957" hidden="1"/>
    <cellStyle name="Currency [0] 7215" xfId="12586" hidden="1"/>
    <cellStyle name="Currency [0] 7215" xfId="41980" hidden="1"/>
    <cellStyle name="Currency [0] 7216" xfId="12588" hidden="1"/>
    <cellStyle name="Currency [0] 7216" xfId="41982" hidden="1"/>
    <cellStyle name="Currency [0] 7217" xfId="12444" hidden="1"/>
    <cellStyle name="Currency [0] 7217" xfId="41838" hidden="1"/>
    <cellStyle name="Currency [0] 7218" xfId="12543" hidden="1"/>
    <cellStyle name="Currency [0] 7218" xfId="41937" hidden="1"/>
    <cellStyle name="Currency [0] 7219" xfId="12510" hidden="1"/>
    <cellStyle name="Currency [0] 7219" xfId="41904" hidden="1"/>
    <cellStyle name="Currency [0] 722" xfId="861" hidden="1"/>
    <cellStyle name="Currency [0] 722" xfId="30256" hidden="1"/>
    <cellStyle name="Currency [0] 7220" xfId="12528" hidden="1"/>
    <cellStyle name="Currency [0] 7220" xfId="41922" hidden="1"/>
    <cellStyle name="Currency [0] 7221" xfId="12525" hidden="1"/>
    <cellStyle name="Currency [0] 7221" xfId="41919" hidden="1"/>
    <cellStyle name="Currency [0] 7222" xfId="12592" hidden="1"/>
    <cellStyle name="Currency [0] 7222" xfId="41986" hidden="1"/>
    <cellStyle name="Currency [0] 7223" xfId="12477" hidden="1"/>
    <cellStyle name="Currency [0] 7223" xfId="41871" hidden="1"/>
    <cellStyle name="Currency [0] 7224" xfId="12577" hidden="1"/>
    <cellStyle name="Currency [0] 7224" xfId="41971" hidden="1"/>
    <cellStyle name="Currency [0] 7225" xfId="12599" hidden="1"/>
    <cellStyle name="Currency [0] 7225" xfId="41993" hidden="1"/>
    <cellStyle name="Currency [0] 7226" xfId="12601" hidden="1"/>
    <cellStyle name="Currency [0] 7226" xfId="41995" hidden="1"/>
    <cellStyle name="Currency [0] 7227" xfId="12529" hidden="1"/>
    <cellStyle name="Currency [0] 7227" xfId="41923" hidden="1"/>
    <cellStyle name="Currency [0] 7228" xfId="12561" hidden="1"/>
    <cellStyle name="Currency [0] 7228" xfId="41955" hidden="1"/>
    <cellStyle name="Currency [0] 7229" xfId="11191" hidden="1"/>
    <cellStyle name="Currency [0] 7229" xfId="40585" hidden="1"/>
    <cellStyle name="Currency [0] 723" xfId="851" hidden="1"/>
    <cellStyle name="Currency [0] 723" xfId="30246" hidden="1"/>
    <cellStyle name="Currency [0] 7230" xfId="12547" hidden="1"/>
    <cellStyle name="Currency [0] 7230" xfId="41941" hidden="1"/>
    <cellStyle name="Currency [0] 7231" xfId="12544" hidden="1"/>
    <cellStyle name="Currency [0] 7231" xfId="41938" hidden="1"/>
    <cellStyle name="Currency [0] 7232" xfId="12605" hidden="1"/>
    <cellStyle name="Currency [0] 7232" xfId="41999" hidden="1"/>
    <cellStyle name="Currency [0] 7233" xfId="12440" hidden="1"/>
    <cellStyle name="Currency [0] 7233" xfId="41834" hidden="1"/>
    <cellStyle name="Currency [0] 7234" xfId="12589" hidden="1"/>
    <cellStyle name="Currency [0] 7234" xfId="41983" hidden="1"/>
    <cellStyle name="Currency [0] 7235" xfId="12609" hidden="1"/>
    <cellStyle name="Currency [0] 7235" xfId="42003" hidden="1"/>
    <cellStyle name="Currency [0] 7236" xfId="12611" hidden="1"/>
    <cellStyle name="Currency [0] 7236" xfId="42005" hidden="1"/>
    <cellStyle name="Currency [0] 7237" xfId="12548" hidden="1"/>
    <cellStyle name="Currency [0] 7237" xfId="41942" hidden="1"/>
    <cellStyle name="Currency [0] 7238" xfId="12576" hidden="1"/>
    <cellStyle name="Currency [0] 7238" xfId="41970" hidden="1"/>
    <cellStyle name="Currency [0] 7239" xfId="12536" hidden="1"/>
    <cellStyle name="Currency [0] 7239" xfId="41930" hidden="1"/>
    <cellStyle name="Currency [0] 724" xfId="857" hidden="1"/>
    <cellStyle name="Currency [0] 724" xfId="30252" hidden="1"/>
    <cellStyle name="Currency [0] 7240" xfId="12565" hidden="1"/>
    <cellStyle name="Currency [0] 7240" xfId="41959" hidden="1"/>
    <cellStyle name="Currency [0] 7241" xfId="12562" hidden="1"/>
    <cellStyle name="Currency [0] 7241" xfId="41956" hidden="1"/>
    <cellStyle name="Currency [0] 7242" xfId="12615" hidden="1"/>
    <cellStyle name="Currency [0] 7242" xfId="42009" hidden="1"/>
    <cellStyle name="Currency [0] 7243" xfId="12443" hidden="1"/>
    <cellStyle name="Currency [0] 7243" xfId="41837" hidden="1"/>
    <cellStyle name="Currency [0] 7244" xfId="12602" hidden="1"/>
    <cellStyle name="Currency [0] 7244" xfId="41996" hidden="1"/>
    <cellStyle name="Currency [0] 7245" xfId="12619" hidden="1"/>
    <cellStyle name="Currency [0] 7245" xfId="42013" hidden="1"/>
    <cellStyle name="Currency [0] 7246" xfId="12621" hidden="1"/>
    <cellStyle name="Currency [0] 7246" xfId="42015" hidden="1"/>
    <cellStyle name="Currency [0] 7247" xfId="12502" hidden="1"/>
    <cellStyle name="Currency [0] 7247" xfId="41896" hidden="1"/>
    <cellStyle name="Currency [0] 7248" xfId="12538" hidden="1"/>
    <cellStyle name="Currency [0] 7248" xfId="41932" hidden="1"/>
    <cellStyle name="Currency [0] 7249" xfId="12607" hidden="1"/>
    <cellStyle name="Currency [0] 7249" xfId="42001" hidden="1"/>
    <cellStyle name="Currency [0] 725" xfId="863" hidden="1"/>
    <cellStyle name="Currency [0] 725" xfId="30258" hidden="1"/>
    <cellStyle name="Currency [0] 7250" xfId="12595" hidden="1"/>
    <cellStyle name="Currency [0] 7250" xfId="41989" hidden="1"/>
    <cellStyle name="Currency [0] 7251" xfId="12612" hidden="1"/>
    <cellStyle name="Currency [0] 7251" xfId="42006" hidden="1"/>
    <cellStyle name="Currency [0] 7252" xfId="12623" hidden="1"/>
    <cellStyle name="Currency [0] 7252" xfId="42017" hidden="1"/>
    <cellStyle name="Currency [0] 7253" xfId="12471" hidden="1"/>
    <cellStyle name="Currency [0] 7253" xfId="41865" hidden="1"/>
    <cellStyle name="Currency [0] 7254" xfId="12535" hidden="1"/>
    <cellStyle name="Currency [0] 7254" xfId="41929" hidden="1"/>
    <cellStyle name="Currency [0] 7255" xfId="12627" hidden="1"/>
    <cellStyle name="Currency [0] 7255" xfId="42021" hidden="1"/>
    <cellStyle name="Currency [0] 7256" xfId="12629" hidden="1"/>
    <cellStyle name="Currency [0] 7256" xfId="42023" hidden="1"/>
    <cellStyle name="Currency [0] 7257" xfId="12584" hidden="1"/>
    <cellStyle name="Currency [0] 7257" xfId="41978" hidden="1"/>
    <cellStyle name="Currency [0] 7258" xfId="12596" hidden="1"/>
    <cellStyle name="Currency [0] 7258" xfId="41990" hidden="1"/>
    <cellStyle name="Currency [0] 7259" xfId="12624" hidden="1"/>
    <cellStyle name="Currency [0] 7259" xfId="42018" hidden="1"/>
    <cellStyle name="Currency [0] 726" xfId="864" hidden="1"/>
    <cellStyle name="Currency [0] 726" xfId="30259" hidden="1"/>
    <cellStyle name="Currency [0] 7260" xfId="12597" hidden="1"/>
    <cellStyle name="Currency [0] 7260" xfId="41991" hidden="1"/>
    <cellStyle name="Currency [0] 7261" xfId="12630" hidden="1"/>
    <cellStyle name="Currency [0] 7261" xfId="42024" hidden="1"/>
    <cellStyle name="Currency [0] 7262" xfId="12632" hidden="1"/>
    <cellStyle name="Currency [0] 7262" xfId="42026" hidden="1"/>
    <cellStyle name="Currency [0] 7263" xfId="12625" hidden="1"/>
    <cellStyle name="Currency [0] 7263" xfId="42019" hidden="1"/>
    <cellStyle name="Currency [0] 7264" xfId="12571" hidden="1"/>
    <cellStyle name="Currency [0] 7264" xfId="41965" hidden="1"/>
    <cellStyle name="Currency [0] 7265" xfId="12634" hidden="1"/>
    <cellStyle name="Currency [0] 7265" xfId="42028" hidden="1"/>
    <cellStyle name="Currency [0] 7266" xfId="12636" hidden="1"/>
    <cellStyle name="Currency [0] 7266" xfId="42030" hidden="1"/>
    <cellStyle name="Currency [0] 7267" xfId="12695" hidden="1"/>
    <cellStyle name="Currency [0] 7267" xfId="42089" hidden="1"/>
    <cellStyle name="Currency [0] 7268" xfId="12714" hidden="1"/>
    <cellStyle name="Currency [0] 7268" xfId="42108" hidden="1"/>
    <cellStyle name="Currency [0] 7269" xfId="12721" hidden="1"/>
    <cellStyle name="Currency [0] 7269" xfId="42115" hidden="1"/>
    <cellStyle name="Currency [0] 727" xfId="856" hidden="1"/>
    <cellStyle name="Currency [0] 727" xfId="30251" hidden="1"/>
    <cellStyle name="Currency [0] 7270" xfId="12728" hidden="1"/>
    <cellStyle name="Currency [0] 7270" xfId="42122" hidden="1"/>
    <cellStyle name="Currency [0] 7271" xfId="12733" hidden="1"/>
    <cellStyle name="Currency [0] 7271" xfId="42127" hidden="1"/>
    <cellStyle name="Currency [0] 7272" xfId="12712" hidden="1"/>
    <cellStyle name="Currency [0] 7272" xfId="42106" hidden="1"/>
    <cellStyle name="Currency [0] 7273" xfId="12723" hidden="1"/>
    <cellStyle name="Currency [0] 7273" xfId="42117" hidden="1"/>
    <cellStyle name="Currency [0] 7274" xfId="12737" hidden="1"/>
    <cellStyle name="Currency [0] 7274" xfId="42131" hidden="1"/>
    <cellStyle name="Currency [0] 7275" xfId="12739" hidden="1"/>
    <cellStyle name="Currency [0] 7275" xfId="42133" hidden="1"/>
    <cellStyle name="Currency [0] 7276" xfId="12722" hidden="1"/>
    <cellStyle name="Currency [0] 7276" xfId="42116" hidden="1"/>
    <cellStyle name="Currency [0] 7277" xfId="12696" hidden="1"/>
    <cellStyle name="Currency [0] 7277" xfId="42090" hidden="1"/>
    <cellStyle name="Currency [0] 7278" xfId="12750" hidden="1"/>
    <cellStyle name="Currency [0] 7278" xfId="42144" hidden="1"/>
    <cellStyle name="Currency [0] 7279" xfId="12759" hidden="1"/>
    <cellStyle name="Currency [0] 7279" xfId="42153" hidden="1"/>
    <cellStyle name="Currency [0] 728" xfId="845" hidden="1"/>
    <cellStyle name="Currency [0] 728" xfId="30240" hidden="1"/>
    <cellStyle name="Currency [0] 7280" xfId="12770" hidden="1"/>
    <cellStyle name="Currency [0] 7280" xfId="42164" hidden="1"/>
    <cellStyle name="Currency [0] 7281" xfId="12776" hidden="1"/>
    <cellStyle name="Currency [0] 7281" xfId="42170" hidden="1"/>
    <cellStyle name="Currency [0] 7282" xfId="12748" hidden="1"/>
    <cellStyle name="Currency [0] 7282" xfId="42142" hidden="1"/>
    <cellStyle name="Currency [0] 7283" xfId="12766" hidden="1"/>
    <cellStyle name="Currency [0] 7283" xfId="42160" hidden="1"/>
    <cellStyle name="Currency [0] 7284" xfId="12788" hidden="1"/>
    <cellStyle name="Currency [0] 7284" xfId="42182" hidden="1"/>
    <cellStyle name="Currency [0] 7285" xfId="12790" hidden="1"/>
    <cellStyle name="Currency [0] 7285" xfId="42184" hidden="1"/>
    <cellStyle name="Currency [0] 7286" xfId="12718" hidden="1"/>
    <cellStyle name="Currency [0] 7286" xfId="42112" hidden="1"/>
    <cellStyle name="Currency [0] 7287" xfId="12702" hidden="1"/>
    <cellStyle name="Currency [0] 7287" xfId="42096" hidden="1"/>
    <cellStyle name="Currency [0] 7288" xfId="12762" hidden="1"/>
    <cellStyle name="Currency [0] 7288" xfId="42156" hidden="1"/>
    <cellStyle name="Currency [0] 7289" xfId="12707" hidden="1"/>
    <cellStyle name="Currency [0] 7289" xfId="42101" hidden="1"/>
    <cellStyle name="Currency [0] 729" xfId="870" hidden="1"/>
    <cellStyle name="Currency [0] 729" xfId="30265" hidden="1"/>
    <cellStyle name="Currency [0] 7290" xfId="12751" hidden="1"/>
    <cellStyle name="Currency [0] 7290" xfId="42145" hidden="1"/>
    <cellStyle name="Currency [0] 7291" xfId="12795" hidden="1"/>
    <cellStyle name="Currency [0] 7291" xfId="42189" hidden="1"/>
    <cellStyle name="Currency [0] 7292" xfId="12763" hidden="1"/>
    <cellStyle name="Currency [0] 7292" xfId="42157" hidden="1"/>
    <cellStyle name="Currency [0] 7293" xfId="12771" hidden="1"/>
    <cellStyle name="Currency [0] 7293" xfId="42165" hidden="1"/>
    <cellStyle name="Currency [0] 7294" xfId="12807" hidden="1"/>
    <cellStyle name="Currency [0] 7294" xfId="42201" hidden="1"/>
    <cellStyle name="Currency [0] 7295" xfId="12809" hidden="1"/>
    <cellStyle name="Currency [0] 7295" xfId="42203" hidden="1"/>
    <cellStyle name="Currency [0] 7296" xfId="12765" hidden="1"/>
    <cellStyle name="Currency [0] 7296" xfId="42159" hidden="1"/>
    <cellStyle name="Currency [0] 7297" xfId="12778" hidden="1"/>
    <cellStyle name="Currency [0] 7297" xfId="42172" hidden="1"/>
    <cellStyle name="Currency [0] 7298" xfId="12783" hidden="1"/>
    <cellStyle name="Currency [0] 7298" xfId="42177" hidden="1"/>
    <cellStyle name="Currency [0] 7299" xfId="12777" hidden="1"/>
    <cellStyle name="Currency [0] 7299" xfId="42171" hidden="1"/>
    <cellStyle name="Currency [0] 73" xfId="124" hidden="1"/>
    <cellStyle name="Currency [0] 73" xfId="29519" hidden="1"/>
    <cellStyle name="Currency [0] 730" xfId="874" hidden="1"/>
    <cellStyle name="Currency [0] 730" xfId="30269" hidden="1"/>
    <cellStyle name="Currency [0] 7300" xfId="12825" hidden="1"/>
    <cellStyle name="Currency [0] 7300" xfId="42219" hidden="1"/>
    <cellStyle name="Currency [0] 7301" xfId="12833" hidden="1"/>
    <cellStyle name="Currency [0] 7301" xfId="42227" hidden="1"/>
    <cellStyle name="Currency [0] 7302" xfId="12761" hidden="1"/>
    <cellStyle name="Currency [0] 7302" xfId="42155" hidden="1"/>
    <cellStyle name="Currency [0] 7303" xfId="12819" hidden="1"/>
    <cellStyle name="Currency [0] 7303" xfId="42213" hidden="1"/>
    <cellStyle name="Currency [0] 7304" xfId="12842" hidden="1"/>
    <cellStyle name="Currency [0] 7304" xfId="42236" hidden="1"/>
    <cellStyle name="Currency [0] 7305" xfId="12844" hidden="1"/>
    <cellStyle name="Currency [0] 7305" xfId="42238" hidden="1"/>
    <cellStyle name="Currency [0] 7306" xfId="12744" hidden="1"/>
    <cellStyle name="Currency [0] 7306" xfId="42138" hidden="1"/>
    <cellStyle name="Currency [0] 7307" xfId="12754" hidden="1"/>
    <cellStyle name="Currency [0] 7307" xfId="42148" hidden="1"/>
    <cellStyle name="Currency [0] 7308" xfId="12816" hidden="1"/>
    <cellStyle name="Currency [0] 7308" xfId="42210" hidden="1"/>
    <cellStyle name="Currency [0] 7309" xfId="12781" hidden="1"/>
    <cellStyle name="Currency [0] 7309" xfId="42175" hidden="1"/>
    <cellStyle name="Currency [0] 731" xfId="880" hidden="1"/>
    <cellStyle name="Currency [0] 731" xfId="30275" hidden="1"/>
    <cellStyle name="Currency [0] 7310" xfId="12726" hidden="1"/>
    <cellStyle name="Currency [0] 7310" xfId="42120" hidden="1"/>
    <cellStyle name="Currency [0] 7311" xfId="12852" hidden="1"/>
    <cellStyle name="Currency [0] 7311" xfId="42246" hidden="1"/>
    <cellStyle name="Currency [0] 7312" xfId="12817" hidden="1"/>
    <cellStyle name="Currency [0] 7312" xfId="42211" hidden="1"/>
    <cellStyle name="Currency [0] 7313" xfId="12828" hidden="1"/>
    <cellStyle name="Currency [0] 7313" xfId="42222" hidden="1"/>
    <cellStyle name="Currency [0] 7314" xfId="12860" hidden="1"/>
    <cellStyle name="Currency [0] 7314" xfId="42254" hidden="1"/>
    <cellStyle name="Currency [0] 7315" xfId="12862" hidden="1"/>
    <cellStyle name="Currency [0] 7315" xfId="42256" hidden="1"/>
    <cellStyle name="Currency [0] 7316" xfId="12814" hidden="1"/>
    <cellStyle name="Currency [0] 7316" xfId="42208" hidden="1"/>
    <cellStyle name="Currency [0] 7317" xfId="12813" hidden="1"/>
    <cellStyle name="Currency [0] 7317" xfId="42207" hidden="1"/>
    <cellStyle name="Currency [0] 7318" xfId="12803" hidden="1"/>
    <cellStyle name="Currency [0] 7318" xfId="42197" hidden="1"/>
    <cellStyle name="Currency [0] 7319" xfId="12799" hidden="1"/>
    <cellStyle name="Currency [0] 7319" xfId="42193" hidden="1"/>
    <cellStyle name="Currency [0] 732" xfId="883" hidden="1"/>
    <cellStyle name="Currency [0] 732" xfId="30278" hidden="1"/>
    <cellStyle name="Currency [0] 7320" xfId="12801" hidden="1"/>
    <cellStyle name="Currency [0] 7320" xfId="42195" hidden="1"/>
    <cellStyle name="Currency [0] 7321" xfId="12869" hidden="1"/>
    <cellStyle name="Currency [0] 7321" xfId="42263" hidden="1"/>
    <cellStyle name="Currency [0] 7322" xfId="12704" hidden="1"/>
    <cellStyle name="Currency [0] 7322" xfId="42098" hidden="1"/>
    <cellStyle name="Currency [0] 7323" xfId="12847" hidden="1"/>
    <cellStyle name="Currency [0] 7323" xfId="42241" hidden="1"/>
    <cellStyle name="Currency [0] 7324" xfId="12875" hidden="1"/>
    <cellStyle name="Currency [0] 7324" xfId="42269" hidden="1"/>
    <cellStyle name="Currency [0] 7325" xfId="12877" hidden="1"/>
    <cellStyle name="Currency [0] 7325" xfId="42271" hidden="1"/>
    <cellStyle name="Currency [0] 7326" xfId="12752" hidden="1"/>
    <cellStyle name="Currency [0] 7326" xfId="42146" hidden="1"/>
    <cellStyle name="Currency [0] 7327" xfId="12826" hidden="1"/>
    <cellStyle name="Currency [0] 7327" xfId="42220" hidden="1"/>
    <cellStyle name="Currency [0] 7328" xfId="12782" hidden="1"/>
    <cellStyle name="Currency [0] 7328" xfId="42176" hidden="1"/>
    <cellStyle name="Currency [0] 7329" xfId="12818" hidden="1"/>
    <cellStyle name="Currency [0] 7329" xfId="42212" hidden="1"/>
    <cellStyle name="Currency [0] 733" xfId="869" hidden="1"/>
    <cellStyle name="Currency [0] 733" xfId="30264" hidden="1"/>
    <cellStyle name="Currency [0] 7330" xfId="12822" hidden="1"/>
    <cellStyle name="Currency [0] 7330" xfId="42216" hidden="1"/>
    <cellStyle name="Currency [0] 7331" xfId="12883" hidden="1"/>
    <cellStyle name="Currency [0] 7331" xfId="42277" hidden="1"/>
    <cellStyle name="Currency [0] 7332" xfId="12699" hidden="1"/>
    <cellStyle name="Currency [0] 7332" xfId="42093" hidden="1"/>
    <cellStyle name="Currency [0] 7333" xfId="12865" hidden="1"/>
    <cellStyle name="Currency [0] 7333" xfId="42259" hidden="1"/>
    <cellStyle name="Currency [0] 7334" xfId="12888" hidden="1"/>
    <cellStyle name="Currency [0] 7334" xfId="42282" hidden="1"/>
    <cellStyle name="Currency [0] 7335" xfId="12890" hidden="1"/>
    <cellStyle name="Currency [0] 7335" xfId="42284" hidden="1"/>
    <cellStyle name="Currency [0] 7336" xfId="12746" hidden="1"/>
    <cellStyle name="Currency [0] 7336" xfId="42140" hidden="1"/>
    <cellStyle name="Currency [0] 7337" xfId="12845" hidden="1"/>
    <cellStyle name="Currency [0] 7337" xfId="42239" hidden="1"/>
    <cellStyle name="Currency [0] 7338" xfId="12812" hidden="1"/>
    <cellStyle name="Currency [0] 7338" xfId="42206" hidden="1"/>
    <cellStyle name="Currency [0] 7339" xfId="12830" hidden="1"/>
    <cellStyle name="Currency [0] 7339" xfId="42224" hidden="1"/>
    <cellStyle name="Currency [0] 734" xfId="879" hidden="1"/>
    <cellStyle name="Currency [0] 734" xfId="30274" hidden="1"/>
    <cellStyle name="Currency [0] 7340" xfId="12827" hidden="1"/>
    <cellStyle name="Currency [0] 7340" xfId="42221" hidden="1"/>
    <cellStyle name="Currency [0] 7341" xfId="12894" hidden="1"/>
    <cellStyle name="Currency [0] 7341" xfId="42288" hidden="1"/>
    <cellStyle name="Currency [0] 7342" xfId="12779" hidden="1"/>
    <cellStyle name="Currency [0] 7342" xfId="42173" hidden="1"/>
    <cellStyle name="Currency [0] 7343" xfId="12879" hidden="1"/>
    <cellStyle name="Currency [0] 7343" xfId="42273" hidden="1"/>
    <cellStyle name="Currency [0] 7344" xfId="12901" hidden="1"/>
    <cellStyle name="Currency [0] 7344" xfId="42295" hidden="1"/>
    <cellStyle name="Currency [0] 7345" xfId="12903" hidden="1"/>
    <cellStyle name="Currency [0] 7345" xfId="42297" hidden="1"/>
    <cellStyle name="Currency [0] 7346" xfId="12831" hidden="1"/>
    <cellStyle name="Currency [0] 7346" xfId="42225" hidden="1"/>
    <cellStyle name="Currency [0] 7347" xfId="12863" hidden="1"/>
    <cellStyle name="Currency [0] 7347" xfId="42257" hidden="1"/>
    <cellStyle name="Currency [0] 7348" xfId="12715" hidden="1"/>
    <cellStyle name="Currency [0] 7348" xfId="42109" hidden="1"/>
    <cellStyle name="Currency [0] 7349" xfId="12849" hidden="1"/>
    <cellStyle name="Currency [0] 7349" xfId="42243" hidden="1"/>
    <cellStyle name="Currency [0] 735" xfId="890" hidden="1"/>
    <cellStyle name="Currency [0] 735" xfId="30285" hidden="1"/>
    <cellStyle name="Currency [0] 7350" xfId="12846" hidden="1"/>
    <cellStyle name="Currency [0] 7350" xfId="42240" hidden="1"/>
    <cellStyle name="Currency [0] 7351" xfId="12907" hidden="1"/>
    <cellStyle name="Currency [0] 7351" xfId="42301" hidden="1"/>
    <cellStyle name="Currency [0] 7352" xfId="12742" hidden="1"/>
    <cellStyle name="Currency [0] 7352" xfId="42136" hidden="1"/>
    <cellStyle name="Currency [0] 7353" xfId="12891" hidden="1"/>
    <cellStyle name="Currency [0] 7353" xfId="42285" hidden="1"/>
    <cellStyle name="Currency [0] 7354" xfId="12911" hidden="1"/>
    <cellStyle name="Currency [0] 7354" xfId="42305" hidden="1"/>
    <cellStyle name="Currency [0] 7355" xfId="12913" hidden="1"/>
    <cellStyle name="Currency [0] 7355" xfId="42307" hidden="1"/>
    <cellStyle name="Currency [0] 7356" xfId="12850" hidden="1"/>
    <cellStyle name="Currency [0] 7356" xfId="42244" hidden="1"/>
    <cellStyle name="Currency [0] 7357" xfId="12878" hidden="1"/>
    <cellStyle name="Currency [0] 7357" xfId="42272" hidden="1"/>
    <cellStyle name="Currency [0] 7358" xfId="12838" hidden="1"/>
    <cellStyle name="Currency [0] 7358" xfId="42232" hidden="1"/>
    <cellStyle name="Currency [0] 7359" xfId="12867" hidden="1"/>
    <cellStyle name="Currency [0] 7359" xfId="42261" hidden="1"/>
    <cellStyle name="Currency [0] 736" xfId="891" hidden="1"/>
    <cellStyle name="Currency [0] 736" xfId="30286" hidden="1"/>
    <cellStyle name="Currency [0] 7360" xfId="12864" hidden="1"/>
    <cellStyle name="Currency [0] 7360" xfId="42258" hidden="1"/>
    <cellStyle name="Currency [0] 7361" xfId="12917" hidden="1"/>
    <cellStyle name="Currency [0] 7361" xfId="42311" hidden="1"/>
    <cellStyle name="Currency [0] 7362" xfId="12745" hidden="1"/>
    <cellStyle name="Currency [0] 7362" xfId="42139" hidden="1"/>
    <cellStyle name="Currency [0] 7363" xfId="12904" hidden="1"/>
    <cellStyle name="Currency [0] 7363" xfId="42298" hidden="1"/>
    <cellStyle name="Currency [0] 7364" xfId="12921" hidden="1"/>
    <cellStyle name="Currency [0] 7364" xfId="42315" hidden="1"/>
    <cellStyle name="Currency [0] 7365" xfId="12923" hidden="1"/>
    <cellStyle name="Currency [0] 7365" xfId="42317" hidden="1"/>
    <cellStyle name="Currency [0] 7366" xfId="12804" hidden="1"/>
    <cellStyle name="Currency [0] 7366" xfId="42198" hidden="1"/>
    <cellStyle name="Currency [0] 7367" xfId="12840" hidden="1"/>
    <cellStyle name="Currency [0] 7367" xfId="42234" hidden="1"/>
    <cellStyle name="Currency [0] 7368" xfId="12909" hidden="1"/>
    <cellStyle name="Currency [0] 7368" xfId="42303" hidden="1"/>
    <cellStyle name="Currency [0] 7369" xfId="12897" hidden="1"/>
    <cellStyle name="Currency [0] 7369" xfId="42291" hidden="1"/>
    <cellStyle name="Currency [0] 737" xfId="854" hidden="1"/>
    <cellStyle name="Currency [0] 737" xfId="30249" hidden="1"/>
    <cellStyle name="Currency [0] 7370" xfId="12914" hidden="1"/>
    <cellStyle name="Currency [0] 7370" xfId="42308" hidden="1"/>
    <cellStyle name="Currency [0] 7371" xfId="12925" hidden="1"/>
    <cellStyle name="Currency [0] 7371" xfId="42319" hidden="1"/>
    <cellStyle name="Currency [0] 7372" xfId="12773" hidden="1"/>
    <cellStyle name="Currency [0] 7372" xfId="42167" hidden="1"/>
    <cellStyle name="Currency [0] 7373" xfId="12837" hidden="1"/>
    <cellStyle name="Currency [0] 7373" xfId="42231" hidden="1"/>
    <cellStyle name="Currency [0] 7374" xfId="12929" hidden="1"/>
    <cellStyle name="Currency [0] 7374" xfId="42323" hidden="1"/>
    <cellStyle name="Currency [0] 7375" xfId="12931" hidden="1"/>
    <cellStyle name="Currency [0] 7375" xfId="42325" hidden="1"/>
    <cellStyle name="Currency [0] 7376" xfId="12886" hidden="1"/>
    <cellStyle name="Currency [0] 7376" xfId="42280" hidden="1"/>
    <cellStyle name="Currency [0] 7377" xfId="12898" hidden="1"/>
    <cellStyle name="Currency [0] 7377" xfId="42292" hidden="1"/>
    <cellStyle name="Currency [0] 7378" xfId="12926" hidden="1"/>
    <cellStyle name="Currency [0] 7378" xfId="42320" hidden="1"/>
    <cellStyle name="Currency [0] 7379" xfId="12899" hidden="1"/>
    <cellStyle name="Currency [0] 7379" xfId="42293" hidden="1"/>
    <cellStyle name="Currency [0] 738" xfId="847" hidden="1"/>
    <cellStyle name="Currency [0] 738" xfId="30242" hidden="1"/>
    <cellStyle name="Currency [0] 7380" xfId="12932" hidden="1"/>
    <cellStyle name="Currency [0] 7380" xfId="42326" hidden="1"/>
    <cellStyle name="Currency [0] 7381" xfId="12934" hidden="1"/>
    <cellStyle name="Currency [0] 7381" xfId="42328" hidden="1"/>
    <cellStyle name="Currency [0] 7382" xfId="12927" hidden="1"/>
    <cellStyle name="Currency [0] 7382" xfId="42321" hidden="1"/>
    <cellStyle name="Currency [0] 7383" xfId="12873" hidden="1"/>
    <cellStyle name="Currency [0] 7383" xfId="42267" hidden="1"/>
    <cellStyle name="Currency [0] 7384" xfId="12937" hidden="1"/>
    <cellStyle name="Currency [0] 7384" xfId="42331" hidden="1"/>
    <cellStyle name="Currency [0] 7385" xfId="12939" hidden="1"/>
    <cellStyle name="Currency [0] 7385" xfId="42333" hidden="1"/>
    <cellStyle name="Currency [0] 7386" xfId="12656" hidden="1"/>
    <cellStyle name="Currency [0] 7386" xfId="42050" hidden="1"/>
    <cellStyle name="Currency [0] 7387" xfId="12678" hidden="1"/>
    <cellStyle name="Currency [0] 7387" xfId="42072" hidden="1"/>
    <cellStyle name="Currency [0] 7388" xfId="12943" hidden="1"/>
    <cellStyle name="Currency [0] 7388" xfId="42337" hidden="1"/>
    <cellStyle name="Currency [0] 7389" xfId="12950" hidden="1"/>
    <cellStyle name="Currency [0] 7389" xfId="42344" hidden="1"/>
    <cellStyle name="Currency [0] 739" xfId="876" hidden="1"/>
    <cellStyle name="Currency [0] 739" xfId="30271" hidden="1"/>
    <cellStyle name="Currency [0] 7390" xfId="12952" hidden="1"/>
    <cellStyle name="Currency [0] 7390" xfId="42346" hidden="1"/>
    <cellStyle name="Currency [0] 7391" xfId="12643" hidden="1"/>
    <cellStyle name="Currency [0] 7391" xfId="42037" hidden="1"/>
    <cellStyle name="Currency [0] 7392" xfId="12946" hidden="1"/>
    <cellStyle name="Currency [0] 7392" xfId="42340" hidden="1"/>
    <cellStyle name="Currency [0] 7393" xfId="12955" hidden="1"/>
    <cellStyle name="Currency [0] 7393" xfId="42349" hidden="1"/>
    <cellStyle name="Currency [0] 7394" xfId="12957" hidden="1"/>
    <cellStyle name="Currency [0] 7394" xfId="42351" hidden="1"/>
    <cellStyle name="Currency [0] 7395" xfId="12945" hidden="1"/>
    <cellStyle name="Currency [0] 7395" xfId="42339" hidden="1"/>
    <cellStyle name="Currency [0] 7396" xfId="12655" hidden="1"/>
    <cellStyle name="Currency [0] 7396" xfId="42049" hidden="1"/>
    <cellStyle name="Currency [0] 7397" xfId="12968" hidden="1"/>
    <cellStyle name="Currency [0] 7397" xfId="42362" hidden="1"/>
    <cellStyle name="Currency [0] 7398" xfId="12977" hidden="1"/>
    <cellStyle name="Currency [0] 7398" xfId="42371" hidden="1"/>
    <cellStyle name="Currency [0] 7399" xfId="12988" hidden="1"/>
    <cellStyle name="Currency [0] 7399" xfId="42382" hidden="1"/>
    <cellStyle name="Currency [0] 74" xfId="136" hidden="1"/>
    <cellStyle name="Currency [0] 74" xfId="29531" hidden="1"/>
    <cellStyle name="Currency [0] 740" xfId="849" hidden="1"/>
    <cellStyle name="Currency [0] 740" xfId="30244" hidden="1"/>
    <cellStyle name="Currency [0] 7400" xfId="12994" hidden="1"/>
    <cellStyle name="Currency [0] 7400" xfId="42388" hidden="1"/>
    <cellStyle name="Currency [0] 7401" xfId="12966" hidden="1"/>
    <cellStyle name="Currency [0] 7401" xfId="42360" hidden="1"/>
    <cellStyle name="Currency [0] 7402" xfId="12984" hidden="1"/>
    <cellStyle name="Currency [0] 7402" xfId="42378" hidden="1"/>
    <cellStyle name="Currency [0] 7403" xfId="13006" hidden="1"/>
    <cellStyle name="Currency [0] 7403" xfId="42400" hidden="1"/>
    <cellStyle name="Currency [0] 7404" xfId="13008" hidden="1"/>
    <cellStyle name="Currency [0] 7404" xfId="42402" hidden="1"/>
    <cellStyle name="Currency [0] 7405" xfId="12940" hidden="1"/>
    <cellStyle name="Currency [0] 7405" xfId="42334" hidden="1"/>
    <cellStyle name="Currency [0] 7406" xfId="12651" hidden="1"/>
    <cellStyle name="Currency [0] 7406" xfId="42045" hidden="1"/>
    <cellStyle name="Currency [0] 7407" xfId="12980" hidden="1"/>
    <cellStyle name="Currency [0] 7407" xfId="42374" hidden="1"/>
    <cellStyle name="Currency [0] 7408" xfId="12647" hidden="1"/>
    <cellStyle name="Currency [0] 7408" xfId="42041" hidden="1"/>
    <cellStyle name="Currency [0] 7409" xfId="12969" hidden="1"/>
    <cellStyle name="Currency [0] 7409" xfId="42363" hidden="1"/>
    <cellStyle name="Currency [0] 741" xfId="871" hidden="1"/>
    <cellStyle name="Currency [0] 741" xfId="30266" hidden="1"/>
    <cellStyle name="Currency [0] 7410" xfId="13013" hidden="1"/>
    <cellStyle name="Currency [0] 7410" xfId="42407" hidden="1"/>
    <cellStyle name="Currency [0] 7411" xfId="12981" hidden="1"/>
    <cellStyle name="Currency [0] 7411" xfId="42375" hidden="1"/>
    <cellStyle name="Currency [0] 7412" xfId="12989" hidden="1"/>
    <cellStyle name="Currency [0] 7412" xfId="42383" hidden="1"/>
    <cellStyle name="Currency [0] 7413" xfId="13025" hidden="1"/>
    <cellStyle name="Currency [0] 7413" xfId="42419" hidden="1"/>
    <cellStyle name="Currency [0] 7414" xfId="13027" hidden="1"/>
    <cellStyle name="Currency [0] 7414" xfId="42421" hidden="1"/>
    <cellStyle name="Currency [0] 7415" xfId="12983" hidden="1"/>
    <cellStyle name="Currency [0] 7415" xfId="42377" hidden="1"/>
    <cellStyle name="Currency [0] 7416" xfId="12996" hidden="1"/>
    <cellStyle name="Currency [0] 7416" xfId="42390" hidden="1"/>
    <cellStyle name="Currency [0] 7417" xfId="13001" hidden="1"/>
    <cellStyle name="Currency [0] 7417" xfId="42395" hidden="1"/>
    <cellStyle name="Currency [0] 7418" xfId="12995" hidden="1"/>
    <cellStyle name="Currency [0] 7418" xfId="42389" hidden="1"/>
    <cellStyle name="Currency [0] 7419" xfId="13043" hidden="1"/>
    <cellStyle name="Currency [0] 7419" xfId="42437" hidden="1"/>
    <cellStyle name="Currency [0] 742" xfId="892" hidden="1"/>
    <cellStyle name="Currency [0] 742" xfId="30287" hidden="1"/>
    <cellStyle name="Currency [0] 7420" xfId="13051" hidden="1"/>
    <cellStyle name="Currency [0] 7420" xfId="42445" hidden="1"/>
    <cellStyle name="Currency [0] 7421" xfId="12979" hidden="1"/>
    <cellStyle name="Currency [0] 7421" xfId="42373" hidden="1"/>
    <cellStyle name="Currency [0] 7422" xfId="13037" hidden="1"/>
    <cellStyle name="Currency [0] 7422" xfId="42431" hidden="1"/>
    <cellStyle name="Currency [0] 7423" xfId="13060" hidden="1"/>
    <cellStyle name="Currency [0] 7423" xfId="42454" hidden="1"/>
    <cellStyle name="Currency [0] 7424" xfId="13062" hidden="1"/>
    <cellStyle name="Currency [0] 7424" xfId="42456" hidden="1"/>
    <cellStyle name="Currency [0] 7425" xfId="12962" hidden="1"/>
    <cellStyle name="Currency [0] 7425" xfId="42356" hidden="1"/>
    <cellStyle name="Currency [0] 7426" xfId="12972" hidden="1"/>
    <cellStyle name="Currency [0] 7426" xfId="42366" hidden="1"/>
    <cellStyle name="Currency [0] 7427" xfId="13034" hidden="1"/>
    <cellStyle name="Currency [0] 7427" xfId="42428" hidden="1"/>
    <cellStyle name="Currency [0] 7428" xfId="12999" hidden="1"/>
    <cellStyle name="Currency [0] 7428" xfId="42393" hidden="1"/>
    <cellStyle name="Currency [0] 7429" xfId="12948" hidden="1"/>
    <cellStyle name="Currency [0] 7429" xfId="42342" hidden="1"/>
    <cellStyle name="Currency [0] 743" xfId="877" hidden="1"/>
    <cellStyle name="Currency [0] 743" xfId="30272" hidden="1"/>
    <cellStyle name="Currency [0] 7430" xfId="13070" hidden="1"/>
    <cellStyle name="Currency [0] 7430" xfId="42464" hidden="1"/>
    <cellStyle name="Currency [0] 7431" xfId="13035" hidden="1"/>
    <cellStyle name="Currency [0] 7431" xfId="42429" hidden="1"/>
    <cellStyle name="Currency [0] 7432" xfId="13046" hidden="1"/>
    <cellStyle name="Currency [0] 7432" xfId="42440" hidden="1"/>
    <cellStyle name="Currency [0] 7433" xfId="13078" hidden="1"/>
    <cellStyle name="Currency [0] 7433" xfId="42472" hidden="1"/>
    <cellStyle name="Currency [0] 7434" xfId="13080" hidden="1"/>
    <cellStyle name="Currency [0] 7434" xfId="42474" hidden="1"/>
    <cellStyle name="Currency [0] 7435" xfId="13032" hidden="1"/>
    <cellStyle name="Currency [0] 7435" xfId="42426" hidden="1"/>
    <cellStyle name="Currency [0] 7436" xfId="13031" hidden="1"/>
    <cellStyle name="Currency [0] 7436" xfId="42425" hidden="1"/>
    <cellStyle name="Currency [0] 7437" xfId="13021" hidden="1"/>
    <cellStyle name="Currency [0] 7437" xfId="42415" hidden="1"/>
    <cellStyle name="Currency [0] 7438" xfId="13017" hidden="1"/>
    <cellStyle name="Currency [0] 7438" xfId="42411" hidden="1"/>
    <cellStyle name="Currency [0] 7439" xfId="13019" hidden="1"/>
    <cellStyle name="Currency [0] 7439" xfId="42413" hidden="1"/>
    <cellStyle name="Currency [0] 744" xfId="881" hidden="1"/>
    <cellStyle name="Currency [0] 744" xfId="30276" hidden="1"/>
    <cellStyle name="Currency [0] 7440" xfId="13087" hidden="1"/>
    <cellStyle name="Currency [0] 7440" xfId="42481" hidden="1"/>
    <cellStyle name="Currency [0] 7441" xfId="12649" hidden="1"/>
    <cellStyle name="Currency [0] 7441" xfId="42043" hidden="1"/>
    <cellStyle name="Currency [0] 7442" xfId="13065" hidden="1"/>
    <cellStyle name="Currency [0] 7442" xfId="42459" hidden="1"/>
    <cellStyle name="Currency [0] 7443" xfId="13093" hidden="1"/>
    <cellStyle name="Currency [0] 7443" xfId="42487" hidden="1"/>
    <cellStyle name="Currency [0] 7444" xfId="13095" hidden="1"/>
    <cellStyle name="Currency [0] 7444" xfId="42489" hidden="1"/>
    <cellStyle name="Currency [0] 7445" xfId="12970" hidden="1"/>
    <cellStyle name="Currency [0] 7445" xfId="42364" hidden="1"/>
    <cellStyle name="Currency [0] 7446" xfId="13044" hidden="1"/>
    <cellStyle name="Currency [0] 7446" xfId="42438" hidden="1"/>
    <cellStyle name="Currency [0] 7447" xfId="13000" hidden="1"/>
    <cellStyle name="Currency [0] 7447" xfId="42394" hidden="1"/>
    <cellStyle name="Currency [0] 7448" xfId="13036" hidden="1"/>
    <cellStyle name="Currency [0] 7448" xfId="42430" hidden="1"/>
    <cellStyle name="Currency [0] 7449" xfId="13040" hidden="1"/>
    <cellStyle name="Currency [0] 7449" xfId="42434" hidden="1"/>
    <cellStyle name="Currency [0] 745" xfId="897" hidden="1"/>
    <cellStyle name="Currency [0] 745" xfId="30292" hidden="1"/>
    <cellStyle name="Currency [0] 7450" xfId="13101" hidden="1"/>
    <cellStyle name="Currency [0] 7450" xfId="42495" hidden="1"/>
    <cellStyle name="Currency [0] 7451" xfId="12684" hidden="1"/>
    <cellStyle name="Currency [0] 7451" xfId="42078" hidden="1"/>
    <cellStyle name="Currency [0] 7452" xfId="13083" hidden="1"/>
    <cellStyle name="Currency [0] 7452" xfId="42477" hidden="1"/>
    <cellStyle name="Currency [0] 7453" xfId="13106" hidden="1"/>
    <cellStyle name="Currency [0] 7453" xfId="42500" hidden="1"/>
    <cellStyle name="Currency [0] 7454" xfId="13108" hidden="1"/>
    <cellStyle name="Currency [0] 7454" xfId="42502" hidden="1"/>
    <cellStyle name="Currency [0] 7455" xfId="12964" hidden="1"/>
    <cellStyle name="Currency [0] 7455" xfId="42358" hidden="1"/>
    <cellStyle name="Currency [0] 7456" xfId="13063" hidden="1"/>
    <cellStyle name="Currency [0] 7456" xfId="42457" hidden="1"/>
    <cellStyle name="Currency [0] 7457" xfId="13030" hidden="1"/>
    <cellStyle name="Currency [0] 7457" xfId="42424" hidden="1"/>
    <cellStyle name="Currency [0] 7458" xfId="13048" hidden="1"/>
    <cellStyle name="Currency [0] 7458" xfId="42442" hidden="1"/>
    <cellStyle name="Currency [0] 7459" xfId="13045" hidden="1"/>
    <cellStyle name="Currency [0] 7459" xfId="42439" hidden="1"/>
    <cellStyle name="Currency [0] 746" xfId="898" hidden="1"/>
    <cellStyle name="Currency [0] 746" xfId="30293" hidden="1"/>
    <cellStyle name="Currency [0] 7460" xfId="13112" hidden="1"/>
    <cellStyle name="Currency [0] 7460" xfId="42506" hidden="1"/>
    <cellStyle name="Currency [0] 7461" xfId="12997" hidden="1"/>
    <cellStyle name="Currency [0] 7461" xfId="42391" hidden="1"/>
    <cellStyle name="Currency [0] 7462" xfId="13097" hidden="1"/>
    <cellStyle name="Currency [0] 7462" xfId="42491" hidden="1"/>
    <cellStyle name="Currency [0] 7463" xfId="13119" hidden="1"/>
    <cellStyle name="Currency [0] 7463" xfId="42513" hidden="1"/>
    <cellStyle name="Currency [0] 7464" xfId="13121" hidden="1"/>
    <cellStyle name="Currency [0] 7464" xfId="42515" hidden="1"/>
    <cellStyle name="Currency [0] 7465" xfId="13049" hidden="1"/>
    <cellStyle name="Currency [0] 7465" xfId="42443" hidden="1"/>
    <cellStyle name="Currency [0] 7466" xfId="13081" hidden="1"/>
    <cellStyle name="Currency [0] 7466" xfId="42475" hidden="1"/>
    <cellStyle name="Currency [0] 7467" xfId="12729" hidden="1"/>
    <cellStyle name="Currency [0] 7467" xfId="42123" hidden="1"/>
    <cellStyle name="Currency [0] 7468" xfId="13067" hidden="1"/>
    <cellStyle name="Currency [0] 7468" xfId="42461" hidden="1"/>
    <cellStyle name="Currency [0] 7469" xfId="13064" hidden="1"/>
    <cellStyle name="Currency [0] 7469" xfId="42458" hidden="1"/>
    <cellStyle name="Currency [0] 747" xfId="878" hidden="1"/>
    <cellStyle name="Currency [0] 747" xfId="30273" hidden="1"/>
    <cellStyle name="Currency [0] 7470" xfId="13125" hidden="1"/>
    <cellStyle name="Currency [0] 7470" xfId="42519" hidden="1"/>
    <cellStyle name="Currency [0] 7471" xfId="12960" hidden="1"/>
    <cellStyle name="Currency [0] 7471" xfId="42354" hidden="1"/>
    <cellStyle name="Currency [0] 7472" xfId="13109" hidden="1"/>
    <cellStyle name="Currency [0] 7472" xfId="42503" hidden="1"/>
    <cellStyle name="Currency [0] 7473" xfId="13129" hidden="1"/>
    <cellStyle name="Currency [0] 7473" xfId="42523" hidden="1"/>
    <cellStyle name="Currency [0] 7474" xfId="13131" hidden="1"/>
    <cellStyle name="Currency [0] 7474" xfId="42525" hidden="1"/>
    <cellStyle name="Currency [0] 7475" xfId="13068" hidden="1"/>
    <cellStyle name="Currency [0] 7475" xfId="42462" hidden="1"/>
    <cellStyle name="Currency [0] 7476" xfId="13096" hidden="1"/>
    <cellStyle name="Currency [0] 7476" xfId="42490" hidden="1"/>
    <cellStyle name="Currency [0] 7477" xfId="13056" hidden="1"/>
    <cellStyle name="Currency [0] 7477" xfId="42450" hidden="1"/>
    <cellStyle name="Currency [0] 7478" xfId="13085" hidden="1"/>
    <cellStyle name="Currency [0] 7478" xfId="42479" hidden="1"/>
    <cellStyle name="Currency [0] 7479" xfId="13082" hidden="1"/>
    <cellStyle name="Currency [0] 7479" xfId="42476" hidden="1"/>
    <cellStyle name="Currency [0] 748" xfId="885" hidden="1"/>
    <cellStyle name="Currency [0] 748" xfId="30280" hidden="1"/>
    <cellStyle name="Currency [0] 7480" xfId="13135" hidden="1"/>
    <cellStyle name="Currency [0] 7480" xfId="42529" hidden="1"/>
    <cellStyle name="Currency [0] 7481" xfId="12963" hidden="1"/>
    <cellStyle name="Currency [0] 7481" xfId="42357" hidden="1"/>
    <cellStyle name="Currency [0] 7482" xfId="13122" hidden="1"/>
    <cellStyle name="Currency [0] 7482" xfId="42516" hidden="1"/>
    <cellStyle name="Currency [0] 7483" xfId="13139" hidden="1"/>
    <cellStyle name="Currency [0] 7483" xfId="42533" hidden="1"/>
    <cellStyle name="Currency [0] 7484" xfId="13141" hidden="1"/>
    <cellStyle name="Currency [0] 7484" xfId="42535" hidden="1"/>
    <cellStyle name="Currency [0] 7485" xfId="13022" hidden="1"/>
    <cellStyle name="Currency [0] 7485" xfId="42416" hidden="1"/>
    <cellStyle name="Currency [0] 7486" xfId="13058" hidden="1"/>
    <cellStyle name="Currency [0] 7486" xfId="42452" hidden="1"/>
    <cellStyle name="Currency [0] 7487" xfId="13127" hidden="1"/>
    <cellStyle name="Currency [0] 7487" xfId="42521" hidden="1"/>
    <cellStyle name="Currency [0] 7488" xfId="13115" hidden="1"/>
    <cellStyle name="Currency [0] 7488" xfId="42509" hidden="1"/>
    <cellStyle name="Currency [0] 7489" xfId="13132" hidden="1"/>
    <cellStyle name="Currency [0] 7489" xfId="42526" hidden="1"/>
    <cellStyle name="Currency [0] 749" xfId="889" hidden="1"/>
    <cellStyle name="Currency [0] 749" xfId="30284" hidden="1"/>
    <cellStyle name="Currency [0] 7490" xfId="13143" hidden="1"/>
    <cellStyle name="Currency [0] 7490" xfId="42537" hidden="1"/>
    <cellStyle name="Currency [0] 7491" xfId="12991" hidden="1"/>
    <cellStyle name="Currency [0] 7491" xfId="42385" hidden="1"/>
    <cellStyle name="Currency [0] 7492" xfId="13055" hidden="1"/>
    <cellStyle name="Currency [0] 7492" xfId="42449" hidden="1"/>
    <cellStyle name="Currency [0] 7493" xfId="13147" hidden="1"/>
    <cellStyle name="Currency [0] 7493" xfId="42541" hidden="1"/>
    <cellStyle name="Currency [0] 7494" xfId="13149" hidden="1"/>
    <cellStyle name="Currency [0] 7494" xfId="42543" hidden="1"/>
    <cellStyle name="Currency [0] 7495" xfId="13104" hidden="1"/>
    <cellStyle name="Currency [0] 7495" xfId="42498" hidden="1"/>
    <cellStyle name="Currency [0] 7496" xfId="13116" hidden="1"/>
    <cellStyle name="Currency [0] 7496" xfId="42510" hidden="1"/>
    <cellStyle name="Currency [0] 7497" xfId="13144" hidden="1"/>
    <cellStyle name="Currency [0] 7497" xfId="42538" hidden="1"/>
    <cellStyle name="Currency [0] 7498" xfId="13117" hidden="1"/>
    <cellStyle name="Currency [0] 7498" xfId="42511" hidden="1"/>
    <cellStyle name="Currency [0] 7499" xfId="13150" hidden="1"/>
    <cellStyle name="Currency [0] 7499" xfId="42544" hidden="1"/>
    <cellStyle name="Currency [0] 75" xfId="134" hidden="1"/>
    <cellStyle name="Currency [0] 75" xfId="29529" hidden="1"/>
    <cellStyle name="Currency [0] 750" xfId="884" hidden="1"/>
    <cellStyle name="Currency [0] 750" xfId="30279" hidden="1"/>
    <cellStyle name="Currency [0] 7500" xfId="13152" hidden="1"/>
    <cellStyle name="Currency [0] 7500" xfId="42546" hidden="1"/>
    <cellStyle name="Currency [0] 7501" xfId="13145" hidden="1"/>
    <cellStyle name="Currency [0] 7501" xfId="42539" hidden="1"/>
    <cellStyle name="Currency [0] 7502" xfId="13091" hidden="1"/>
    <cellStyle name="Currency [0] 7502" xfId="42485" hidden="1"/>
    <cellStyle name="Currency [0] 7503" xfId="13154" hidden="1"/>
    <cellStyle name="Currency [0] 7503" xfId="42548" hidden="1"/>
    <cellStyle name="Currency [0] 7504" xfId="13156" hidden="1"/>
    <cellStyle name="Currency [0] 7504" xfId="42550" hidden="1"/>
    <cellStyle name="Currency [0] 7505" xfId="12668" hidden="1"/>
    <cellStyle name="Currency [0] 7505" xfId="42062" hidden="1"/>
    <cellStyle name="Currency [0] 7506" xfId="12646" hidden="1"/>
    <cellStyle name="Currency [0] 7506" xfId="42040" hidden="1"/>
    <cellStyle name="Currency [0] 7507" xfId="13162" hidden="1"/>
    <cellStyle name="Currency [0] 7507" xfId="42556" hidden="1"/>
    <cellStyle name="Currency [0] 7508" xfId="13168" hidden="1"/>
    <cellStyle name="Currency [0] 7508" xfId="42562" hidden="1"/>
    <cellStyle name="Currency [0] 7509" xfId="13170" hidden="1"/>
    <cellStyle name="Currency [0] 7509" xfId="42564" hidden="1"/>
    <cellStyle name="Currency [0] 751" xfId="907" hidden="1"/>
    <cellStyle name="Currency [0] 751" xfId="30302" hidden="1"/>
    <cellStyle name="Currency [0] 7510" xfId="12663" hidden="1"/>
    <cellStyle name="Currency [0] 7510" xfId="42057" hidden="1"/>
    <cellStyle name="Currency [0] 7511" xfId="13164" hidden="1"/>
    <cellStyle name="Currency [0] 7511" xfId="42558" hidden="1"/>
    <cellStyle name="Currency [0] 7512" xfId="13172" hidden="1"/>
    <cellStyle name="Currency [0] 7512" xfId="42566" hidden="1"/>
    <cellStyle name="Currency [0] 7513" xfId="13174" hidden="1"/>
    <cellStyle name="Currency [0] 7513" xfId="42568" hidden="1"/>
    <cellStyle name="Currency [0] 7514" xfId="13163" hidden="1"/>
    <cellStyle name="Currency [0] 7514" xfId="42557" hidden="1"/>
    <cellStyle name="Currency [0] 7515" xfId="12669" hidden="1"/>
    <cellStyle name="Currency [0] 7515" xfId="42063" hidden="1"/>
    <cellStyle name="Currency [0] 7516" xfId="13185" hidden="1"/>
    <cellStyle name="Currency [0] 7516" xfId="42579" hidden="1"/>
    <cellStyle name="Currency [0] 7517" xfId="13194" hidden="1"/>
    <cellStyle name="Currency [0] 7517" xfId="42588" hidden="1"/>
    <cellStyle name="Currency [0] 7518" xfId="13205" hidden="1"/>
    <cellStyle name="Currency [0] 7518" xfId="42599" hidden="1"/>
    <cellStyle name="Currency [0] 7519" xfId="13211" hidden="1"/>
    <cellStyle name="Currency [0] 7519" xfId="42605" hidden="1"/>
    <cellStyle name="Currency [0] 752" xfId="913" hidden="1"/>
    <cellStyle name="Currency [0] 752" xfId="30308" hidden="1"/>
    <cellStyle name="Currency [0] 7520" xfId="13183" hidden="1"/>
    <cellStyle name="Currency [0] 7520" xfId="42577" hidden="1"/>
    <cellStyle name="Currency [0] 7521" xfId="13201" hidden="1"/>
    <cellStyle name="Currency [0] 7521" xfId="42595" hidden="1"/>
    <cellStyle name="Currency [0] 7522" xfId="13223" hidden="1"/>
    <cellStyle name="Currency [0] 7522" xfId="42617" hidden="1"/>
    <cellStyle name="Currency [0] 7523" xfId="13225" hidden="1"/>
    <cellStyle name="Currency [0] 7523" xfId="42619" hidden="1"/>
    <cellStyle name="Currency [0] 7524" xfId="13159" hidden="1"/>
    <cellStyle name="Currency [0] 7524" xfId="42553" hidden="1"/>
    <cellStyle name="Currency [0] 7525" xfId="12673" hidden="1"/>
    <cellStyle name="Currency [0] 7525" xfId="42067" hidden="1"/>
    <cellStyle name="Currency [0] 7526" xfId="13197" hidden="1"/>
    <cellStyle name="Currency [0] 7526" xfId="42591" hidden="1"/>
    <cellStyle name="Currency [0] 7527" xfId="12689" hidden="1"/>
    <cellStyle name="Currency [0] 7527" xfId="42083" hidden="1"/>
    <cellStyle name="Currency [0] 7528" xfId="13186" hidden="1"/>
    <cellStyle name="Currency [0] 7528" xfId="42580" hidden="1"/>
    <cellStyle name="Currency [0] 7529" xfId="13230" hidden="1"/>
    <cellStyle name="Currency [0] 7529" xfId="42624" hidden="1"/>
    <cellStyle name="Currency [0] 753" xfId="875" hidden="1"/>
    <cellStyle name="Currency [0] 753" xfId="30270" hidden="1"/>
    <cellStyle name="Currency [0] 7530" xfId="13198" hidden="1"/>
    <cellStyle name="Currency [0] 7530" xfId="42592" hidden="1"/>
    <cellStyle name="Currency [0] 7531" xfId="13206" hidden="1"/>
    <cellStyle name="Currency [0] 7531" xfId="42600" hidden="1"/>
    <cellStyle name="Currency [0] 7532" xfId="13242" hidden="1"/>
    <cellStyle name="Currency [0] 7532" xfId="42636" hidden="1"/>
    <cellStyle name="Currency [0] 7533" xfId="13244" hidden="1"/>
    <cellStyle name="Currency [0] 7533" xfId="42638" hidden="1"/>
    <cellStyle name="Currency [0] 7534" xfId="13200" hidden="1"/>
    <cellStyle name="Currency [0] 7534" xfId="42594" hidden="1"/>
    <cellStyle name="Currency [0] 7535" xfId="13213" hidden="1"/>
    <cellStyle name="Currency [0] 7535" xfId="42607" hidden="1"/>
    <cellStyle name="Currency [0] 7536" xfId="13218" hidden="1"/>
    <cellStyle name="Currency [0] 7536" xfId="42612" hidden="1"/>
    <cellStyle name="Currency [0] 7537" xfId="13212" hidden="1"/>
    <cellStyle name="Currency [0] 7537" xfId="42606" hidden="1"/>
    <cellStyle name="Currency [0] 7538" xfId="13260" hidden="1"/>
    <cellStyle name="Currency [0] 7538" xfId="42654" hidden="1"/>
    <cellStyle name="Currency [0] 7539" xfId="13268" hidden="1"/>
    <cellStyle name="Currency [0] 7539" xfId="42662" hidden="1"/>
    <cellStyle name="Currency [0] 754" xfId="905" hidden="1"/>
    <cellStyle name="Currency [0] 754" xfId="30300" hidden="1"/>
    <cellStyle name="Currency [0] 7540" xfId="13196" hidden="1"/>
    <cellStyle name="Currency [0] 7540" xfId="42590" hidden="1"/>
    <cellStyle name="Currency [0] 7541" xfId="13254" hidden="1"/>
    <cellStyle name="Currency [0] 7541" xfId="42648" hidden="1"/>
    <cellStyle name="Currency [0] 7542" xfId="13277" hidden="1"/>
    <cellStyle name="Currency [0] 7542" xfId="42671" hidden="1"/>
    <cellStyle name="Currency [0] 7543" xfId="13279" hidden="1"/>
    <cellStyle name="Currency [0] 7543" xfId="42673" hidden="1"/>
    <cellStyle name="Currency [0] 7544" xfId="13179" hidden="1"/>
    <cellStyle name="Currency [0] 7544" xfId="42573" hidden="1"/>
    <cellStyle name="Currency [0] 7545" xfId="13189" hidden="1"/>
    <cellStyle name="Currency [0] 7545" xfId="42583" hidden="1"/>
    <cellStyle name="Currency [0] 7546" xfId="13251" hidden="1"/>
    <cellStyle name="Currency [0] 7546" xfId="42645" hidden="1"/>
    <cellStyle name="Currency [0] 7547" xfId="13216" hidden="1"/>
    <cellStyle name="Currency [0] 7547" xfId="42610" hidden="1"/>
    <cellStyle name="Currency [0] 7548" xfId="13166" hidden="1"/>
    <cellStyle name="Currency [0] 7548" xfId="42560" hidden="1"/>
    <cellStyle name="Currency [0] 7549" xfId="13287" hidden="1"/>
    <cellStyle name="Currency [0] 7549" xfId="42681" hidden="1"/>
    <cellStyle name="Currency [0] 755" xfId="917" hidden="1"/>
    <cellStyle name="Currency [0] 755" xfId="30312" hidden="1"/>
    <cellStyle name="Currency [0] 7550" xfId="13252" hidden="1"/>
    <cellStyle name="Currency [0] 7550" xfId="42646" hidden="1"/>
    <cellStyle name="Currency [0] 7551" xfId="13263" hidden="1"/>
    <cellStyle name="Currency [0] 7551" xfId="42657" hidden="1"/>
    <cellStyle name="Currency [0] 7552" xfId="13295" hidden="1"/>
    <cellStyle name="Currency [0] 7552" xfId="42689" hidden="1"/>
    <cellStyle name="Currency [0] 7553" xfId="13297" hidden="1"/>
    <cellStyle name="Currency [0] 7553" xfId="42691" hidden="1"/>
    <cellStyle name="Currency [0] 7554" xfId="13249" hidden="1"/>
    <cellStyle name="Currency [0] 7554" xfId="42643" hidden="1"/>
    <cellStyle name="Currency [0] 7555" xfId="13248" hidden="1"/>
    <cellStyle name="Currency [0] 7555" xfId="42642" hidden="1"/>
    <cellStyle name="Currency [0] 7556" xfId="13238" hidden="1"/>
    <cellStyle name="Currency [0] 7556" xfId="42632" hidden="1"/>
    <cellStyle name="Currency [0] 7557" xfId="13234" hidden="1"/>
    <cellStyle name="Currency [0] 7557" xfId="42628" hidden="1"/>
    <cellStyle name="Currency [0] 7558" xfId="13236" hidden="1"/>
    <cellStyle name="Currency [0] 7558" xfId="42630" hidden="1"/>
    <cellStyle name="Currency [0] 7559" xfId="13304" hidden="1"/>
    <cellStyle name="Currency [0] 7559" xfId="42698" hidden="1"/>
    <cellStyle name="Currency [0] 756" xfId="918" hidden="1"/>
    <cellStyle name="Currency [0] 756" xfId="30313" hidden="1"/>
    <cellStyle name="Currency [0] 7560" xfId="12675" hidden="1"/>
    <cellStyle name="Currency [0] 7560" xfId="42069" hidden="1"/>
    <cellStyle name="Currency [0] 7561" xfId="13282" hidden="1"/>
    <cellStyle name="Currency [0] 7561" xfId="42676" hidden="1"/>
    <cellStyle name="Currency [0] 7562" xfId="13310" hidden="1"/>
    <cellStyle name="Currency [0] 7562" xfId="42704" hidden="1"/>
    <cellStyle name="Currency [0] 7563" xfId="13312" hidden="1"/>
    <cellStyle name="Currency [0] 7563" xfId="42706" hidden="1"/>
    <cellStyle name="Currency [0] 7564" xfId="13187" hidden="1"/>
    <cellStyle name="Currency [0] 7564" xfId="42581" hidden="1"/>
    <cellStyle name="Currency [0] 7565" xfId="13261" hidden="1"/>
    <cellStyle name="Currency [0] 7565" xfId="42655" hidden="1"/>
    <cellStyle name="Currency [0] 7566" xfId="13217" hidden="1"/>
    <cellStyle name="Currency [0] 7566" xfId="42611" hidden="1"/>
    <cellStyle name="Currency [0] 7567" xfId="13253" hidden="1"/>
    <cellStyle name="Currency [0] 7567" xfId="42647" hidden="1"/>
    <cellStyle name="Currency [0] 7568" xfId="13257" hidden="1"/>
    <cellStyle name="Currency [0] 7568" xfId="42651" hidden="1"/>
    <cellStyle name="Currency [0] 7569" xfId="13318" hidden="1"/>
    <cellStyle name="Currency [0] 7569" xfId="42712" hidden="1"/>
    <cellStyle name="Currency [0] 757" xfId="866" hidden="1"/>
    <cellStyle name="Currency [0] 757" xfId="30261" hidden="1"/>
    <cellStyle name="Currency [0] 7570" xfId="12662" hidden="1"/>
    <cellStyle name="Currency [0] 7570" xfId="42056" hidden="1"/>
    <cellStyle name="Currency [0] 7571" xfId="13300" hidden="1"/>
    <cellStyle name="Currency [0] 7571" xfId="42694" hidden="1"/>
    <cellStyle name="Currency [0] 7572" xfId="13323" hidden="1"/>
    <cellStyle name="Currency [0] 7572" xfId="42717" hidden="1"/>
    <cellStyle name="Currency [0] 7573" xfId="13325" hidden="1"/>
    <cellStyle name="Currency [0] 7573" xfId="42719" hidden="1"/>
    <cellStyle name="Currency [0] 7574" xfId="13181" hidden="1"/>
    <cellStyle name="Currency [0] 7574" xfId="42575" hidden="1"/>
    <cellStyle name="Currency [0] 7575" xfId="13280" hidden="1"/>
    <cellStyle name="Currency [0] 7575" xfId="42674" hidden="1"/>
    <cellStyle name="Currency [0] 7576" xfId="13247" hidden="1"/>
    <cellStyle name="Currency [0] 7576" xfId="42641" hidden="1"/>
    <cellStyle name="Currency [0] 7577" xfId="13265" hidden="1"/>
    <cellStyle name="Currency [0] 7577" xfId="42659" hidden="1"/>
    <cellStyle name="Currency [0] 7578" xfId="13262" hidden="1"/>
    <cellStyle name="Currency [0] 7578" xfId="42656" hidden="1"/>
    <cellStyle name="Currency [0] 7579" xfId="13329" hidden="1"/>
    <cellStyle name="Currency [0] 7579" xfId="42723" hidden="1"/>
    <cellStyle name="Currency [0] 758" xfId="873" hidden="1"/>
    <cellStyle name="Currency [0] 758" xfId="30268" hidden="1"/>
    <cellStyle name="Currency [0] 7580" xfId="13214" hidden="1"/>
    <cellStyle name="Currency [0] 7580" xfId="42608" hidden="1"/>
    <cellStyle name="Currency [0] 7581" xfId="13314" hidden="1"/>
    <cellStyle name="Currency [0] 7581" xfId="42708" hidden="1"/>
    <cellStyle name="Currency [0] 7582" xfId="13336" hidden="1"/>
    <cellStyle name="Currency [0] 7582" xfId="42730" hidden="1"/>
    <cellStyle name="Currency [0] 7583" xfId="13338" hidden="1"/>
    <cellStyle name="Currency [0] 7583" xfId="42732" hidden="1"/>
    <cellStyle name="Currency [0] 7584" xfId="13266" hidden="1"/>
    <cellStyle name="Currency [0] 7584" xfId="42660" hidden="1"/>
    <cellStyle name="Currency [0] 7585" xfId="13298" hidden="1"/>
    <cellStyle name="Currency [0] 7585" xfId="42692" hidden="1"/>
    <cellStyle name="Currency [0] 7586" xfId="12641" hidden="1"/>
    <cellStyle name="Currency [0] 7586" xfId="42035" hidden="1"/>
    <cellStyle name="Currency [0] 7587" xfId="13284" hidden="1"/>
    <cellStyle name="Currency [0] 7587" xfId="42678" hidden="1"/>
    <cellStyle name="Currency [0] 7588" xfId="13281" hidden="1"/>
    <cellStyle name="Currency [0] 7588" xfId="42675" hidden="1"/>
    <cellStyle name="Currency [0] 7589" xfId="13342" hidden="1"/>
    <cellStyle name="Currency [0] 7589" xfId="42736" hidden="1"/>
    <cellStyle name="Currency [0] 759" xfId="902" hidden="1"/>
    <cellStyle name="Currency [0] 759" xfId="30297" hidden="1"/>
    <cellStyle name="Currency [0] 7590" xfId="13177" hidden="1"/>
    <cellStyle name="Currency [0] 7590" xfId="42571" hidden="1"/>
    <cellStyle name="Currency [0] 7591" xfId="13326" hidden="1"/>
    <cellStyle name="Currency [0] 7591" xfId="42720" hidden="1"/>
    <cellStyle name="Currency [0] 7592" xfId="13346" hidden="1"/>
    <cellStyle name="Currency [0] 7592" xfId="42740" hidden="1"/>
    <cellStyle name="Currency [0] 7593" xfId="13348" hidden="1"/>
    <cellStyle name="Currency [0] 7593" xfId="42742" hidden="1"/>
    <cellStyle name="Currency [0] 7594" xfId="13285" hidden="1"/>
    <cellStyle name="Currency [0] 7594" xfId="42679" hidden="1"/>
    <cellStyle name="Currency [0] 7595" xfId="13313" hidden="1"/>
    <cellStyle name="Currency [0] 7595" xfId="42707" hidden="1"/>
    <cellStyle name="Currency [0] 7596" xfId="13273" hidden="1"/>
    <cellStyle name="Currency [0] 7596" xfId="42667" hidden="1"/>
    <cellStyle name="Currency [0] 7597" xfId="13302" hidden="1"/>
    <cellStyle name="Currency [0] 7597" xfId="42696" hidden="1"/>
    <cellStyle name="Currency [0] 7598" xfId="13299" hidden="1"/>
    <cellStyle name="Currency [0] 7598" xfId="42693" hidden="1"/>
    <cellStyle name="Currency [0] 7599" xfId="13352" hidden="1"/>
    <cellStyle name="Currency [0] 7599" xfId="42746" hidden="1"/>
    <cellStyle name="Currency [0] 76" xfId="167" hidden="1"/>
    <cellStyle name="Currency [0] 76" xfId="29562" hidden="1"/>
    <cellStyle name="Currency [0] 760" xfId="887" hidden="1"/>
    <cellStyle name="Currency [0] 760" xfId="30282" hidden="1"/>
    <cellStyle name="Currency [0] 7600" xfId="13180" hidden="1"/>
    <cellStyle name="Currency [0] 7600" xfId="42574" hidden="1"/>
    <cellStyle name="Currency [0] 7601" xfId="13339" hidden="1"/>
    <cellStyle name="Currency [0] 7601" xfId="42733" hidden="1"/>
    <cellStyle name="Currency [0] 7602" xfId="13356" hidden="1"/>
    <cellStyle name="Currency [0] 7602" xfId="42750" hidden="1"/>
    <cellStyle name="Currency [0] 7603" xfId="13358" hidden="1"/>
    <cellStyle name="Currency [0] 7603" xfId="42752" hidden="1"/>
    <cellStyle name="Currency [0] 7604" xfId="13239" hidden="1"/>
    <cellStyle name="Currency [0] 7604" xfId="42633" hidden="1"/>
    <cellStyle name="Currency [0] 7605" xfId="13275" hidden="1"/>
    <cellStyle name="Currency [0] 7605" xfId="42669" hidden="1"/>
    <cellStyle name="Currency [0] 7606" xfId="13344" hidden="1"/>
    <cellStyle name="Currency [0] 7606" xfId="42738" hidden="1"/>
    <cellStyle name="Currency [0] 7607" xfId="13332" hidden="1"/>
    <cellStyle name="Currency [0] 7607" xfId="42726" hidden="1"/>
    <cellStyle name="Currency [0] 7608" xfId="13349" hidden="1"/>
    <cellStyle name="Currency [0] 7608" xfId="42743" hidden="1"/>
    <cellStyle name="Currency [0] 7609" xfId="13360" hidden="1"/>
    <cellStyle name="Currency [0] 7609" xfId="42754" hidden="1"/>
    <cellStyle name="Currency [0] 761" xfId="858" hidden="1"/>
    <cellStyle name="Currency [0] 761" xfId="30253" hidden="1"/>
    <cellStyle name="Currency [0] 7610" xfId="13208" hidden="1"/>
    <cellStyle name="Currency [0] 7610" xfId="42602" hidden="1"/>
    <cellStyle name="Currency [0] 7611" xfId="13272" hidden="1"/>
    <cellStyle name="Currency [0] 7611" xfId="42666" hidden="1"/>
    <cellStyle name="Currency [0] 7612" xfId="13364" hidden="1"/>
    <cellStyle name="Currency [0] 7612" xfId="42758" hidden="1"/>
    <cellStyle name="Currency [0] 7613" xfId="13366" hidden="1"/>
    <cellStyle name="Currency [0] 7613" xfId="42760" hidden="1"/>
    <cellStyle name="Currency [0] 7614" xfId="13321" hidden="1"/>
    <cellStyle name="Currency [0] 7614" xfId="42715" hidden="1"/>
    <cellStyle name="Currency [0] 7615" xfId="13333" hidden="1"/>
    <cellStyle name="Currency [0] 7615" xfId="42727" hidden="1"/>
    <cellStyle name="Currency [0] 7616" xfId="13361" hidden="1"/>
    <cellStyle name="Currency [0] 7616" xfId="42755" hidden="1"/>
    <cellStyle name="Currency [0] 7617" xfId="13334" hidden="1"/>
    <cellStyle name="Currency [0] 7617" xfId="42728" hidden="1"/>
    <cellStyle name="Currency [0] 7618" xfId="13367" hidden="1"/>
    <cellStyle name="Currency [0] 7618" xfId="42761" hidden="1"/>
    <cellStyle name="Currency [0] 7619" xfId="13369" hidden="1"/>
    <cellStyle name="Currency [0] 7619" xfId="42763" hidden="1"/>
    <cellStyle name="Currency [0] 762" xfId="924" hidden="1"/>
    <cellStyle name="Currency [0] 762" xfId="30319" hidden="1"/>
    <cellStyle name="Currency [0] 7620" xfId="13362" hidden="1"/>
    <cellStyle name="Currency [0] 7620" xfId="42756" hidden="1"/>
    <cellStyle name="Currency [0] 7621" xfId="13308" hidden="1"/>
    <cellStyle name="Currency [0] 7621" xfId="42702" hidden="1"/>
    <cellStyle name="Currency [0] 7622" xfId="13371" hidden="1"/>
    <cellStyle name="Currency [0] 7622" xfId="42765" hidden="1"/>
    <cellStyle name="Currency [0] 7623" xfId="13373" hidden="1"/>
    <cellStyle name="Currency [0] 7623" xfId="42767" hidden="1"/>
    <cellStyle name="Currency [0] 7624" xfId="12735" hidden="1"/>
    <cellStyle name="Currency [0] 7624" xfId="42129" hidden="1"/>
    <cellStyle name="Currency [0] 7625" xfId="12676" hidden="1"/>
    <cellStyle name="Currency [0] 7625" xfId="42070" hidden="1"/>
    <cellStyle name="Currency [0] 7626" xfId="13379" hidden="1"/>
    <cellStyle name="Currency [0] 7626" xfId="42773" hidden="1"/>
    <cellStyle name="Currency [0] 7627" xfId="13385" hidden="1"/>
    <cellStyle name="Currency [0] 7627" xfId="42779" hidden="1"/>
    <cellStyle name="Currency [0] 7628" xfId="13387" hidden="1"/>
    <cellStyle name="Currency [0] 7628" xfId="42781" hidden="1"/>
    <cellStyle name="Currency [0] 7629" xfId="12666" hidden="1"/>
    <cellStyle name="Currency [0] 7629" xfId="42060" hidden="1"/>
    <cellStyle name="Currency [0] 763" xfId="903" hidden="1"/>
    <cellStyle name="Currency [0] 763" xfId="30298" hidden="1"/>
    <cellStyle name="Currency [0] 7630" xfId="13381" hidden="1"/>
    <cellStyle name="Currency [0] 7630" xfId="42775" hidden="1"/>
    <cellStyle name="Currency [0] 7631" xfId="13389" hidden="1"/>
    <cellStyle name="Currency [0] 7631" xfId="42783" hidden="1"/>
    <cellStyle name="Currency [0] 7632" xfId="13391" hidden="1"/>
    <cellStyle name="Currency [0] 7632" xfId="42785" hidden="1"/>
    <cellStyle name="Currency [0] 7633" xfId="13380" hidden="1"/>
    <cellStyle name="Currency [0] 7633" xfId="42774" hidden="1"/>
    <cellStyle name="Currency [0] 7634" xfId="12711" hidden="1"/>
    <cellStyle name="Currency [0] 7634" xfId="42105" hidden="1"/>
    <cellStyle name="Currency [0] 7635" xfId="13402" hidden="1"/>
    <cellStyle name="Currency [0] 7635" xfId="42796" hidden="1"/>
    <cellStyle name="Currency [0] 7636" xfId="13411" hidden="1"/>
    <cellStyle name="Currency [0] 7636" xfId="42805" hidden="1"/>
    <cellStyle name="Currency [0] 7637" xfId="13422" hidden="1"/>
    <cellStyle name="Currency [0] 7637" xfId="42816" hidden="1"/>
    <cellStyle name="Currency [0] 7638" xfId="13428" hidden="1"/>
    <cellStyle name="Currency [0] 7638" xfId="42822" hidden="1"/>
    <cellStyle name="Currency [0] 7639" xfId="13400" hidden="1"/>
    <cellStyle name="Currency [0] 7639" xfId="42794" hidden="1"/>
    <cellStyle name="Currency [0] 764" xfId="910" hidden="1"/>
    <cellStyle name="Currency [0] 764" xfId="30305" hidden="1"/>
    <cellStyle name="Currency [0] 7640" xfId="13418" hidden="1"/>
    <cellStyle name="Currency [0] 7640" xfId="42812" hidden="1"/>
    <cellStyle name="Currency [0] 7641" xfId="13440" hidden="1"/>
    <cellStyle name="Currency [0] 7641" xfId="42834" hidden="1"/>
    <cellStyle name="Currency [0] 7642" xfId="13442" hidden="1"/>
    <cellStyle name="Currency [0] 7642" xfId="42836" hidden="1"/>
    <cellStyle name="Currency [0] 7643" xfId="13376" hidden="1"/>
    <cellStyle name="Currency [0] 7643" xfId="42770" hidden="1"/>
    <cellStyle name="Currency [0] 7644" xfId="12665" hidden="1"/>
    <cellStyle name="Currency [0] 7644" xfId="42059" hidden="1"/>
    <cellStyle name="Currency [0] 7645" xfId="13414" hidden="1"/>
    <cellStyle name="Currency [0] 7645" xfId="42808" hidden="1"/>
    <cellStyle name="Currency [0] 7646" xfId="12644" hidden="1"/>
    <cellStyle name="Currency [0] 7646" xfId="42038" hidden="1"/>
    <cellStyle name="Currency [0] 7647" xfId="13403" hidden="1"/>
    <cellStyle name="Currency [0] 7647" xfId="42797" hidden="1"/>
    <cellStyle name="Currency [0] 7648" xfId="13447" hidden="1"/>
    <cellStyle name="Currency [0] 7648" xfId="42841" hidden="1"/>
    <cellStyle name="Currency [0] 7649" xfId="13415" hidden="1"/>
    <cellStyle name="Currency [0] 7649" xfId="42809" hidden="1"/>
    <cellStyle name="Currency [0] 765" xfId="925" hidden="1"/>
    <cellStyle name="Currency [0] 765" xfId="30320" hidden="1"/>
    <cellStyle name="Currency [0] 7650" xfId="13423" hidden="1"/>
    <cellStyle name="Currency [0] 7650" xfId="42817" hidden="1"/>
    <cellStyle name="Currency [0] 7651" xfId="13459" hidden="1"/>
    <cellStyle name="Currency [0] 7651" xfId="42853" hidden="1"/>
    <cellStyle name="Currency [0] 7652" xfId="13461" hidden="1"/>
    <cellStyle name="Currency [0] 7652" xfId="42855" hidden="1"/>
    <cellStyle name="Currency [0] 7653" xfId="13417" hidden="1"/>
    <cellStyle name="Currency [0] 7653" xfId="42811" hidden="1"/>
    <cellStyle name="Currency [0] 7654" xfId="13430" hidden="1"/>
    <cellStyle name="Currency [0] 7654" xfId="42824" hidden="1"/>
    <cellStyle name="Currency [0] 7655" xfId="13435" hidden="1"/>
    <cellStyle name="Currency [0] 7655" xfId="42829" hidden="1"/>
    <cellStyle name="Currency [0] 7656" xfId="13429" hidden="1"/>
    <cellStyle name="Currency [0] 7656" xfId="42823" hidden="1"/>
    <cellStyle name="Currency [0] 7657" xfId="13477" hidden="1"/>
    <cellStyle name="Currency [0] 7657" xfId="42871" hidden="1"/>
    <cellStyle name="Currency [0] 7658" xfId="13485" hidden="1"/>
    <cellStyle name="Currency [0] 7658" xfId="42879" hidden="1"/>
    <cellStyle name="Currency [0] 7659" xfId="13413" hidden="1"/>
    <cellStyle name="Currency [0] 7659" xfId="42807" hidden="1"/>
    <cellStyle name="Currency [0] 766" xfId="926" hidden="1"/>
    <cellStyle name="Currency [0] 766" xfId="30321" hidden="1"/>
    <cellStyle name="Currency [0] 7660" xfId="13471" hidden="1"/>
    <cellStyle name="Currency [0] 7660" xfId="42865" hidden="1"/>
    <cellStyle name="Currency [0] 7661" xfId="13494" hidden="1"/>
    <cellStyle name="Currency [0] 7661" xfId="42888" hidden="1"/>
    <cellStyle name="Currency [0] 7662" xfId="13496" hidden="1"/>
    <cellStyle name="Currency [0] 7662" xfId="42890" hidden="1"/>
    <cellStyle name="Currency [0] 7663" xfId="13396" hidden="1"/>
    <cellStyle name="Currency [0] 7663" xfId="42790" hidden="1"/>
    <cellStyle name="Currency [0] 7664" xfId="13406" hidden="1"/>
    <cellStyle name="Currency [0] 7664" xfId="42800" hidden="1"/>
    <cellStyle name="Currency [0] 7665" xfId="13468" hidden="1"/>
    <cellStyle name="Currency [0] 7665" xfId="42862" hidden="1"/>
    <cellStyle name="Currency [0] 7666" xfId="13433" hidden="1"/>
    <cellStyle name="Currency [0] 7666" xfId="42827" hidden="1"/>
    <cellStyle name="Currency [0] 7667" xfId="13383" hidden="1"/>
    <cellStyle name="Currency [0] 7667" xfId="42777" hidden="1"/>
    <cellStyle name="Currency [0] 7668" xfId="13504" hidden="1"/>
    <cellStyle name="Currency [0] 7668" xfId="42898" hidden="1"/>
    <cellStyle name="Currency [0] 7669" xfId="13469" hidden="1"/>
    <cellStyle name="Currency [0] 7669" xfId="42863" hidden="1"/>
    <cellStyle name="Currency [0] 767" xfId="901" hidden="1"/>
    <cellStyle name="Currency [0] 767" xfId="30296" hidden="1"/>
    <cellStyle name="Currency [0] 7670" xfId="13480" hidden="1"/>
    <cellStyle name="Currency [0] 7670" xfId="42874" hidden="1"/>
    <cellStyle name="Currency [0] 7671" xfId="13512" hidden="1"/>
    <cellStyle name="Currency [0] 7671" xfId="42906" hidden="1"/>
    <cellStyle name="Currency [0] 7672" xfId="13514" hidden="1"/>
    <cellStyle name="Currency [0] 7672" xfId="42908" hidden="1"/>
    <cellStyle name="Currency [0] 7673" xfId="13466" hidden="1"/>
    <cellStyle name="Currency [0] 7673" xfId="42860" hidden="1"/>
    <cellStyle name="Currency [0] 7674" xfId="13465" hidden="1"/>
    <cellStyle name="Currency [0] 7674" xfId="42859" hidden="1"/>
    <cellStyle name="Currency [0] 7675" xfId="13455" hidden="1"/>
    <cellStyle name="Currency [0] 7675" xfId="42849" hidden="1"/>
    <cellStyle name="Currency [0] 7676" xfId="13451" hidden="1"/>
    <cellStyle name="Currency [0] 7676" xfId="42845" hidden="1"/>
    <cellStyle name="Currency [0] 7677" xfId="13453" hidden="1"/>
    <cellStyle name="Currency [0] 7677" xfId="42847" hidden="1"/>
    <cellStyle name="Currency [0] 7678" xfId="13521" hidden="1"/>
    <cellStyle name="Currency [0] 7678" xfId="42915" hidden="1"/>
    <cellStyle name="Currency [0] 7679" xfId="12680" hidden="1"/>
    <cellStyle name="Currency [0] 7679" xfId="42074" hidden="1"/>
    <cellStyle name="Currency [0] 768" xfId="900" hidden="1"/>
    <cellStyle name="Currency [0] 768" xfId="30295" hidden="1"/>
    <cellStyle name="Currency [0] 7680" xfId="13499" hidden="1"/>
    <cellStyle name="Currency [0] 7680" xfId="42893" hidden="1"/>
    <cellStyle name="Currency [0] 7681" xfId="13527" hidden="1"/>
    <cellStyle name="Currency [0] 7681" xfId="42921" hidden="1"/>
    <cellStyle name="Currency [0] 7682" xfId="13529" hidden="1"/>
    <cellStyle name="Currency [0] 7682" xfId="42923" hidden="1"/>
    <cellStyle name="Currency [0] 7683" xfId="13404" hidden="1"/>
    <cellStyle name="Currency [0] 7683" xfId="42798" hidden="1"/>
    <cellStyle name="Currency [0] 7684" xfId="13478" hidden="1"/>
    <cellStyle name="Currency [0] 7684" xfId="42872" hidden="1"/>
    <cellStyle name="Currency [0] 7685" xfId="13434" hidden="1"/>
    <cellStyle name="Currency [0] 7685" xfId="42828" hidden="1"/>
    <cellStyle name="Currency [0] 7686" xfId="13470" hidden="1"/>
    <cellStyle name="Currency [0] 7686" xfId="42864" hidden="1"/>
    <cellStyle name="Currency [0] 7687" xfId="13474" hidden="1"/>
    <cellStyle name="Currency [0] 7687" xfId="42868" hidden="1"/>
    <cellStyle name="Currency [0] 7688" xfId="13535" hidden="1"/>
    <cellStyle name="Currency [0] 7688" xfId="42929" hidden="1"/>
    <cellStyle name="Currency [0] 7689" xfId="12693" hidden="1"/>
    <cellStyle name="Currency [0] 7689" xfId="42087" hidden="1"/>
    <cellStyle name="Currency [0] 769" xfId="895" hidden="1"/>
    <cellStyle name="Currency [0] 769" xfId="30290" hidden="1"/>
    <cellStyle name="Currency [0] 7690" xfId="13517" hidden="1"/>
    <cellStyle name="Currency [0] 7690" xfId="42911" hidden="1"/>
    <cellStyle name="Currency [0] 7691" xfId="13540" hidden="1"/>
    <cellStyle name="Currency [0] 7691" xfId="42934" hidden="1"/>
    <cellStyle name="Currency [0] 7692" xfId="13542" hidden="1"/>
    <cellStyle name="Currency [0] 7692" xfId="42936" hidden="1"/>
    <cellStyle name="Currency [0] 7693" xfId="13398" hidden="1"/>
    <cellStyle name="Currency [0] 7693" xfId="42792" hidden="1"/>
    <cellStyle name="Currency [0] 7694" xfId="13497" hidden="1"/>
    <cellStyle name="Currency [0] 7694" xfId="42891" hidden="1"/>
    <cellStyle name="Currency [0] 7695" xfId="13464" hidden="1"/>
    <cellStyle name="Currency [0] 7695" xfId="42858" hidden="1"/>
    <cellStyle name="Currency [0] 7696" xfId="13482" hidden="1"/>
    <cellStyle name="Currency [0] 7696" xfId="42876" hidden="1"/>
    <cellStyle name="Currency [0] 7697" xfId="13479" hidden="1"/>
    <cellStyle name="Currency [0] 7697" xfId="42873" hidden="1"/>
    <cellStyle name="Currency [0] 7698" xfId="13546" hidden="1"/>
    <cellStyle name="Currency [0] 7698" xfId="42940" hidden="1"/>
    <cellStyle name="Currency [0] 7699" xfId="13431" hidden="1"/>
    <cellStyle name="Currency [0] 7699" xfId="42825" hidden="1"/>
    <cellStyle name="Currency [0] 77" xfId="111" hidden="1"/>
    <cellStyle name="Currency [0] 77" xfId="29506" hidden="1"/>
    <cellStyle name="Currency [0] 770" xfId="893" hidden="1"/>
    <cellStyle name="Currency [0] 770" xfId="30288" hidden="1"/>
    <cellStyle name="Currency [0] 7700" xfId="13531" hidden="1"/>
    <cellStyle name="Currency [0] 7700" xfId="42925" hidden="1"/>
    <cellStyle name="Currency [0] 7701" xfId="13553" hidden="1"/>
    <cellStyle name="Currency [0] 7701" xfId="42947" hidden="1"/>
    <cellStyle name="Currency [0] 7702" xfId="13555" hidden="1"/>
    <cellStyle name="Currency [0] 7702" xfId="42949" hidden="1"/>
    <cellStyle name="Currency [0] 7703" xfId="13483" hidden="1"/>
    <cellStyle name="Currency [0] 7703" xfId="42877" hidden="1"/>
    <cellStyle name="Currency [0] 7704" xfId="13515" hidden="1"/>
    <cellStyle name="Currency [0] 7704" xfId="42909" hidden="1"/>
    <cellStyle name="Currency [0] 7705" xfId="12645" hidden="1"/>
    <cellStyle name="Currency [0] 7705" xfId="42039" hidden="1"/>
    <cellStyle name="Currency [0] 7706" xfId="13501" hidden="1"/>
    <cellStyle name="Currency [0] 7706" xfId="42895" hidden="1"/>
    <cellStyle name="Currency [0] 7707" xfId="13498" hidden="1"/>
    <cellStyle name="Currency [0] 7707" xfId="42892" hidden="1"/>
    <cellStyle name="Currency [0] 7708" xfId="13559" hidden="1"/>
    <cellStyle name="Currency [0] 7708" xfId="42953" hidden="1"/>
    <cellStyle name="Currency [0] 7709" xfId="13394" hidden="1"/>
    <cellStyle name="Currency [0] 7709" xfId="42788" hidden="1"/>
    <cellStyle name="Currency [0] 771" xfId="894" hidden="1"/>
    <cellStyle name="Currency [0] 771" xfId="30289" hidden="1"/>
    <cellStyle name="Currency [0] 7710" xfId="13543" hidden="1"/>
    <cellStyle name="Currency [0] 7710" xfId="42937" hidden="1"/>
    <cellStyle name="Currency [0] 7711" xfId="13563" hidden="1"/>
    <cellStyle name="Currency [0] 7711" xfId="42957" hidden="1"/>
    <cellStyle name="Currency [0] 7712" xfId="13565" hidden="1"/>
    <cellStyle name="Currency [0] 7712" xfId="42959" hidden="1"/>
    <cellStyle name="Currency [0] 7713" xfId="13502" hidden="1"/>
    <cellStyle name="Currency [0] 7713" xfId="42896" hidden="1"/>
    <cellStyle name="Currency [0] 7714" xfId="13530" hidden="1"/>
    <cellStyle name="Currency [0] 7714" xfId="42924" hidden="1"/>
    <cellStyle name="Currency [0] 7715" xfId="13490" hidden="1"/>
    <cellStyle name="Currency [0] 7715" xfId="42884" hidden="1"/>
    <cellStyle name="Currency [0] 7716" xfId="13519" hidden="1"/>
    <cellStyle name="Currency [0] 7716" xfId="42913" hidden="1"/>
    <cellStyle name="Currency [0] 7717" xfId="13516" hidden="1"/>
    <cellStyle name="Currency [0] 7717" xfId="42910" hidden="1"/>
    <cellStyle name="Currency [0] 7718" xfId="13569" hidden="1"/>
    <cellStyle name="Currency [0] 7718" xfId="42963" hidden="1"/>
    <cellStyle name="Currency [0] 7719" xfId="13397" hidden="1"/>
    <cellStyle name="Currency [0] 7719" xfId="42791" hidden="1"/>
    <cellStyle name="Currency [0] 772" xfId="931" hidden="1"/>
    <cellStyle name="Currency [0] 772" xfId="30326" hidden="1"/>
    <cellStyle name="Currency [0] 7720" xfId="13556" hidden="1"/>
    <cellStyle name="Currency [0] 7720" xfId="42950" hidden="1"/>
    <cellStyle name="Currency [0] 7721" xfId="13573" hidden="1"/>
    <cellStyle name="Currency [0] 7721" xfId="42967" hidden="1"/>
    <cellStyle name="Currency [0] 7722" xfId="13575" hidden="1"/>
    <cellStyle name="Currency [0] 7722" xfId="42969" hidden="1"/>
    <cellStyle name="Currency [0] 7723" xfId="13456" hidden="1"/>
    <cellStyle name="Currency [0] 7723" xfId="42850" hidden="1"/>
    <cellStyle name="Currency [0] 7724" xfId="13492" hidden="1"/>
    <cellStyle name="Currency [0] 7724" xfId="42886" hidden="1"/>
    <cellStyle name="Currency [0] 7725" xfId="13561" hidden="1"/>
    <cellStyle name="Currency [0] 7725" xfId="42955" hidden="1"/>
    <cellStyle name="Currency [0] 7726" xfId="13549" hidden="1"/>
    <cellStyle name="Currency [0] 7726" xfId="42943" hidden="1"/>
    <cellStyle name="Currency [0] 7727" xfId="13566" hidden="1"/>
    <cellStyle name="Currency [0] 7727" xfId="42960" hidden="1"/>
    <cellStyle name="Currency [0] 7728" xfId="13577" hidden="1"/>
    <cellStyle name="Currency [0] 7728" xfId="42971" hidden="1"/>
    <cellStyle name="Currency [0] 7729" xfId="13425" hidden="1"/>
    <cellStyle name="Currency [0] 7729" xfId="42819" hidden="1"/>
    <cellStyle name="Currency [0] 773" xfId="848" hidden="1"/>
    <cellStyle name="Currency [0] 773" xfId="30243" hidden="1"/>
    <cellStyle name="Currency [0] 7730" xfId="13489" hidden="1"/>
    <cellStyle name="Currency [0] 7730" xfId="42883" hidden="1"/>
    <cellStyle name="Currency [0] 7731" xfId="13581" hidden="1"/>
    <cellStyle name="Currency [0] 7731" xfId="42975" hidden="1"/>
    <cellStyle name="Currency [0] 7732" xfId="13583" hidden="1"/>
    <cellStyle name="Currency [0] 7732" xfId="42977" hidden="1"/>
    <cellStyle name="Currency [0] 7733" xfId="13538" hidden="1"/>
    <cellStyle name="Currency [0] 7733" xfId="42932" hidden="1"/>
    <cellStyle name="Currency [0] 7734" xfId="13550" hidden="1"/>
    <cellStyle name="Currency [0] 7734" xfId="42944" hidden="1"/>
    <cellStyle name="Currency [0] 7735" xfId="13578" hidden="1"/>
    <cellStyle name="Currency [0] 7735" xfId="42972" hidden="1"/>
    <cellStyle name="Currency [0] 7736" xfId="13551" hidden="1"/>
    <cellStyle name="Currency [0] 7736" xfId="42945" hidden="1"/>
    <cellStyle name="Currency [0] 7737" xfId="13584" hidden="1"/>
    <cellStyle name="Currency [0] 7737" xfId="42978" hidden="1"/>
    <cellStyle name="Currency [0] 7738" xfId="13586" hidden="1"/>
    <cellStyle name="Currency [0] 7738" xfId="42980" hidden="1"/>
    <cellStyle name="Currency [0] 7739" xfId="13579" hidden="1"/>
    <cellStyle name="Currency [0] 7739" xfId="42973" hidden="1"/>
    <cellStyle name="Currency [0] 774" xfId="921" hidden="1"/>
    <cellStyle name="Currency [0] 774" xfId="30316" hidden="1"/>
    <cellStyle name="Currency [0] 7740" xfId="13525" hidden="1"/>
    <cellStyle name="Currency [0] 7740" xfId="42919" hidden="1"/>
    <cellStyle name="Currency [0] 7741" xfId="13588" hidden="1"/>
    <cellStyle name="Currency [0] 7741" xfId="42982" hidden="1"/>
    <cellStyle name="Currency [0] 7742" xfId="13590" hidden="1"/>
    <cellStyle name="Currency [0] 7742" xfId="42984" hidden="1"/>
    <cellStyle name="Currency [0] 7743" xfId="11246" hidden="1"/>
    <cellStyle name="Currency [0] 7743" xfId="40640" hidden="1"/>
    <cellStyle name="Currency [0] 7744" xfId="11199" hidden="1"/>
    <cellStyle name="Currency [0] 7744" xfId="40593" hidden="1"/>
    <cellStyle name="Currency [0] 7745" xfId="12431" hidden="1"/>
    <cellStyle name="Currency [0] 7745" xfId="41825" hidden="1"/>
    <cellStyle name="Currency [0] 7746" xfId="13595" hidden="1"/>
    <cellStyle name="Currency [0] 7746" xfId="42989" hidden="1"/>
    <cellStyle name="Currency [0] 7747" xfId="13597" hidden="1"/>
    <cellStyle name="Currency [0] 7747" xfId="42991" hidden="1"/>
    <cellStyle name="Currency [0] 7748" xfId="11226" hidden="1"/>
    <cellStyle name="Currency [0] 7748" xfId="40620" hidden="1"/>
    <cellStyle name="Currency [0] 7749" xfId="13591" hidden="1"/>
    <cellStyle name="Currency [0] 7749" xfId="42985" hidden="1"/>
    <cellStyle name="Currency [0] 775" xfId="933" hidden="1"/>
    <cellStyle name="Currency [0] 775" xfId="30328" hidden="1"/>
    <cellStyle name="Currency [0] 7750" xfId="13599" hidden="1"/>
    <cellStyle name="Currency [0] 7750" xfId="42993" hidden="1"/>
    <cellStyle name="Currency [0] 7751" xfId="13601" hidden="1"/>
    <cellStyle name="Currency [0] 7751" xfId="42995" hidden="1"/>
    <cellStyle name="Currency [0] 7752" xfId="11206" hidden="1"/>
    <cellStyle name="Currency [0] 7752" xfId="40600" hidden="1"/>
    <cellStyle name="Currency [0] 7753" xfId="11224" hidden="1"/>
    <cellStyle name="Currency [0] 7753" xfId="40618" hidden="1"/>
    <cellStyle name="Currency [0] 7754" xfId="13612" hidden="1"/>
    <cellStyle name="Currency [0] 7754" xfId="43006" hidden="1"/>
    <cellStyle name="Currency [0] 7755" xfId="13621" hidden="1"/>
    <cellStyle name="Currency [0] 7755" xfId="43015" hidden="1"/>
    <cellStyle name="Currency [0] 7756" xfId="13632" hidden="1"/>
    <cellStyle name="Currency [0] 7756" xfId="43026" hidden="1"/>
    <cellStyle name="Currency [0] 7757" xfId="13638" hidden="1"/>
    <cellStyle name="Currency [0] 7757" xfId="43032" hidden="1"/>
    <cellStyle name="Currency [0] 7758" xfId="13610" hidden="1"/>
    <cellStyle name="Currency [0] 7758" xfId="43004" hidden="1"/>
    <cellStyle name="Currency [0] 7759" xfId="13628" hidden="1"/>
    <cellStyle name="Currency [0] 7759" xfId="43022" hidden="1"/>
    <cellStyle name="Currency [0] 776" xfId="934" hidden="1"/>
    <cellStyle name="Currency [0] 776" xfId="30329" hidden="1"/>
    <cellStyle name="Currency [0] 7760" xfId="13650" hidden="1"/>
    <cellStyle name="Currency [0] 7760" xfId="43044" hidden="1"/>
    <cellStyle name="Currency [0] 7761" xfId="13652" hidden="1"/>
    <cellStyle name="Currency [0] 7761" xfId="43046" hidden="1"/>
    <cellStyle name="Currency [0] 7762" xfId="11183" hidden="1"/>
    <cellStyle name="Currency [0] 7762" xfId="40577" hidden="1"/>
    <cellStyle name="Currency [0] 7763" xfId="11210" hidden="1"/>
    <cellStyle name="Currency [0] 7763" xfId="40604" hidden="1"/>
    <cellStyle name="Currency [0] 7764" xfId="13624" hidden="1"/>
    <cellStyle name="Currency [0] 7764" xfId="43018" hidden="1"/>
    <cellStyle name="Currency [0] 7765" xfId="11213" hidden="1"/>
    <cellStyle name="Currency [0] 7765" xfId="40607" hidden="1"/>
    <cellStyle name="Currency [0] 7766" xfId="13613" hidden="1"/>
    <cellStyle name="Currency [0] 7766" xfId="43007" hidden="1"/>
    <cellStyle name="Currency [0] 7767" xfId="13657" hidden="1"/>
    <cellStyle name="Currency [0] 7767" xfId="43051" hidden="1"/>
    <cellStyle name="Currency [0] 7768" xfId="13625" hidden="1"/>
    <cellStyle name="Currency [0] 7768" xfId="43019" hidden="1"/>
    <cellStyle name="Currency [0] 7769" xfId="13633" hidden="1"/>
    <cellStyle name="Currency [0] 7769" xfId="43027" hidden="1"/>
    <cellStyle name="Currency [0] 777" xfId="872" hidden="1"/>
    <cellStyle name="Currency [0] 777" xfId="30267" hidden="1"/>
    <cellStyle name="Currency [0] 7770" xfId="13669" hidden="1"/>
    <cellStyle name="Currency [0] 7770" xfId="43063" hidden="1"/>
    <cellStyle name="Currency [0] 7771" xfId="13671" hidden="1"/>
    <cellStyle name="Currency [0] 7771" xfId="43065" hidden="1"/>
    <cellStyle name="Currency [0] 7772" xfId="13627" hidden="1"/>
    <cellStyle name="Currency [0] 7772" xfId="43021" hidden="1"/>
    <cellStyle name="Currency [0] 7773" xfId="13640" hidden="1"/>
    <cellStyle name="Currency [0] 7773" xfId="43034" hidden="1"/>
    <cellStyle name="Currency [0] 7774" xfId="13645" hidden="1"/>
    <cellStyle name="Currency [0] 7774" xfId="43039" hidden="1"/>
    <cellStyle name="Currency [0] 7775" xfId="13639" hidden="1"/>
    <cellStyle name="Currency [0] 7775" xfId="43033" hidden="1"/>
    <cellStyle name="Currency [0] 7776" xfId="13687" hidden="1"/>
    <cellStyle name="Currency [0] 7776" xfId="43081" hidden="1"/>
    <cellStyle name="Currency [0] 7777" xfId="13695" hidden="1"/>
    <cellStyle name="Currency [0] 7777" xfId="43089" hidden="1"/>
    <cellStyle name="Currency [0] 7778" xfId="13623" hidden="1"/>
    <cellStyle name="Currency [0] 7778" xfId="43017" hidden="1"/>
    <cellStyle name="Currency [0] 7779" xfId="13681" hidden="1"/>
    <cellStyle name="Currency [0] 7779" xfId="43075" hidden="1"/>
    <cellStyle name="Currency [0] 778" xfId="908" hidden="1"/>
    <cellStyle name="Currency [0] 778" xfId="30303" hidden="1"/>
    <cellStyle name="Currency [0] 7780" xfId="13704" hidden="1"/>
    <cellStyle name="Currency [0] 7780" xfId="43098" hidden="1"/>
    <cellStyle name="Currency [0] 7781" xfId="13706" hidden="1"/>
    <cellStyle name="Currency [0] 7781" xfId="43100" hidden="1"/>
    <cellStyle name="Currency [0] 7782" xfId="13606" hidden="1"/>
    <cellStyle name="Currency [0] 7782" xfId="43000" hidden="1"/>
    <cellStyle name="Currency [0] 7783" xfId="13616" hidden="1"/>
    <cellStyle name="Currency [0] 7783" xfId="43010" hidden="1"/>
    <cellStyle name="Currency [0] 7784" xfId="13678" hidden="1"/>
    <cellStyle name="Currency [0] 7784" xfId="43072" hidden="1"/>
    <cellStyle name="Currency [0] 7785" xfId="13643" hidden="1"/>
    <cellStyle name="Currency [0] 7785" xfId="43037" hidden="1"/>
    <cellStyle name="Currency [0] 7786" xfId="13593" hidden="1"/>
    <cellStyle name="Currency [0] 7786" xfId="42987" hidden="1"/>
    <cellStyle name="Currency [0] 7787" xfId="13714" hidden="1"/>
    <cellStyle name="Currency [0] 7787" xfId="43108" hidden="1"/>
    <cellStyle name="Currency [0] 7788" xfId="13679" hidden="1"/>
    <cellStyle name="Currency [0] 7788" xfId="43073" hidden="1"/>
    <cellStyle name="Currency [0] 7789" xfId="13690" hidden="1"/>
    <cellStyle name="Currency [0] 7789" xfId="43084" hidden="1"/>
    <cellStyle name="Currency [0] 779" xfId="888" hidden="1"/>
    <cellStyle name="Currency [0] 779" xfId="30283" hidden="1"/>
    <cellStyle name="Currency [0] 7790" xfId="13722" hidden="1"/>
    <cellStyle name="Currency [0] 7790" xfId="43116" hidden="1"/>
    <cellStyle name="Currency [0] 7791" xfId="13724" hidden="1"/>
    <cellStyle name="Currency [0] 7791" xfId="43118" hidden="1"/>
    <cellStyle name="Currency [0] 7792" xfId="13676" hidden="1"/>
    <cellStyle name="Currency [0] 7792" xfId="43070" hidden="1"/>
    <cellStyle name="Currency [0] 7793" xfId="13675" hidden="1"/>
    <cellStyle name="Currency [0] 7793" xfId="43069" hidden="1"/>
    <cellStyle name="Currency [0] 7794" xfId="13665" hidden="1"/>
    <cellStyle name="Currency [0] 7794" xfId="43059" hidden="1"/>
    <cellStyle name="Currency [0] 7795" xfId="13661" hidden="1"/>
    <cellStyle name="Currency [0] 7795" xfId="43055" hidden="1"/>
    <cellStyle name="Currency [0] 7796" xfId="13663" hidden="1"/>
    <cellStyle name="Currency [0] 7796" xfId="43057" hidden="1"/>
    <cellStyle name="Currency [0] 7797" xfId="13731" hidden="1"/>
    <cellStyle name="Currency [0] 7797" xfId="43125" hidden="1"/>
    <cellStyle name="Currency [0] 7798" xfId="11259" hidden="1"/>
    <cellStyle name="Currency [0] 7798" xfId="40653" hidden="1"/>
    <cellStyle name="Currency [0] 7799" xfId="13709" hidden="1"/>
    <cellStyle name="Currency [0] 7799" xfId="43103" hidden="1"/>
    <cellStyle name="Currency [0] 78" xfId="161" hidden="1"/>
    <cellStyle name="Currency [0] 78" xfId="29556" hidden="1"/>
    <cellStyle name="Currency [0] 780" xfId="904" hidden="1"/>
    <cellStyle name="Currency [0] 780" xfId="30299" hidden="1"/>
    <cellStyle name="Currency [0] 7800" xfId="13737" hidden="1"/>
    <cellStyle name="Currency [0] 7800" xfId="43131" hidden="1"/>
    <cellStyle name="Currency [0] 7801" xfId="13739" hidden="1"/>
    <cellStyle name="Currency [0] 7801" xfId="43133" hidden="1"/>
    <cellStyle name="Currency [0] 7802" xfId="13614" hidden="1"/>
    <cellStyle name="Currency [0] 7802" xfId="43008" hidden="1"/>
    <cellStyle name="Currency [0] 7803" xfId="13688" hidden="1"/>
    <cellStyle name="Currency [0] 7803" xfId="43082" hidden="1"/>
    <cellStyle name="Currency [0] 7804" xfId="13644" hidden="1"/>
    <cellStyle name="Currency [0] 7804" xfId="43038" hidden="1"/>
    <cellStyle name="Currency [0] 7805" xfId="13680" hidden="1"/>
    <cellStyle name="Currency [0] 7805" xfId="43074" hidden="1"/>
    <cellStyle name="Currency [0] 7806" xfId="13684" hidden="1"/>
    <cellStyle name="Currency [0] 7806" xfId="43078" hidden="1"/>
    <cellStyle name="Currency [0] 7807" xfId="13745" hidden="1"/>
    <cellStyle name="Currency [0] 7807" xfId="43139" hidden="1"/>
    <cellStyle name="Currency [0] 7808" xfId="11208" hidden="1"/>
    <cellStyle name="Currency [0] 7808" xfId="40602" hidden="1"/>
    <cellStyle name="Currency [0] 7809" xfId="13727" hidden="1"/>
    <cellStyle name="Currency [0] 7809" xfId="43121" hidden="1"/>
    <cellStyle name="Currency [0] 781" xfId="906" hidden="1"/>
    <cellStyle name="Currency [0] 781" xfId="30301" hidden="1"/>
    <cellStyle name="Currency [0] 7810" xfId="13750" hidden="1"/>
    <cellStyle name="Currency [0] 7810" xfId="43144" hidden="1"/>
    <cellStyle name="Currency [0] 7811" xfId="13752" hidden="1"/>
    <cellStyle name="Currency [0] 7811" xfId="43146" hidden="1"/>
    <cellStyle name="Currency [0] 7812" xfId="13608" hidden="1"/>
    <cellStyle name="Currency [0] 7812" xfId="43002" hidden="1"/>
    <cellStyle name="Currency [0] 7813" xfId="13707" hidden="1"/>
    <cellStyle name="Currency [0] 7813" xfId="43101" hidden="1"/>
    <cellStyle name="Currency [0] 7814" xfId="13674" hidden="1"/>
    <cellStyle name="Currency [0] 7814" xfId="43068" hidden="1"/>
    <cellStyle name="Currency [0] 7815" xfId="13692" hidden="1"/>
    <cellStyle name="Currency [0] 7815" xfId="43086" hidden="1"/>
    <cellStyle name="Currency [0] 7816" xfId="13689" hidden="1"/>
    <cellStyle name="Currency [0] 7816" xfId="43083" hidden="1"/>
    <cellStyle name="Currency [0] 7817" xfId="13756" hidden="1"/>
    <cellStyle name="Currency [0] 7817" xfId="43150" hidden="1"/>
    <cellStyle name="Currency [0] 7818" xfId="13641" hidden="1"/>
    <cellStyle name="Currency [0] 7818" xfId="43035" hidden="1"/>
    <cellStyle name="Currency [0] 7819" xfId="13741" hidden="1"/>
    <cellStyle name="Currency [0] 7819" xfId="43135" hidden="1"/>
    <cellStyle name="Currency [0] 782" xfId="937" hidden="1"/>
    <cellStyle name="Currency [0] 782" xfId="30332" hidden="1"/>
    <cellStyle name="Currency [0] 7820" xfId="13763" hidden="1"/>
    <cellStyle name="Currency [0] 7820" xfId="43157" hidden="1"/>
    <cellStyle name="Currency [0] 7821" xfId="13765" hidden="1"/>
    <cellStyle name="Currency [0] 7821" xfId="43159" hidden="1"/>
    <cellStyle name="Currency [0] 7822" xfId="13693" hidden="1"/>
    <cellStyle name="Currency [0] 7822" xfId="43087" hidden="1"/>
    <cellStyle name="Currency [0] 7823" xfId="13725" hidden="1"/>
    <cellStyle name="Currency [0] 7823" xfId="43119" hidden="1"/>
    <cellStyle name="Currency [0] 7824" xfId="11216" hidden="1"/>
    <cellStyle name="Currency [0] 7824" xfId="40610" hidden="1"/>
    <cellStyle name="Currency [0] 7825" xfId="13711" hidden="1"/>
    <cellStyle name="Currency [0] 7825" xfId="43105" hidden="1"/>
    <cellStyle name="Currency [0] 7826" xfId="13708" hidden="1"/>
    <cellStyle name="Currency [0] 7826" xfId="43102" hidden="1"/>
    <cellStyle name="Currency [0] 7827" xfId="13769" hidden="1"/>
    <cellStyle name="Currency [0] 7827" xfId="43163" hidden="1"/>
    <cellStyle name="Currency [0] 7828" xfId="13604" hidden="1"/>
    <cellStyle name="Currency [0] 7828" xfId="42998" hidden="1"/>
    <cellStyle name="Currency [0] 7829" xfId="13753" hidden="1"/>
    <cellStyle name="Currency [0] 7829" xfId="43147" hidden="1"/>
    <cellStyle name="Currency [0] 783" xfId="846" hidden="1"/>
    <cellStyle name="Currency [0] 783" xfId="30241" hidden="1"/>
    <cellStyle name="Currency [0] 7830" xfId="13773" hidden="1"/>
    <cellStyle name="Currency [0] 7830" xfId="43167" hidden="1"/>
    <cellStyle name="Currency [0] 7831" xfId="13775" hidden="1"/>
    <cellStyle name="Currency [0] 7831" xfId="43169" hidden="1"/>
    <cellStyle name="Currency [0] 7832" xfId="13712" hidden="1"/>
    <cellStyle name="Currency [0] 7832" xfId="43106" hidden="1"/>
    <cellStyle name="Currency [0] 7833" xfId="13740" hidden="1"/>
    <cellStyle name="Currency [0] 7833" xfId="43134" hidden="1"/>
    <cellStyle name="Currency [0] 7834" xfId="13700" hidden="1"/>
    <cellStyle name="Currency [0] 7834" xfId="43094" hidden="1"/>
    <cellStyle name="Currency [0] 7835" xfId="13729" hidden="1"/>
    <cellStyle name="Currency [0] 7835" xfId="43123" hidden="1"/>
    <cellStyle name="Currency [0] 7836" xfId="13726" hidden="1"/>
    <cellStyle name="Currency [0] 7836" xfId="43120" hidden="1"/>
    <cellStyle name="Currency [0] 7837" xfId="13779" hidden="1"/>
    <cellStyle name="Currency [0] 7837" xfId="43173" hidden="1"/>
    <cellStyle name="Currency [0] 7838" xfId="13607" hidden="1"/>
    <cellStyle name="Currency [0] 7838" xfId="43001" hidden="1"/>
    <cellStyle name="Currency [0] 7839" xfId="13766" hidden="1"/>
    <cellStyle name="Currency [0] 7839" xfId="43160" hidden="1"/>
    <cellStyle name="Currency [0] 784" xfId="929" hidden="1"/>
    <cellStyle name="Currency [0] 784" xfId="30324" hidden="1"/>
    <cellStyle name="Currency [0] 7840" xfId="13783" hidden="1"/>
    <cellStyle name="Currency [0] 7840" xfId="43177" hidden="1"/>
    <cellStyle name="Currency [0] 7841" xfId="13785" hidden="1"/>
    <cellStyle name="Currency [0] 7841" xfId="43179" hidden="1"/>
    <cellStyle name="Currency [0] 7842" xfId="13666" hidden="1"/>
    <cellStyle name="Currency [0] 7842" xfId="43060" hidden="1"/>
    <cellStyle name="Currency [0] 7843" xfId="13702" hidden="1"/>
    <cellStyle name="Currency [0] 7843" xfId="43096" hidden="1"/>
    <cellStyle name="Currency [0] 7844" xfId="13771" hidden="1"/>
    <cellStyle name="Currency [0] 7844" xfId="43165" hidden="1"/>
    <cellStyle name="Currency [0] 7845" xfId="13759" hidden="1"/>
    <cellStyle name="Currency [0] 7845" xfId="43153" hidden="1"/>
    <cellStyle name="Currency [0] 7846" xfId="13776" hidden="1"/>
    <cellStyle name="Currency [0] 7846" xfId="43170" hidden="1"/>
    <cellStyle name="Currency [0] 7847" xfId="13787" hidden="1"/>
    <cellStyle name="Currency [0] 7847" xfId="43181" hidden="1"/>
    <cellStyle name="Currency [0] 7848" xfId="13635" hidden="1"/>
    <cellStyle name="Currency [0] 7848" xfId="43029" hidden="1"/>
    <cellStyle name="Currency [0] 7849" xfId="13699" hidden="1"/>
    <cellStyle name="Currency [0] 7849" xfId="43093" hidden="1"/>
    <cellStyle name="Currency [0] 785" xfId="939" hidden="1"/>
    <cellStyle name="Currency [0] 785" xfId="30334" hidden="1"/>
    <cellStyle name="Currency [0] 7850" xfId="13791" hidden="1"/>
    <cellStyle name="Currency [0] 7850" xfId="43185" hidden="1"/>
    <cellStyle name="Currency [0] 7851" xfId="13793" hidden="1"/>
    <cellStyle name="Currency [0] 7851" xfId="43187" hidden="1"/>
    <cellStyle name="Currency [0] 7852" xfId="13748" hidden="1"/>
    <cellStyle name="Currency [0] 7852" xfId="43142" hidden="1"/>
    <cellStyle name="Currency [0] 7853" xfId="13760" hidden="1"/>
    <cellStyle name="Currency [0] 7853" xfId="43154" hidden="1"/>
    <cellStyle name="Currency [0] 7854" xfId="13788" hidden="1"/>
    <cellStyle name="Currency [0] 7854" xfId="43182" hidden="1"/>
    <cellStyle name="Currency [0] 7855" xfId="13761" hidden="1"/>
    <cellStyle name="Currency [0] 7855" xfId="43155" hidden="1"/>
    <cellStyle name="Currency [0] 7856" xfId="13794" hidden="1"/>
    <cellStyle name="Currency [0] 7856" xfId="43188" hidden="1"/>
    <cellStyle name="Currency [0] 7857" xfId="13796" hidden="1"/>
    <cellStyle name="Currency [0] 7857" xfId="43190" hidden="1"/>
    <cellStyle name="Currency [0] 7858" xfId="13789" hidden="1"/>
    <cellStyle name="Currency [0] 7858" xfId="43183" hidden="1"/>
    <cellStyle name="Currency [0] 7859" xfId="13735" hidden="1"/>
    <cellStyle name="Currency [0] 7859" xfId="43129" hidden="1"/>
    <cellStyle name="Currency [0] 786" xfId="940" hidden="1"/>
    <cellStyle name="Currency [0] 786" xfId="30335" hidden="1"/>
    <cellStyle name="Currency [0] 7860" xfId="13798" hidden="1"/>
    <cellStyle name="Currency [0] 7860" xfId="43192" hidden="1"/>
    <cellStyle name="Currency [0] 7861" xfId="13800" hidden="1"/>
    <cellStyle name="Currency [0] 7861" xfId="43194" hidden="1"/>
    <cellStyle name="Currency [0] 7862" xfId="13857" hidden="1"/>
    <cellStyle name="Currency [0] 7862" xfId="43251" hidden="1"/>
    <cellStyle name="Currency [0] 7863" xfId="13876" hidden="1"/>
    <cellStyle name="Currency [0] 7863" xfId="43270" hidden="1"/>
    <cellStyle name="Currency [0] 7864" xfId="13883" hidden="1"/>
    <cellStyle name="Currency [0] 7864" xfId="43277" hidden="1"/>
    <cellStyle name="Currency [0] 7865" xfId="13890" hidden="1"/>
    <cellStyle name="Currency [0] 7865" xfId="43284" hidden="1"/>
    <cellStyle name="Currency [0] 7866" xfId="13895" hidden="1"/>
    <cellStyle name="Currency [0] 7866" xfId="43289" hidden="1"/>
    <cellStyle name="Currency [0] 7867" xfId="13874" hidden="1"/>
    <cellStyle name="Currency [0] 7867" xfId="43268" hidden="1"/>
    <cellStyle name="Currency [0] 7868" xfId="13885" hidden="1"/>
    <cellStyle name="Currency [0] 7868" xfId="43279" hidden="1"/>
    <cellStyle name="Currency [0] 7869" xfId="13899" hidden="1"/>
    <cellStyle name="Currency [0] 7869" xfId="43293" hidden="1"/>
    <cellStyle name="Currency [0] 787" xfId="868" hidden="1"/>
    <cellStyle name="Currency [0] 787" xfId="30263" hidden="1"/>
    <cellStyle name="Currency [0] 7870" xfId="13901" hidden="1"/>
    <cellStyle name="Currency [0] 7870" xfId="43295" hidden="1"/>
    <cellStyle name="Currency [0] 7871" xfId="13884" hidden="1"/>
    <cellStyle name="Currency [0] 7871" xfId="43278" hidden="1"/>
    <cellStyle name="Currency [0] 7872" xfId="13858" hidden="1"/>
    <cellStyle name="Currency [0] 7872" xfId="43252" hidden="1"/>
    <cellStyle name="Currency [0] 7873" xfId="13912" hidden="1"/>
    <cellStyle name="Currency [0] 7873" xfId="43306" hidden="1"/>
    <cellStyle name="Currency [0] 7874" xfId="13921" hidden="1"/>
    <cellStyle name="Currency [0] 7874" xfId="43315" hidden="1"/>
    <cellStyle name="Currency [0] 7875" xfId="13932" hidden="1"/>
    <cellStyle name="Currency [0] 7875" xfId="43326" hidden="1"/>
    <cellStyle name="Currency [0] 7876" xfId="13938" hidden="1"/>
    <cellStyle name="Currency [0] 7876" xfId="43332" hidden="1"/>
    <cellStyle name="Currency [0] 7877" xfId="13910" hidden="1"/>
    <cellStyle name="Currency [0] 7877" xfId="43304" hidden="1"/>
    <cellStyle name="Currency [0] 7878" xfId="13928" hidden="1"/>
    <cellStyle name="Currency [0] 7878" xfId="43322" hidden="1"/>
    <cellStyle name="Currency [0] 7879" xfId="13950" hidden="1"/>
    <cellStyle name="Currency [0] 7879" xfId="43344" hidden="1"/>
    <cellStyle name="Currency [0] 788" xfId="919" hidden="1"/>
    <cellStyle name="Currency [0] 788" xfId="30314" hidden="1"/>
    <cellStyle name="Currency [0] 7880" xfId="13952" hidden="1"/>
    <cellStyle name="Currency [0] 7880" xfId="43346" hidden="1"/>
    <cellStyle name="Currency [0] 7881" xfId="13880" hidden="1"/>
    <cellStyle name="Currency [0] 7881" xfId="43274" hidden="1"/>
    <cellStyle name="Currency [0] 7882" xfId="13864" hidden="1"/>
    <cellStyle name="Currency [0] 7882" xfId="43258" hidden="1"/>
    <cellStyle name="Currency [0] 7883" xfId="13924" hidden="1"/>
    <cellStyle name="Currency [0] 7883" xfId="43318" hidden="1"/>
    <cellStyle name="Currency [0] 7884" xfId="13869" hidden="1"/>
    <cellStyle name="Currency [0] 7884" xfId="43263" hidden="1"/>
    <cellStyle name="Currency [0] 7885" xfId="13913" hidden="1"/>
    <cellStyle name="Currency [0] 7885" xfId="43307" hidden="1"/>
    <cellStyle name="Currency [0] 7886" xfId="13957" hidden="1"/>
    <cellStyle name="Currency [0] 7886" xfId="43351" hidden="1"/>
    <cellStyle name="Currency [0] 7887" xfId="13925" hidden="1"/>
    <cellStyle name="Currency [0] 7887" xfId="43319" hidden="1"/>
    <cellStyle name="Currency [0] 7888" xfId="13933" hidden="1"/>
    <cellStyle name="Currency [0] 7888" xfId="43327" hidden="1"/>
    <cellStyle name="Currency [0] 7889" xfId="13969" hidden="1"/>
    <cellStyle name="Currency [0] 7889" xfId="43363" hidden="1"/>
    <cellStyle name="Currency [0] 789" xfId="899" hidden="1"/>
    <cellStyle name="Currency [0] 789" xfId="30294" hidden="1"/>
    <cellStyle name="Currency [0] 7890" xfId="13971" hidden="1"/>
    <cellStyle name="Currency [0] 7890" xfId="43365" hidden="1"/>
    <cellStyle name="Currency [0] 7891" xfId="13927" hidden="1"/>
    <cellStyle name="Currency [0] 7891" xfId="43321" hidden="1"/>
    <cellStyle name="Currency [0] 7892" xfId="13940" hidden="1"/>
    <cellStyle name="Currency [0] 7892" xfId="43334" hidden="1"/>
    <cellStyle name="Currency [0] 7893" xfId="13945" hidden="1"/>
    <cellStyle name="Currency [0] 7893" xfId="43339" hidden="1"/>
    <cellStyle name="Currency [0] 7894" xfId="13939" hidden="1"/>
    <cellStyle name="Currency [0] 7894" xfId="43333" hidden="1"/>
    <cellStyle name="Currency [0] 7895" xfId="13987" hidden="1"/>
    <cellStyle name="Currency [0] 7895" xfId="43381" hidden="1"/>
    <cellStyle name="Currency [0] 7896" xfId="13995" hidden="1"/>
    <cellStyle name="Currency [0] 7896" xfId="43389" hidden="1"/>
    <cellStyle name="Currency [0] 7897" xfId="13923" hidden="1"/>
    <cellStyle name="Currency [0] 7897" xfId="43317" hidden="1"/>
    <cellStyle name="Currency [0] 7898" xfId="13981" hidden="1"/>
    <cellStyle name="Currency [0] 7898" xfId="43375" hidden="1"/>
    <cellStyle name="Currency [0] 7899" xfId="14004" hidden="1"/>
    <cellStyle name="Currency [0] 7899" xfId="43398" hidden="1"/>
    <cellStyle name="Currency [0] 79" xfId="171" hidden="1"/>
    <cellStyle name="Currency [0] 79" xfId="29566" hidden="1"/>
    <cellStyle name="Currency [0] 790" xfId="911" hidden="1"/>
    <cellStyle name="Currency [0] 790" xfId="30306" hidden="1"/>
    <cellStyle name="Currency [0] 7900" xfId="14006" hidden="1"/>
    <cellStyle name="Currency [0] 7900" xfId="43400" hidden="1"/>
    <cellStyle name="Currency [0] 7901" xfId="13906" hidden="1"/>
    <cellStyle name="Currency [0] 7901" xfId="43300" hidden="1"/>
    <cellStyle name="Currency [0] 7902" xfId="13916" hidden="1"/>
    <cellStyle name="Currency [0] 7902" xfId="43310" hidden="1"/>
    <cellStyle name="Currency [0] 7903" xfId="13978" hidden="1"/>
    <cellStyle name="Currency [0] 7903" xfId="43372" hidden="1"/>
    <cellStyle name="Currency [0] 7904" xfId="13943" hidden="1"/>
    <cellStyle name="Currency [0] 7904" xfId="43337" hidden="1"/>
    <cellStyle name="Currency [0] 7905" xfId="13888" hidden="1"/>
    <cellStyle name="Currency [0] 7905" xfId="43282" hidden="1"/>
    <cellStyle name="Currency [0] 7906" xfId="14014" hidden="1"/>
    <cellStyle name="Currency [0] 7906" xfId="43408" hidden="1"/>
    <cellStyle name="Currency [0] 7907" xfId="13979" hidden="1"/>
    <cellStyle name="Currency [0] 7907" xfId="43373" hidden="1"/>
    <cellStyle name="Currency [0] 7908" xfId="13990" hidden="1"/>
    <cellStyle name="Currency [0] 7908" xfId="43384" hidden="1"/>
    <cellStyle name="Currency [0] 7909" xfId="14022" hidden="1"/>
    <cellStyle name="Currency [0] 7909" xfId="43416" hidden="1"/>
    <cellStyle name="Currency [0] 791" xfId="909" hidden="1"/>
    <cellStyle name="Currency [0] 791" xfId="30304" hidden="1"/>
    <cellStyle name="Currency [0] 7910" xfId="14024" hidden="1"/>
    <cellStyle name="Currency [0] 7910" xfId="43418" hidden="1"/>
    <cellStyle name="Currency [0] 7911" xfId="13976" hidden="1"/>
    <cellStyle name="Currency [0] 7911" xfId="43370" hidden="1"/>
    <cellStyle name="Currency [0] 7912" xfId="13975" hidden="1"/>
    <cellStyle name="Currency [0] 7912" xfId="43369" hidden="1"/>
    <cellStyle name="Currency [0] 7913" xfId="13965" hidden="1"/>
    <cellStyle name="Currency [0] 7913" xfId="43359" hidden="1"/>
    <cellStyle name="Currency [0] 7914" xfId="13961" hidden="1"/>
    <cellStyle name="Currency [0] 7914" xfId="43355" hidden="1"/>
    <cellStyle name="Currency [0] 7915" xfId="13963" hidden="1"/>
    <cellStyle name="Currency [0] 7915" xfId="43357" hidden="1"/>
    <cellStyle name="Currency [0] 7916" xfId="14031" hidden="1"/>
    <cellStyle name="Currency [0] 7916" xfId="43425" hidden="1"/>
    <cellStyle name="Currency [0] 7917" xfId="13866" hidden="1"/>
    <cellStyle name="Currency [0] 7917" xfId="43260" hidden="1"/>
    <cellStyle name="Currency [0] 7918" xfId="14009" hidden="1"/>
    <cellStyle name="Currency [0] 7918" xfId="43403" hidden="1"/>
    <cellStyle name="Currency [0] 7919" xfId="14037" hidden="1"/>
    <cellStyle name="Currency [0] 7919" xfId="43431" hidden="1"/>
    <cellStyle name="Currency [0] 792" xfId="942" hidden="1"/>
    <cellStyle name="Currency [0] 792" xfId="30337" hidden="1"/>
    <cellStyle name="Currency [0] 7920" xfId="14039" hidden="1"/>
    <cellStyle name="Currency [0] 7920" xfId="43433" hidden="1"/>
    <cellStyle name="Currency [0] 7921" xfId="13914" hidden="1"/>
    <cellStyle name="Currency [0] 7921" xfId="43308" hidden="1"/>
    <cellStyle name="Currency [0] 7922" xfId="13988" hidden="1"/>
    <cellStyle name="Currency [0] 7922" xfId="43382" hidden="1"/>
    <cellStyle name="Currency [0] 7923" xfId="13944" hidden="1"/>
    <cellStyle name="Currency [0] 7923" xfId="43338" hidden="1"/>
    <cellStyle name="Currency [0] 7924" xfId="13980" hidden="1"/>
    <cellStyle name="Currency [0] 7924" xfId="43374" hidden="1"/>
    <cellStyle name="Currency [0] 7925" xfId="13984" hidden="1"/>
    <cellStyle name="Currency [0] 7925" xfId="43378" hidden="1"/>
    <cellStyle name="Currency [0] 7926" xfId="14045" hidden="1"/>
    <cellStyle name="Currency [0] 7926" xfId="43439" hidden="1"/>
    <cellStyle name="Currency [0] 7927" xfId="13861" hidden="1"/>
    <cellStyle name="Currency [0] 7927" xfId="43255" hidden="1"/>
    <cellStyle name="Currency [0] 7928" xfId="14027" hidden="1"/>
    <cellStyle name="Currency [0] 7928" xfId="43421" hidden="1"/>
    <cellStyle name="Currency [0] 7929" xfId="14050" hidden="1"/>
    <cellStyle name="Currency [0] 7929" xfId="43444" hidden="1"/>
    <cellStyle name="Currency [0] 793" xfId="886" hidden="1"/>
    <cellStyle name="Currency [0] 793" xfId="30281" hidden="1"/>
    <cellStyle name="Currency [0] 7930" xfId="14052" hidden="1"/>
    <cellStyle name="Currency [0] 7930" xfId="43446" hidden="1"/>
    <cellStyle name="Currency [0] 7931" xfId="13908" hidden="1"/>
    <cellStyle name="Currency [0] 7931" xfId="43302" hidden="1"/>
    <cellStyle name="Currency [0] 7932" xfId="14007" hidden="1"/>
    <cellStyle name="Currency [0] 7932" xfId="43401" hidden="1"/>
    <cellStyle name="Currency [0] 7933" xfId="13974" hidden="1"/>
    <cellStyle name="Currency [0] 7933" xfId="43368" hidden="1"/>
    <cellStyle name="Currency [0] 7934" xfId="13992" hidden="1"/>
    <cellStyle name="Currency [0] 7934" xfId="43386" hidden="1"/>
    <cellStyle name="Currency [0] 7935" xfId="13989" hidden="1"/>
    <cellStyle name="Currency [0] 7935" xfId="43383" hidden="1"/>
    <cellStyle name="Currency [0] 7936" xfId="14056" hidden="1"/>
    <cellStyle name="Currency [0] 7936" xfId="43450" hidden="1"/>
    <cellStyle name="Currency [0] 7937" xfId="13941" hidden="1"/>
    <cellStyle name="Currency [0] 7937" xfId="43335" hidden="1"/>
    <cellStyle name="Currency [0] 7938" xfId="14041" hidden="1"/>
    <cellStyle name="Currency [0] 7938" xfId="43435" hidden="1"/>
    <cellStyle name="Currency [0] 7939" xfId="14063" hidden="1"/>
    <cellStyle name="Currency [0] 7939" xfId="43457" hidden="1"/>
    <cellStyle name="Currency [0] 794" xfId="936" hidden="1"/>
    <cellStyle name="Currency [0] 794" xfId="30331" hidden="1"/>
    <cellStyle name="Currency [0] 7940" xfId="14065" hidden="1"/>
    <cellStyle name="Currency [0] 7940" xfId="43459" hidden="1"/>
    <cellStyle name="Currency [0] 7941" xfId="13993" hidden="1"/>
    <cellStyle name="Currency [0] 7941" xfId="43387" hidden="1"/>
    <cellStyle name="Currency [0] 7942" xfId="14025" hidden="1"/>
    <cellStyle name="Currency [0] 7942" xfId="43419" hidden="1"/>
    <cellStyle name="Currency [0] 7943" xfId="13877" hidden="1"/>
    <cellStyle name="Currency [0] 7943" xfId="43271" hidden="1"/>
    <cellStyle name="Currency [0] 7944" xfId="14011" hidden="1"/>
    <cellStyle name="Currency [0] 7944" xfId="43405" hidden="1"/>
    <cellStyle name="Currency [0] 7945" xfId="14008" hidden="1"/>
    <cellStyle name="Currency [0] 7945" xfId="43402" hidden="1"/>
    <cellStyle name="Currency [0] 7946" xfId="14069" hidden="1"/>
    <cellStyle name="Currency [0] 7946" xfId="43463" hidden="1"/>
    <cellStyle name="Currency [0] 7947" xfId="13904" hidden="1"/>
    <cellStyle name="Currency [0] 7947" xfId="43298" hidden="1"/>
    <cellStyle name="Currency [0] 7948" xfId="14053" hidden="1"/>
    <cellStyle name="Currency [0] 7948" xfId="43447" hidden="1"/>
    <cellStyle name="Currency [0] 7949" xfId="14073" hidden="1"/>
    <cellStyle name="Currency [0] 7949" xfId="43467" hidden="1"/>
    <cellStyle name="Currency [0] 795" xfId="946" hidden="1"/>
    <cellStyle name="Currency [0] 795" xfId="30341" hidden="1"/>
    <cellStyle name="Currency [0] 7950" xfId="14075" hidden="1"/>
    <cellStyle name="Currency [0] 7950" xfId="43469" hidden="1"/>
    <cellStyle name="Currency [0] 7951" xfId="14012" hidden="1"/>
    <cellStyle name="Currency [0] 7951" xfId="43406" hidden="1"/>
    <cellStyle name="Currency [0] 7952" xfId="14040" hidden="1"/>
    <cellStyle name="Currency [0] 7952" xfId="43434" hidden="1"/>
    <cellStyle name="Currency [0] 7953" xfId="14000" hidden="1"/>
    <cellStyle name="Currency [0] 7953" xfId="43394" hidden="1"/>
    <cellStyle name="Currency [0] 7954" xfId="14029" hidden="1"/>
    <cellStyle name="Currency [0] 7954" xfId="43423" hidden="1"/>
    <cellStyle name="Currency [0] 7955" xfId="14026" hidden="1"/>
    <cellStyle name="Currency [0] 7955" xfId="43420" hidden="1"/>
    <cellStyle name="Currency [0] 7956" xfId="14079" hidden="1"/>
    <cellStyle name="Currency [0] 7956" xfId="43473" hidden="1"/>
    <cellStyle name="Currency [0] 7957" xfId="13907" hidden="1"/>
    <cellStyle name="Currency [0] 7957" xfId="43301" hidden="1"/>
    <cellStyle name="Currency [0] 7958" xfId="14066" hidden="1"/>
    <cellStyle name="Currency [0] 7958" xfId="43460" hidden="1"/>
    <cellStyle name="Currency [0] 7959" xfId="14083" hidden="1"/>
    <cellStyle name="Currency [0] 7959" xfId="43477" hidden="1"/>
    <cellStyle name="Currency [0] 796" xfId="947" hidden="1"/>
    <cellStyle name="Currency [0] 796" xfId="30342" hidden="1"/>
    <cellStyle name="Currency [0] 7960" xfId="14085" hidden="1"/>
    <cellStyle name="Currency [0] 7960" xfId="43479" hidden="1"/>
    <cellStyle name="Currency [0] 7961" xfId="13966" hidden="1"/>
    <cellStyle name="Currency [0] 7961" xfId="43360" hidden="1"/>
    <cellStyle name="Currency [0] 7962" xfId="14002" hidden="1"/>
    <cellStyle name="Currency [0] 7962" xfId="43396" hidden="1"/>
    <cellStyle name="Currency [0] 7963" xfId="14071" hidden="1"/>
    <cellStyle name="Currency [0] 7963" xfId="43465" hidden="1"/>
    <cellStyle name="Currency [0] 7964" xfId="14059" hidden="1"/>
    <cellStyle name="Currency [0] 7964" xfId="43453" hidden="1"/>
    <cellStyle name="Currency [0] 7965" xfId="14076" hidden="1"/>
    <cellStyle name="Currency [0] 7965" xfId="43470" hidden="1"/>
    <cellStyle name="Currency [0] 7966" xfId="14087" hidden="1"/>
    <cellStyle name="Currency [0] 7966" xfId="43481" hidden="1"/>
    <cellStyle name="Currency [0] 7967" xfId="13935" hidden="1"/>
    <cellStyle name="Currency [0] 7967" xfId="43329" hidden="1"/>
    <cellStyle name="Currency [0] 7968" xfId="13999" hidden="1"/>
    <cellStyle name="Currency [0] 7968" xfId="43393" hidden="1"/>
    <cellStyle name="Currency [0] 7969" xfId="14091" hidden="1"/>
    <cellStyle name="Currency [0] 7969" xfId="43485" hidden="1"/>
    <cellStyle name="Currency [0] 797" xfId="912" hidden="1"/>
    <cellStyle name="Currency [0] 797" xfId="30307" hidden="1"/>
    <cellStyle name="Currency [0] 7970" xfId="14093" hidden="1"/>
    <cellStyle name="Currency [0] 7970" xfId="43487" hidden="1"/>
    <cellStyle name="Currency [0] 7971" xfId="14048" hidden="1"/>
    <cellStyle name="Currency [0] 7971" xfId="43442" hidden="1"/>
    <cellStyle name="Currency [0] 7972" xfId="14060" hidden="1"/>
    <cellStyle name="Currency [0] 7972" xfId="43454" hidden="1"/>
    <cellStyle name="Currency [0] 7973" xfId="14088" hidden="1"/>
    <cellStyle name="Currency [0] 7973" xfId="43482" hidden="1"/>
    <cellStyle name="Currency [0] 7974" xfId="14061" hidden="1"/>
    <cellStyle name="Currency [0] 7974" xfId="43455" hidden="1"/>
    <cellStyle name="Currency [0] 7975" xfId="14094" hidden="1"/>
    <cellStyle name="Currency [0] 7975" xfId="43488" hidden="1"/>
    <cellStyle name="Currency [0] 7976" xfId="14096" hidden="1"/>
    <cellStyle name="Currency [0] 7976" xfId="43490" hidden="1"/>
    <cellStyle name="Currency [0] 7977" xfId="14089" hidden="1"/>
    <cellStyle name="Currency [0] 7977" xfId="43483" hidden="1"/>
    <cellStyle name="Currency [0] 7978" xfId="14035" hidden="1"/>
    <cellStyle name="Currency [0] 7978" xfId="43429" hidden="1"/>
    <cellStyle name="Currency [0] 7979" xfId="14099" hidden="1"/>
    <cellStyle name="Currency [0] 7979" xfId="43493" hidden="1"/>
    <cellStyle name="Currency [0] 798" xfId="927" hidden="1"/>
    <cellStyle name="Currency [0] 798" xfId="30322" hidden="1"/>
    <cellStyle name="Currency [0] 7980" xfId="14101" hidden="1"/>
    <cellStyle name="Currency [0] 7980" xfId="43495" hidden="1"/>
    <cellStyle name="Currency [0] 7981" xfId="13818" hidden="1"/>
    <cellStyle name="Currency [0] 7981" xfId="43212" hidden="1"/>
    <cellStyle name="Currency [0] 7982" xfId="13840" hidden="1"/>
    <cellStyle name="Currency [0] 7982" xfId="43234" hidden="1"/>
    <cellStyle name="Currency [0] 7983" xfId="14105" hidden="1"/>
    <cellStyle name="Currency [0] 7983" xfId="43499" hidden="1"/>
    <cellStyle name="Currency [0] 7984" xfId="14112" hidden="1"/>
    <cellStyle name="Currency [0] 7984" xfId="43506" hidden="1"/>
    <cellStyle name="Currency [0] 7985" xfId="14114" hidden="1"/>
    <cellStyle name="Currency [0] 7985" xfId="43508" hidden="1"/>
    <cellStyle name="Currency [0] 7986" xfId="13805" hidden="1"/>
    <cellStyle name="Currency [0] 7986" xfId="43199" hidden="1"/>
    <cellStyle name="Currency [0] 7987" xfId="14108" hidden="1"/>
    <cellStyle name="Currency [0] 7987" xfId="43502" hidden="1"/>
    <cellStyle name="Currency [0] 7988" xfId="14117" hidden="1"/>
    <cellStyle name="Currency [0] 7988" xfId="43511" hidden="1"/>
    <cellStyle name="Currency [0] 7989" xfId="14119" hidden="1"/>
    <cellStyle name="Currency [0] 7989" xfId="43513" hidden="1"/>
    <cellStyle name="Currency [0] 799" xfId="853" hidden="1"/>
    <cellStyle name="Currency [0] 799" xfId="30248" hidden="1"/>
    <cellStyle name="Currency [0] 7990" xfId="14107" hidden="1"/>
    <cellStyle name="Currency [0] 7990" xfId="43501" hidden="1"/>
    <cellStyle name="Currency [0] 7991" xfId="13817" hidden="1"/>
    <cellStyle name="Currency [0] 7991" xfId="43211" hidden="1"/>
    <cellStyle name="Currency [0] 7992" xfId="14130" hidden="1"/>
    <cellStyle name="Currency [0] 7992" xfId="43524" hidden="1"/>
    <cellStyle name="Currency [0] 7993" xfId="14139" hidden="1"/>
    <cellStyle name="Currency [0] 7993" xfId="43533" hidden="1"/>
    <cellStyle name="Currency [0] 7994" xfId="14150" hidden="1"/>
    <cellStyle name="Currency [0] 7994" xfId="43544" hidden="1"/>
    <cellStyle name="Currency [0] 7995" xfId="14156" hidden="1"/>
    <cellStyle name="Currency [0] 7995" xfId="43550" hidden="1"/>
    <cellStyle name="Currency [0] 7996" xfId="14128" hidden="1"/>
    <cellStyle name="Currency [0] 7996" xfId="43522" hidden="1"/>
    <cellStyle name="Currency [0] 7997" xfId="14146" hidden="1"/>
    <cellStyle name="Currency [0] 7997" xfId="43540" hidden="1"/>
    <cellStyle name="Currency [0] 7998" xfId="14168" hidden="1"/>
    <cellStyle name="Currency [0] 7998" xfId="43562" hidden="1"/>
    <cellStyle name="Currency [0] 7999" xfId="14170" hidden="1"/>
    <cellStyle name="Currency [0] 7999" xfId="43564" hidden="1"/>
    <cellStyle name="Currency [0] 8" xfId="84" hidden="1"/>
    <cellStyle name="Currency [0] 8" xfId="29479" hidden="1"/>
    <cellStyle name="Currency [0] 80" xfId="172" hidden="1"/>
    <cellStyle name="Currency [0] 80" xfId="29567" hidden="1"/>
    <cellStyle name="Currency [0] 800" xfId="922" hidden="1"/>
    <cellStyle name="Currency [0] 800" xfId="30317" hidden="1"/>
    <cellStyle name="Currency [0] 8000" xfId="14102" hidden="1"/>
    <cellStyle name="Currency [0] 8000" xfId="43496" hidden="1"/>
    <cellStyle name="Currency [0] 8001" xfId="13813" hidden="1"/>
    <cellStyle name="Currency [0] 8001" xfId="43207" hidden="1"/>
    <cellStyle name="Currency [0] 8002" xfId="14142" hidden="1"/>
    <cellStyle name="Currency [0] 8002" xfId="43536" hidden="1"/>
    <cellStyle name="Currency [0] 8003" xfId="13809" hidden="1"/>
    <cellStyle name="Currency [0] 8003" xfId="43203" hidden="1"/>
    <cellStyle name="Currency [0] 8004" xfId="14131" hidden="1"/>
    <cellStyle name="Currency [0] 8004" xfId="43525" hidden="1"/>
    <cellStyle name="Currency [0] 8005" xfId="14175" hidden="1"/>
    <cellStyle name="Currency [0] 8005" xfId="43569" hidden="1"/>
    <cellStyle name="Currency [0] 8006" xfId="14143" hidden="1"/>
    <cellStyle name="Currency [0] 8006" xfId="43537" hidden="1"/>
    <cellStyle name="Currency [0] 8007" xfId="14151" hidden="1"/>
    <cellStyle name="Currency [0] 8007" xfId="43545" hidden="1"/>
    <cellStyle name="Currency [0] 8008" xfId="14187" hidden="1"/>
    <cellStyle name="Currency [0] 8008" xfId="43581" hidden="1"/>
    <cellStyle name="Currency [0] 8009" xfId="14189" hidden="1"/>
    <cellStyle name="Currency [0] 8009" xfId="43583" hidden="1"/>
    <cellStyle name="Currency [0] 801" xfId="920" hidden="1"/>
    <cellStyle name="Currency [0] 801" xfId="30315" hidden="1"/>
    <cellStyle name="Currency [0] 8010" xfId="14145" hidden="1"/>
    <cellStyle name="Currency [0] 8010" xfId="43539" hidden="1"/>
    <cellStyle name="Currency [0] 8011" xfId="14158" hidden="1"/>
    <cellStyle name="Currency [0] 8011" xfId="43552" hidden="1"/>
    <cellStyle name="Currency [0] 8012" xfId="14163" hidden="1"/>
    <cellStyle name="Currency [0] 8012" xfId="43557" hidden="1"/>
    <cellStyle name="Currency [0] 8013" xfId="14157" hidden="1"/>
    <cellStyle name="Currency [0] 8013" xfId="43551" hidden="1"/>
    <cellStyle name="Currency [0] 8014" xfId="14205" hidden="1"/>
    <cellStyle name="Currency [0] 8014" xfId="43599" hidden="1"/>
    <cellStyle name="Currency [0] 8015" xfId="14213" hidden="1"/>
    <cellStyle name="Currency [0] 8015" xfId="43607" hidden="1"/>
    <cellStyle name="Currency [0] 8016" xfId="14141" hidden="1"/>
    <cellStyle name="Currency [0] 8016" xfId="43535" hidden="1"/>
    <cellStyle name="Currency [0] 8017" xfId="14199" hidden="1"/>
    <cellStyle name="Currency [0] 8017" xfId="43593" hidden="1"/>
    <cellStyle name="Currency [0] 8018" xfId="14222" hidden="1"/>
    <cellStyle name="Currency [0] 8018" xfId="43616" hidden="1"/>
    <cellStyle name="Currency [0] 8019" xfId="14224" hidden="1"/>
    <cellStyle name="Currency [0] 8019" xfId="43618" hidden="1"/>
    <cellStyle name="Currency [0] 802" xfId="949" hidden="1"/>
    <cellStyle name="Currency [0] 802" xfId="30344" hidden="1"/>
    <cellStyle name="Currency [0] 8020" xfId="14124" hidden="1"/>
    <cellStyle name="Currency [0] 8020" xfId="43518" hidden="1"/>
    <cellStyle name="Currency [0] 8021" xfId="14134" hidden="1"/>
    <cellStyle name="Currency [0] 8021" xfId="43528" hidden="1"/>
    <cellStyle name="Currency [0] 8022" xfId="14196" hidden="1"/>
    <cellStyle name="Currency [0] 8022" xfId="43590" hidden="1"/>
    <cellStyle name="Currency [0] 8023" xfId="14161" hidden="1"/>
    <cellStyle name="Currency [0] 8023" xfId="43555" hidden="1"/>
    <cellStyle name="Currency [0] 8024" xfId="14110" hidden="1"/>
    <cellStyle name="Currency [0] 8024" xfId="43504" hidden="1"/>
    <cellStyle name="Currency [0] 8025" xfId="14232" hidden="1"/>
    <cellStyle name="Currency [0] 8025" xfId="43626" hidden="1"/>
    <cellStyle name="Currency [0] 8026" xfId="14197" hidden="1"/>
    <cellStyle name="Currency [0] 8026" xfId="43591" hidden="1"/>
    <cellStyle name="Currency [0] 8027" xfId="14208" hidden="1"/>
    <cellStyle name="Currency [0] 8027" xfId="43602" hidden="1"/>
    <cellStyle name="Currency [0] 8028" xfId="14240" hidden="1"/>
    <cellStyle name="Currency [0] 8028" xfId="43634" hidden="1"/>
    <cellStyle name="Currency [0] 8029" xfId="14242" hidden="1"/>
    <cellStyle name="Currency [0] 8029" xfId="43636" hidden="1"/>
    <cellStyle name="Currency [0] 803" xfId="865" hidden="1"/>
    <cellStyle name="Currency [0] 803" xfId="30260" hidden="1"/>
    <cellStyle name="Currency [0] 8030" xfId="14194" hidden="1"/>
    <cellStyle name="Currency [0] 8030" xfId="43588" hidden="1"/>
    <cellStyle name="Currency [0] 8031" xfId="14193" hidden="1"/>
    <cellStyle name="Currency [0] 8031" xfId="43587" hidden="1"/>
    <cellStyle name="Currency [0] 8032" xfId="14183" hidden="1"/>
    <cellStyle name="Currency [0] 8032" xfId="43577" hidden="1"/>
    <cellStyle name="Currency [0] 8033" xfId="14179" hidden="1"/>
    <cellStyle name="Currency [0] 8033" xfId="43573" hidden="1"/>
    <cellStyle name="Currency [0] 8034" xfId="14181" hidden="1"/>
    <cellStyle name="Currency [0] 8034" xfId="43575" hidden="1"/>
    <cellStyle name="Currency [0] 8035" xfId="14249" hidden="1"/>
    <cellStyle name="Currency [0] 8035" xfId="43643" hidden="1"/>
    <cellStyle name="Currency [0] 8036" xfId="13811" hidden="1"/>
    <cellStyle name="Currency [0] 8036" xfId="43205" hidden="1"/>
    <cellStyle name="Currency [0] 8037" xfId="14227" hidden="1"/>
    <cellStyle name="Currency [0] 8037" xfId="43621" hidden="1"/>
    <cellStyle name="Currency [0] 8038" xfId="14255" hidden="1"/>
    <cellStyle name="Currency [0] 8038" xfId="43649" hidden="1"/>
    <cellStyle name="Currency [0] 8039" xfId="14257" hidden="1"/>
    <cellStyle name="Currency [0] 8039" xfId="43651" hidden="1"/>
    <cellStyle name="Currency [0] 804" xfId="941" hidden="1"/>
    <cellStyle name="Currency [0] 804" xfId="30336" hidden="1"/>
    <cellStyle name="Currency [0] 8040" xfId="14132" hidden="1"/>
    <cellStyle name="Currency [0] 8040" xfId="43526" hidden="1"/>
    <cellStyle name="Currency [0] 8041" xfId="14206" hidden="1"/>
    <cellStyle name="Currency [0] 8041" xfId="43600" hidden="1"/>
    <cellStyle name="Currency [0] 8042" xfId="14162" hidden="1"/>
    <cellStyle name="Currency [0] 8042" xfId="43556" hidden="1"/>
    <cellStyle name="Currency [0] 8043" xfId="14198" hidden="1"/>
    <cellStyle name="Currency [0] 8043" xfId="43592" hidden="1"/>
    <cellStyle name="Currency [0] 8044" xfId="14202" hidden="1"/>
    <cellStyle name="Currency [0] 8044" xfId="43596" hidden="1"/>
    <cellStyle name="Currency [0] 8045" xfId="14263" hidden="1"/>
    <cellStyle name="Currency [0] 8045" xfId="43657" hidden="1"/>
    <cellStyle name="Currency [0] 8046" xfId="13846" hidden="1"/>
    <cellStyle name="Currency [0] 8046" xfId="43240" hidden="1"/>
    <cellStyle name="Currency [0] 8047" xfId="14245" hidden="1"/>
    <cellStyle name="Currency [0] 8047" xfId="43639" hidden="1"/>
    <cellStyle name="Currency [0] 8048" xfId="14268" hidden="1"/>
    <cellStyle name="Currency [0] 8048" xfId="43662" hidden="1"/>
    <cellStyle name="Currency [0] 8049" xfId="14270" hidden="1"/>
    <cellStyle name="Currency [0] 8049" xfId="43664" hidden="1"/>
    <cellStyle name="Currency [0] 805" xfId="951" hidden="1"/>
    <cellStyle name="Currency [0] 805" xfId="30346" hidden="1"/>
    <cellStyle name="Currency [0] 8050" xfId="14126" hidden="1"/>
    <cellStyle name="Currency [0] 8050" xfId="43520" hidden="1"/>
    <cellStyle name="Currency [0] 8051" xfId="14225" hidden="1"/>
    <cellStyle name="Currency [0] 8051" xfId="43619" hidden="1"/>
    <cellStyle name="Currency [0] 8052" xfId="14192" hidden="1"/>
    <cellStyle name="Currency [0] 8052" xfId="43586" hidden="1"/>
    <cellStyle name="Currency [0] 8053" xfId="14210" hidden="1"/>
    <cellStyle name="Currency [0] 8053" xfId="43604" hidden="1"/>
    <cellStyle name="Currency [0] 8054" xfId="14207" hidden="1"/>
    <cellStyle name="Currency [0] 8054" xfId="43601" hidden="1"/>
    <cellStyle name="Currency [0] 8055" xfId="14274" hidden="1"/>
    <cellStyle name="Currency [0] 8055" xfId="43668" hidden="1"/>
    <cellStyle name="Currency [0] 8056" xfId="14159" hidden="1"/>
    <cellStyle name="Currency [0] 8056" xfId="43553" hidden="1"/>
    <cellStyle name="Currency [0] 8057" xfId="14259" hidden="1"/>
    <cellStyle name="Currency [0] 8057" xfId="43653" hidden="1"/>
    <cellStyle name="Currency [0] 8058" xfId="14281" hidden="1"/>
    <cellStyle name="Currency [0] 8058" xfId="43675" hidden="1"/>
    <cellStyle name="Currency [0] 8059" xfId="14283" hidden="1"/>
    <cellStyle name="Currency [0] 8059" xfId="43677" hidden="1"/>
    <cellStyle name="Currency [0] 806" xfId="952" hidden="1"/>
    <cellStyle name="Currency [0] 806" xfId="30347" hidden="1"/>
    <cellStyle name="Currency [0] 8060" xfId="14211" hidden="1"/>
    <cellStyle name="Currency [0] 8060" xfId="43605" hidden="1"/>
    <cellStyle name="Currency [0] 8061" xfId="14243" hidden="1"/>
    <cellStyle name="Currency [0] 8061" xfId="43637" hidden="1"/>
    <cellStyle name="Currency [0] 8062" xfId="13891" hidden="1"/>
    <cellStyle name="Currency [0] 8062" xfId="43285" hidden="1"/>
    <cellStyle name="Currency [0] 8063" xfId="14229" hidden="1"/>
    <cellStyle name="Currency [0] 8063" xfId="43623" hidden="1"/>
    <cellStyle name="Currency [0] 8064" xfId="14226" hidden="1"/>
    <cellStyle name="Currency [0] 8064" xfId="43620" hidden="1"/>
    <cellStyle name="Currency [0] 8065" xfId="14287" hidden="1"/>
    <cellStyle name="Currency [0] 8065" xfId="43681" hidden="1"/>
    <cellStyle name="Currency [0] 8066" xfId="14122" hidden="1"/>
    <cellStyle name="Currency [0] 8066" xfId="43516" hidden="1"/>
    <cellStyle name="Currency [0] 8067" xfId="14271" hidden="1"/>
    <cellStyle name="Currency [0] 8067" xfId="43665" hidden="1"/>
    <cellStyle name="Currency [0] 8068" xfId="14291" hidden="1"/>
    <cellStyle name="Currency [0] 8068" xfId="43685" hidden="1"/>
    <cellStyle name="Currency [0] 8069" xfId="14293" hidden="1"/>
    <cellStyle name="Currency [0] 8069" xfId="43687" hidden="1"/>
    <cellStyle name="Currency [0] 807" xfId="923" hidden="1"/>
    <cellStyle name="Currency [0] 807" xfId="30318" hidden="1"/>
    <cellStyle name="Currency [0] 8070" xfId="14230" hidden="1"/>
    <cellStyle name="Currency [0] 8070" xfId="43624" hidden="1"/>
    <cellStyle name="Currency [0] 8071" xfId="14258" hidden="1"/>
    <cellStyle name="Currency [0] 8071" xfId="43652" hidden="1"/>
    <cellStyle name="Currency [0] 8072" xfId="14218" hidden="1"/>
    <cellStyle name="Currency [0] 8072" xfId="43612" hidden="1"/>
    <cellStyle name="Currency [0] 8073" xfId="14247" hidden="1"/>
    <cellStyle name="Currency [0] 8073" xfId="43641" hidden="1"/>
    <cellStyle name="Currency [0] 8074" xfId="14244" hidden="1"/>
    <cellStyle name="Currency [0] 8074" xfId="43638" hidden="1"/>
    <cellStyle name="Currency [0] 8075" xfId="14297" hidden="1"/>
    <cellStyle name="Currency [0] 8075" xfId="43691" hidden="1"/>
    <cellStyle name="Currency [0] 8076" xfId="14125" hidden="1"/>
    <cellStyle name="Currency [0] 8076" xfId="43519" hidden="1"/>
    <cellStyle name="Currency [0] 8077" xfId="14284" hidden="1"/>
    <cellStyle name="Currency [0] 8077" xfId="43678" hidden="1"/>
    <cellStyle name="Currency [0] 8078" xfId="14301" hidden="1"/>
    <cellStyle name="Currency [0] 8078" xfId="43695" hidden="1"/>
    <cellStyle name="Currency [0] 8079" xfId="14303" hidden="1"/>
    <cellStyle name="Currency [0] 8079" xfId="43697" hidden="1"/>
    <cellStyle name="Currency [0] 808" xfId="935" hidden="1"/>
    <cellStyle name="Currency [0] 808" xfId="30330" hidden="1"/>
    <cellStyle name="Currency [0] 8080" xfId="14184" hidden="1"/>
    <cellStyle name="Currency [0] 8080" xfId="43578" hidden="1"/>
    <cellStyle name="Currency [0] 8081" xfId="14220" hidden="1"/>
    <cellStyle name="Currency [0] 8081" xfId="43614" hidden="1"/>
    <cellStyle name="Currency [0] 8082" xfId="14289" hidden="1"/>
    <cellStyle name="Currency [0] 8082" xfId="43683" hidden="1"/>
    <cellStyle name="Currency [0] 8083" xfId="14277" hidden="1"/>
    <cellStyle name="Currency [0] 8083" xfId="43671" hidden="1"/>
    <cellStyle name="Currency [0] 8084" xfId="14294" hidden="1"/>
    <cellStyle name="Currency [0] 8084" xfId="43688" hidden="1"/>
    <cellStyle name="Currency [0] 8085" xfId="14305" hidden="1"/>
    <cellStyle name="Currency [0] 8085" xfId="43699" hidden="1"/>
    <cellStyle name="Currency [0] 8086" xfId="14153" hidden="1"/>
    <cellStyle name="Currency [0] 8086" xfId="43547" hidden="1"/>
    <cellStyle name="Currency [0] 8087" xfId="14217" hidden="1"/>
    <cellStyle name="Currency [0] 8087" xfId="43611" hidden="1"/>
    <cellStyle name="Currency [0] 8088" xfId="14309" hidden="1"/>
    <cellStyle name="Currency [0] 8088" xfId="43703" hidden="1"/>
    <cellStyle name="Currency [0] 8089" xfId="14311" hidden="1"/>
    <cellStyle name="Currency [0] 8089" xfId="43705" hidden="1"/>
    <cellStyle name="Currency [0] 809" xfId="915" hidden="1"/>
    <cellStyle name="Currency [0] 809" xfId="30310" hidden="1"/>
    <cellStyle name="Currency [0] 8090" xfId="14266" hidden="1"/>
    <cellStyle name="Currency [0] 8090" xfId="43660" hidden="1"/>
    <cellStyle name="Currency [0] 8091" xfId="14278" hidden="1"/>
    <cellStyle name="Currency [0] 8091" xfId="43672" hidden="1"/>
    <cellStyle name="Currency [0] 8092" xfId="14306" hidden="1"/>
    <cellStyle name="Currency [0] 8092" xfId="43700" hidden="1"/>
    <cellStyle name="Currency [0] 8093" xfId="14279" hidden="1"/>
    <cellStyle name="Currency [0] 8093" xfId="43673" hidden="1"/>
    <cellStyle name="Currency [0] 8094" xfId="14312" hidden="1"/>
    <cellStyle name="Currency [0] 8094" xfId="43706" hidden="1"/>
    <cellStyle name="Currency [0] 8095" xfId="14314" hidden="1"/>
    <cellStyle name="Currency [0] 8095" xfId="43708" hidden="1"/>
    <cellStyle name="Currency [0] 8096" xfId="14307" hidden="1"/>
    <cellStyle name="Currency [0] 8096" xfId="43701" hidden="1"/>
    <cellStyle name="Currency [0] 8097" xfId="14253" hidden="1"/>
    <cellStyle name="Currency [0] 8097" xfId="43647" hidden="1"/>
    <cellStyle name="Currency [0] 8098" xfId="14316" hidden="1"/>
    <cellStyle name="Currency [0] 8098" xfId="43710" hidden="1"/>
    <cellStyle name="Currency [0] 8099" xfId="14318" hidden="1"/>
    <cellStyle name="Currency [0] 8099" xfId="43712" hidden="1"/>
    <cellStyle name="Currency [0] 81" xfId="137" hidden="1"/>
    <cellStyle name="Currency [0] 81" xfId="29532" hidden="1"/>
    <cellStyle name="Currency [0] 810" xfId="930" hidden="1"/>
    <cellStyle name="Currency [0] 810" xfId="30325" hidden="1"/>
    <cellStyle name="Currency [0] 8100" xfId="13830" hidden="1"/>
    <cellStyle name="Currency [0] 8100" xfId="43224" hidden="1"/>
    <cellStyle name="Currency [0] 8101" xfId="13808" hidden="1"/>
    <cellStyle name="Currency [0] 8101" xfId="43202" hidden="1"/>
    <cellStyle name="Currency [0] 8102" xfId="14324" hidden="1"/>
    <cellStyle name="Currency [0] 8102" xfId="43718" hidden="1"/>
    <cellStyle name="Currency [0] 8103" xfId="14330" hidden="1"/>
    <cellStyle name="Currency [0] 8103" xfId="43724" hidden="1"/>
    <cellStyle name="Currency [0] 8104" xfId="14332" hidden="1"/>
    <cellStyle name="Currency [0] 8104" xfId="43726" hidden="1"/>
    <cellStyle name="Currency [0] 8105" xfId="13825" hidden="1"/>
    <cellStyle name="Currency [0] 8105" xfId="43219" hidden="1"/>
    <cellStyle name="Currency [0] 8106" xfId="14326" hidden="1"/>
    <cellStyle name="Currency [0] 8106" xfId="43720" hidden="1"/>
    <cellStyle name="Currency [0] 8107" xfId="14334" hidden="1"/>
    <cellStyle name="Currency [0] 8107" xfId="43728" hidden="1"/>
    <cellStyle name="Currency [0] 8108" xfId="14336" hidden="1"/>
    <cellStyle name="Currency [0] 8108" xfId="43730" hidden="1"/>
    <cellStyle name="Currency [0] 8109" xfId="14325" hidden="1"/>
    <cellStyle name="Currency [0] 8109" xfId="43719" hidden="1"/>
    <cellStyle name="Currency [0] 811" xfId="928" hidden="1"/>
    <cellStyle name="Currency [0] 811" xfId="30323" hidden="1"/>
    <cellStyle name="Currency [0] 8110" xfId="13831" hidden="1"/>
    <cellStyle name="Currency [0] 8110" xfId="43225" hidden="1"/>
    <cellStyle name="Currency [0] 8111" xfId="14347" hidden="1"/>
    <cellStyle name="Currency [0] 8111" xfId="43741" hidden="1"/>
    <cellStyle name="Currency [0] 8112" xfId="14356" hidden="1"/>
    <cellStyle name="Currency [0] 8112" xfId="43750" hidden="1"/>
    <cellStyle name="Currency [0] 8113" xfId="14367" hidden="1"/>
    <cellStyle name="Currency [0] 8113" xfId="43761" hidden="1"/>
    <cellStyle name="Currency [0] 8114" xfId="14373" hidden="1"/>
    <cellStyle name="Currency [0] 8114" xfId="43767" hidden="1"/>
    <cellStyle name="Currency [0] 8115" xfId="14345" hidden="1"/>
    <cellStyle name="Currency [0] 8115" xfId="43739" hidden="1"/>
    <cellStyle name="Currency [0] 8116" xfId="14363" hidden="1"/>
    <cellStyle name="Currency [0] 8116" xfId="43757" hidden="1"/>
    <cellStyle name="Currency [0] 8117" xfId="14385" hidden="1"/>
    <cellStyle name="Currency [0] 8117" xfId="43779" hidden="1"/>
    <cellStyle name="Currency [0] 8118" xfId="14387" hidden="1"/>
    <cellStyle name="Currency [0] 8118" xfId="43781" hidden="1"/>
    <cellStyle name="Currency [0] 8119" xfId="14321" hidden="1"/>
    <cellStyle name="Currency [0] 8119" xfId="43715" hidden="1"/>
    <cellStyle name="Currency [0] 812" xfId="954" hidden="1"/>
    <cellStyle name="Currency [0] 812" xfId="30349" hidden="1"/>
    <cellStyle name="Currency [0] 8120" xfId="13835" hidden="1"/>
    <cellStyle name="Currency [0] 8120" xfId="43229" hidden="1"/>
    <cellStyle name="Currency [0] 8121" xfId="14359" hidden="1"/>
    <cellStyle name="Currency [0] 8121" xfId="43753" hidden="1"/>
    <cellStyle name="Currency [0] 8122" xfId="13851" hidden="1"/>
    <cellStyle name="Currency [0] 8122" xfId="43245" hidden="1"/>
    <cellStyle name="Currency [0] 8123" xfId="14348" hidden="1"/>
    <cellStyle name="Currency [0] 8123" xfId="43742" hidden="1"/>
    <cellStyle name="Currency [0] 8124" xfId="14392" hidden="1"/>
    <cellStyle name="Currency [0] 8124" xfId="43786" hidden="1"/>
    <cellStyle name="Currency [0] 8125" xfId="14360" hidden="1"/>
    <cellStyle name="Currency [0] 8125" xfId="43754" hidden="1"/>
    <cellStyle name="Currency [0] 8126" xfId="14368" hidden="1"/>
    <cellStyle name="Currency [0] 8126" xfId="43762" hidden="1"/>
    <cellStyle name="Currency [0] 8127" xfId="14404" hidden="1"/>
    <cellStyle name="Currency [0] 8127" xfId="43798" hidden="1"/>
    <cellStyle name="Currency [0] 8128" xfId="14406" hidden="1"/>
    <cellStyle name="Currency [0] 8128" xfId="43800" hidden="1"/>
    <cellStyle name="Currency [0] 8129" xfId="14362" hidden="1"/>
    <cellStyle name="Currency [0] 8129" xfId="43756" hidden="1"/>
    <cellStyle name="Currency [0] 813" xfId="867" hidden="1"/>
    <cellStyle name="Currency [0] 813" xfId="30262" hidden="1"/>
    <cellStyle name="Currency [0] 8130" xfId="14375" hidden="1"/>
    <cellStyle name="Currency [0] 8130" xfId="43769" hidden="1"/>
    <cellStyle name="Currency [0] 8131" xfId="14380" hidden="1"/>
    <cellStyle name="Currency [0] 8131" xfId="43774" hidden="1"/>
    <cellStyle name="Currency [0] 8132" xfId="14374" hidden="1"/>
    <cellStyle name="Currency [0] 8132" xfId="43768" hidden="1"/>
    <cellStyle name="Currency [0] 8133" xfId="14422" hidden="1"/>
    <cellStyle name="Currency [0] 8133" xfId="43816" hidden="1"/>
    <cellStyle name="Currency [0] 8134" xfId="14430" hidden="1"/>
    <cellStyle name="Currency [0] 8134" xfId="43824" hidden="1"/>
    <cellStyle name="Currency [0] 8135" xfId="14358" hidden="1"/>
    <cellStyle name="Currency [0] 8135" xfId="43752" hidden="1"/>
    <cellStyle name="Currency [0] 8136" xfId="14416" hidden="1"/>
    <cellStyle name="Currency [0] 8136" xfId="43810" hidden="1"/>
    <cellStyle name="Currency [0] 8137" xfId="14439" hidden="1"/>
    <cellStyle name="Currency [0] 8137" xfId="43833" hidden="1"/>
    <cellStyle name="Currency [0] 8138" xfId="14441" hidden="1"/>
    <cellStyle name="Currency [0] 8138" xfId="43835" hidden="1"/>
    <cellStyle name="Currency [0] 8139" xfId="14341" hidden="1"/>
    <cellStyle name="Currency [0] 8139" xfId="43735" hidden="1"/>
    <cellStyle name="Currency [0] 814" xfId="948" hidden="1"/>
    <cellStyle name="Currency [0] 814" xfId="30343" hidden="1"/>
    <cellStyle name="Currency [0] 8140" xfId="14351" hidden="1"/>
    <cellStyle name="Currency [0] 8140" xfId="43745" hidden="1"/>
    <cellStyle name="Currency [0] 8141" xfId="14413" hidden="1"/>
    <cellStyle name="Currency [0] 8141" xfId="43807" hidden="1"/>
    <cellStyle name="Currency [0] 8142" xfId="14378" hidden="1"/>
    <cellStyle name="Currency [0] 8142" xfId="43772" hidden="1"/>
    <cellStyle name="Currency [0] 8143" xfId="14328" hidden="1"/>
    <cellStyle name="Currency [0] 8143" xfId="43722" hidden="1"/>
    <cellStyle name="Currency [0] 8144" xfId="14449" hidden="1"/>
    <cellStyle name="Currency [0] 8144" xfId="43843" hidden="1"/>
    <cellStyle name="Currency [0] 8145" xfId="14414" hidden="1"/>
    <cellStyle name="Currency [0] 8145" xfId="43808" hidden="1"/>
    <cellStyle name="Currency [0] 8146" xfId="14425" hidden="1"/>
    <cellStyle name="Currency [0] 8146" xfId="43819" hidden="1"/>
    <cellStyle name="Currency [0] 8147" xfId="14457" hidden="1"/>
    <cellStyle name="Currency [0] 8147" xfId="43851" hidden="1"/>
    <cellStyle name="Currency [0] 8148" xfId="14459" hidden="1"/>
    <cellStyle name="Currency [0] 8148" xfId="43853" hidden="1"/>
    <cellStyle name="Currency [0] 8149" xfId="14411" hidden="1"/>
    <cellStyle name="Currency [0] 8149" xfId="43805" hidden="1"/>
    <cellStyle name="Currency [0] 815" xfId="955" hidden="1"/>
    <cellStyle name="Currency [0] 815" xfId="30350" hidden="1"/>
    <cellStyle name="Currency [0] 8150" xfId="14410" hidden="1"/>
    <cellStyle name="Currency [0] 8150" xfId="43804" hidden="1"/>
    <cellStyle name="Currency [0] 8151" xfId="14400" hidden="1"/>
    <cellStyle name="Currency [0] 8151" xfId="43794" hidden="1"/>
    <cellStyle name="Currency [0] 8152" xfId="14396" hidden="1"/>
    <cellStyle name="Currency [0] 8152" xfId="43790" hidden="1"/>
    <cellStyle name="Currency [0] 8153" xfId="14398" hidden="1"/>
    <cellStyle name="Currency [0] 8153" xfId="43792" hidden="1"/>
    <cellStyle name="Currency [0] 8154" xfId="14466" hidden="1"/>
    <cellStyle name="Currency [0] 8154" xfId="43860" hidden="1"/>
    <cellStyle name="Currency [0] 8155" xfId="13837" hidden="1"/>
    <cellStyle name="Currency [0] 8155" xfId="43231" hidden="1"/>
    <cellStyle name="Currency [0] 8156" xfId="14444" hidden="1"/>
    <cellStyle name="Currency [0] 8156" xfId="43838" hidden="1"/>
    <cellStyle name="Currency [0] 8157" xfId="14472" hidden="1"/>
    <cellStyle name="Currency [0] 8157" xfId="43866" hidden="1"/>
    <cellStyle name="Currency [0] 8158" xfId="14474" hidden="1"/>
    <cellStyle name="Currency [0] 8158" xfId="43868" hidden="1"/>
    <cellStyle name="Currency [0] 8159" xfId="14349" hidden="1"/>
    <cellStyle name="Currency [0] 8159" xfId="43743" hidden="1"/>
    <cellStyle name="Currency [0] 816" xfId="956" hidden="1"/>
    <cellStyle name="Currency [0] 816" xfId="30351" hidden="1"/>
    <cellStyle name="Currency [0] 8160" xfId="14423" hidden="1"/>
    <cellStyle name="Currency [0] 8160" xfId="43817" hidden="1"/>
    <cellStyle name="Currency [0] 8161" xfId="14379" hidden="1"/>
    <cellStyle name="Currency [0] 8161" xfId="43773" hidden="1"/>
    <cellStyle name="Currency [0] 8162" xfId="14415" hidden="1"/>
    <cellStyle name="Currency [0] 8162" xfId="43809" hidden="1"/>
    <cellStyle name="Currency [0] 8163" xfId="14419" hidden="1"/>
    <cellStyle name="Currency [0] 8163" xfId="43813" hidden="1"/>
    <cellStyle name="Currency [0] 8164" xfId="14480" hidden="1"/>
    <cellStyle name="Currency [0] 8164" xfId="43874" hidden="1"/>
    <cellStyle name="Currency [0] 8165" xfId="13824" hidden="1"/>
    <cellStyle name="Currency [0] 8165" xfId="43218" hidden="1"/>
    <cellStyle name="Currency [0] 8166" xfId="14462" hidden="1"/>
    <cellStyle name="Currency [0] 8166" xfId="43856" hidden="1"/>
    <cellStyle name="Currency [0] 8167" xfId="14485" hidden="1"/>
    <cellStyle name="Currency [0] 8167" xfId="43879" hidden="1"/>
    <cellStyle name="Currency [0] 8168" xfId="14487" hidden="1"/>
    <cellStyle name="Currency [0] 8168" xfId="43881" hidden="1"/>
    <cellStyle name="Currency [0] 8169" xfId="14343" hidden="1"/>
    <cellStyle name="Currency [0] 8169" xfId="43737" hidden="1"/>
    <cellStyle name="Currency [0] 817" xfId="896" hidden="1"/>
    <cellStyle name="Currency [0] 817" xfId="30291" hidden="1"/>
    <cellStyle name="Currency [0] 8170" xfId="14442" hidden="1"/>
    <cellStyle name="Currency [0] 8170" xfId="43836" hidden="1"/>
    <cellStyle name="Currency [0] 8171" xfId="14409" hidden="1"/>
    <cellStyle name="Currency [0] 8171" xfId="43803" hidden="1"/>
    <cellStyle name="Currency [0] 8172" xfId="14427" hidden="1"/>
    <cellStyle name="Currency [0] 8172" xfId="43821" hidden="1"/>
    <cellStyle name="Currency [0] 8173" xfId="14424" hidden="1"/>
    <cellStyle name="Currency [0] 8173" xfId="43818" hidden="1"/>
    <cellStyle name="Currency [0] 8174" xfId="14491" hidden="1"/>
    <cellStyle name="Currency [0] 8174" xfId="43885" hidden="1"/>
    <cellStyle name="Currency [0] 8175" xfId="14376" hidden="1"/>
    <cellStyle name="Currency [0] 8175" xfId="43770" hidden="1"/>
    <cellStyle name="Currency [0] 8176" xfId="14476" hidden="1"/>
    <cellStyle name="Currency [0] 8176" xfId="43870" hidden="1"/>
    <cellStyle name="Currency [0] 8177" xfId="14498" hidden="1"/>
    <cellStyle name="Currency [0] 8177" xfId="43892" hidden="1"/>
    <cellStyle name="Currency [0] 8178" xfId="14500" hidden="1"/>
    <cellStyle name="Currency [0] 8178" xfId="43894" hidden="1"/>
    <cellStyle name="Currency [0] 8179" xfId="14428" hidden="1"/>
    <cellStyle name="Currency [0] 8179" xfId="43822" hidden="1"/>
    <cellStyle name="Currency [0] 818" xfId="916" hidden="1"/>
    <cellStyle name="Currency [0] 818" xfId="30311" hidden="1"/>
    <cellStyle name="Currency [0] 8180" xfId="14460" hidden="1"/>
    <cellStyle name="Currency [0] 8180" xfId="43854" hidden="1"/>
    <cellStyle name="Currency [0] 8181" xfId="13803" hidden="1"/>
    <cellStyle name="Currency [0] 8181" xfId="43197" hidden="1"/>
    <cellStyle name="Currency [0] 8182" xfId="14446" hidden="1"/>
    <cellStyle name="Currency [0] 8182" xfId="43840" hidden="1"/>
    <cellStyle name="Currency [0] 8183" xfId="14443" hidden="1"/>
    <cellStyle name="Currency [0] 8183" xfId="43837" hidden="1"/>
    <cellStyle name="Currency [0] 8184" xfId="14504" hidden="1"/>
    <cellStyle name="Currency [0] 8184" xfId="43898" hidden="1"/>
    <cellStyle name="Currency [0] 8185" xfId="14339" hidden="1"/>
    <cellStyle name="Currency [0] 8185" xfId="43733" hidden="1"/>
    <cellStyle name="Currency [0] 8186" xfId="14488" hidden="1"/>
    <cellStyle name="Currency [0] 8186" xfId="43882" hidden="1"/>
    <cellStyle name="Currency [0] 8187" xfId="14508" hidden="1"/>
    <cellStyle name="Currency [0] 8187" xfId="43902" hidden="1"/>
    <cellStyle name="Currency [0] 8188" xfId="14510" hidden="1"/>
    <cellStyle name="Currency [0] 8188" xfId="43904" hidden="1"/>
    <cellStyle name="Currency [0] 8189" xfId="14447" hidden="1"/>
    <cellStyle name="Currency [0] 8189" xfId="43841" hidden="1"/>
    <cellStyle name="Currency [0] 819" xfId="950" hidden="1"/>
    <cellStyle name="Currency [0] 819" xfId="30345" hidden="1"/>
    <cellStyle name="Currency [0] 8190" xfId="14475" hidden="1"/>
    <cellStyle name="Currency [0] 8190" xfId="43869" hidden="1"/>
    <cellStyle name="Currency [0] 8191" xfId="14435" hidden="1"/>
    <cellStyle name="Currency [0] 8191" xfId="43829" hidden="1"/>
    <cellStyle name="Currency [0] 8192" xfId="14464" hidden="1"/>
    <cellStyle name="Currency [0] 8192" xfId="43858" hidden="1"/>
    <cellStyle name="Currency [0] 8193" xfId="14461" hidden="1"/>
    <cellStyle name="Currency [0] 8193" xfId="43855" hidden="1"/>
    <cellStyle name="Currency [0] 8194" xfId="14514" hidden="1"/>
    <cellStyle name="Currency [0] 8194" xfId="43908" hidden="1"/>
    <cellStyle name="Currency [0] 8195" xfId="14342" hidden="1"/>
    <cellStyle name="Currency [0] 8195" xfId="43736" hidden="1"/>
    <cellStyle name="Currency [0] 8196" xfId="14501" hidden="1"/>
    <cellStyle name="Currency [0] 8196" xfId="43895" hidden="1"/>
    <cellStyle name="Currency [0] 8197" xfId="14518" hidden="1"/>
    <cellStyle name="Currency [0] 8197" xfId="43912" hidden="1"/>
    <cellStyle name="Currency [0] 8198" xfId="14520" hidden="1"/>
    <cellStyle name="Currency [0] 8198" xfId="43914" hidden="1"/>
    <cellStyle name="Currency [0] 8199" xfId="14401" hidden="1"/>
    <cellStyle name="Currency [0] 8199" xfId="43795" hidden="1"/>
    <cellStyle name="Currency [0] 82" xfId="152" hidden="1"/>
    <cellStyle name="Currency [0] 82" xfId="29547" hidden="1"/>
    <cellStyle name="Currency [0] 820" xfId="943" hidden="1"/>
    <cellStyle name="Currency [0] 820" xfId="30338" hidden="1"/>
    <cellStyle name="Currency [0] 8200" xfId="14437" hidden="1"/>
    <cellStyle name="Currency [0] 8200" xfId="43831" hidden="1"/>
    <cellStyle name="Currency [0] 8201" xfId="14506" hidden="1"/>
    <cellStyle name="Currency [0] 8201" xfId="43900" hidden="1"/>
    <cellStyle name="Currency [0] 8202" xfId="14494" hidden="1"/>
    <cellStyle name="Currency [0] 8202" xfId="43888" hidden="1"/>
    <cellStyle name="Currency [0] 8203" xfId="14511" hidden="1"/>
    <cellStyle name="Currency [0] 8203" xfId="43905" hidden="1"/>
    <cellStyle name="Currency [0] 8204" xfId="14522" hidden="1"/>
    <cellStyle name="Currency [0] 8204" xfId="43916" hidden="1"/>
    <cellStyle name="Currency [0] 8205" xfId="14370" hidden="1"/>
    <cellStyle name="Currency [0] 8205" xfId="43764" hidden="1"/>
    <cellStyle name="Currency [0] 8206" xfId="14434" hidden="1"/>
    <cellStyle name="Currency [0] 8206" xfId="43828" hidden="1"/>
    <cellStyle name="Currency [0] 8207" xfId="14526" hidden="1"/>
    <cellStyle name="Currency [0] 8207" xfId="43920" hidden="1"/>
    <cellStyle name="Currency [0] 8208" xfId="14528" hidden="1"/>
    <cellStyle name="Currency [0] 8208" xfId="43922" hidden="1"/>
    <cellStyle name="Currency [0] 8209" xfId="14483" hidden="1"/>
    <cellStyle name="Currency [0] 8209" xfId="43877" hidden="1"/>
    <cellStyle name="Currency [0] 821" xfId="953" hidden="1"/>
    <cellStyle name="Currency [0] 821" xfId="30348" hidden="1"/>
    <cellStyle name="Currency [0] 8210" xfId="14495" hidden="1"/>
    <cellStyle name="Currency [0] 8210" xfId="43889" hidden="1"/>
    <cellStyle name="Currency [0] 8211" xfId="14523" hidden="1"/>
    <cellStyle name="Currency [0] 8211" xfId="43917" hidden="1"/>
    <cellStyle name="Currency [0] 8212" xfId="14496" hidden="1"/>
    <cellStyle name="Currency [0] 8212" xfId="43890" hidden="1"/>
    <cellStyle name="Currency [0] 8213" xfId="14529" hidden="1"/>
    <cellStyle name="Currency [0] 8213" xfId="43923" hidden="1"/>
    <cellStyle name="Currency [0] 8214" xfId="14531" hidden="1"/>
    <cellStyle name="Currency [0] 8214" xfId="43925" hidden="1"/>
    <cellStyle name="Currency [0] 8215" xfId="14524" hidden="1"/>
    <cellStyle name="Currency [0] 8215" xfId="43918" hidden="1"/>
    <cellStyle name="Currency [0] 8216" xfId="14470" hidden="1"/>
    <cellStyle name="Currency [0] 8216" xfId="43864" hidden="1"/>
    <cellStyle name="Currency [0] 8217" xfId="14533" hidden="1"/>
    <cellStyle name="Currency [0] 8217" xfId="43927" hidden="1"/>
    <cellStyle name="Currency [0] 8218" xfId="14535" hidden="1"/>
    <cellStyle name="Currency [0] 8218" xfId="43929" hidden="1"/>
    <cellStyle name="Currency [0] 8219" xfId="13897" hidden="1"/>
    <cellStyle name="Currency [0] 8219" xfId="43291" hidden="1"/>
    <cellStyle name="Currency [0] 822" xfId="957" hidden="1"/>
    <cellStyle name="Currency [0] 822" xfId="30352" hidden="1"/>
    <cellStyle name="Currency [0] 8220" xfId="13838" hidden="1"/>
    <cellStyle name="Currency [0] 8220" xfId="43232" hidden="1"/>
    <cellStyle name="Currency [0] 8221" xfId="14541" hidden="1"/>
    <cellStyle name="Currency [0] 8221" xfId="43935" hidden="1"/>
    <cellStyle name="Currency [0] 8222" xfId="14547" hidden="1"/>
    <cellStyle name="Currency [0] 8222" xfId="43941" hidden="1"/>
    <cellStyle name="Currency [0] 8223" xfId="14549" hidden="1"/>
    <cellStyle name="Currency [0] 8223" xfId="43943" hidden="1"/>
    <cellStyle name="Currency [0] 8224" xfId="13828" hidden="1"/>
    <cellStyle name="Currency [0] 8224" xfId="43222" hidden="1"/>
    <cellStyle name="Currency [0] 8225" xfId="14543" hidden="1"/>
    <cellStyle name="Currency [0] 8225" xfId="43937" hidden="1"/>
    <cellStyle name="Currency [0] 8226" xfId="14551" hidden="1"/>
    <cellStyle name="Currency [0] 8226" xfId="43945" hidden="1"/>
    <cellStyle name="Currency [0] 8227" xfId="14553" hidden="1"/>
    <cellStyle name="Currency [0] 8227" xfId="43947" hidden="1"/>
    <cellStyle name="Currency [0] 8228" xfId="14542" hidden="1"/>
    <cellStyle name="Currency [0] 8228" xfId="43936" hidden="1"/>
    <cellStyle name="Currency [0] 8229" xfId="13873" hidden="1"/>
    <cellStyle name="Currency [0] 8229" xfId="43267" hidden="1"/>
    <cellStyle name="Currency [0] 823" xfId="882" hidden="1"/>
    <cellStyle name="Currency [0] 823" xfId="30277" hidden="1"/>
    <cellStyle name="Currency [0] 8230" xfId="14564" hidden="1"/>
    <cellStyle name="Currency [0] 8230" xfId="43958" hidden="1"/>
    <cellStyle name="Currency [0] 8231" xfId="14573" hidden="1"/>
    <cellStyle name="Currency [0] 8231" xfId="43967" hidden="1"/>
    <cellStyle name="Currency [0] 8232" xfId="14584" hidden="1"/>
    <cellStyle name="Currency [0] 8232" xfId="43978" hidden="1"/>
    <cellStyle name="Currency [0] 8233" xfId="14590" hidden="1"/>
    <cellStyle name="Currency [0] 8233" xfId="43984" hidden="1"/>
    <cellStyle name="Currency [0] 8234" xfId="14562" hidden="1"/>
    <cellStyle name="Currency [0] 8234" xfId="43956" hidden="1"/>
    <cellStyle name="Currency [0] 8235" xfId="14580" hidden="1"/>
    <cellStyle name="Currency [0] 8235" xfId="43974" hidden="1"/>
    <cellStyle name="Currency [0] 8236" xfId="14602" hidden="1"/>
    <cellStyle name="Currency [0] 8236" xfId="43996" hidden="1"/>
    <cellStyle name="Currency [0] 8237" xfId="14604" hidden="1"/>
    <cellStyle name="Currency [0] 8237" xfId="43998" hidden="1"/>
    <cellStyle name="Currency [0] 8238" xfId="14538" hidden="1"/>
    <cellStyle name="Currency [0] 8238" xfId="43932" hidden="1"/>
    <cellStyle name="Currency [0] 8239" xfId="13827" hidden="1"/>
    <cellStyle name="Currency [0] 8239" xfId="43221" hidden="1"/>
    <cellStyle name="Currency [0] 824" xfId="914" hidden="1"/>
    <cellStyle name="Currency [0] 824" xfId="30309" hidden="1"/>
    <cellStyle name="Currency [0] 8240" xfId="14576" hidden="1"/>
    <cellStyle name="Currency [0] 8240" xfId="43970" hidden="1"/>
    <cellStyle name="Currency [0] 8241" xfId="13806" hidden="1"/>
    <cellStyle name="Currency [0] 8241" xfId="43200" hidden="1"/>
    <cellStyle name="Currency [0] 8242" xfId="14565" hidden="1"/>
    <cellStyle name="Currency [0] 8242" xfId="43959" hidden="1"/>
    <cellStyle name="Currency [0] 8243" xfId="14609" hidden="1"/>
    <cellStyle name="Currency [0] 8243" xfId="44003" hidden="1"/>
    <cellStyle name="Currency [0] 8244" xfId="14577" hidden="1"/>
    <cellStyle name="Currency [0] 8244" xfId="43971" hidden="1"/>
    <cellStyle name="Currency [0] 8245" xfId="14585" hidden="1"/>
    <cellStyle name="Currency [0] 8245" xfId="43979" hidden="1"/>
    <cellStyle name="Currency [0] 8246" xfId="14621" hidden="1"/>
    <cellStyle name="Currency [0] 8246" xfId="44015" hidden="1"/>
    <cellStyle name="Currency [0] 8247" xfId="14623" hidden="1"/>
    <cellStyle name="Currency [0] 8247" xfId="44017" hidden="1"/>
    <cellStyle name="Currency [0] 8248" xfId="14579" hidden="1"/>
    <cellStyle name="Currency [0] 8248" xfId="43973" hidden="1"/>
    <cellStyle name="Currency [0] 8249" xfId="14592" hidden="1"/>
    <cellStyle name="Currency [0] 8249" xfId="43986" hidden="1"/>
    <cellStyle name="Currency [0] 825" xfId="960" hidden="1"/>
    <cellStyle name="Currency [0] 825" xfId="30355" hidden="1"/>
    <cellStyle name="Currency [0] 8250" xfId="14597" hidden="1"/>
    <cellStyle name="Currency [0] 8250" xfId="43991" hidden="1"/>
    <cellStyle name="Currency [0] 8251" xfId="14591" hidden="1"/>
    <cellStyle name="Currency [0] 8251" xfId="43985" hidden="1"/>
    <cellStyle name="Currency [0] 8252" xfId="14639" hidden="1"/>
    <cellStyle name="Currency [0] 8252" xfId="44033" hidden="1"/>
    <cellStyle name="Currency [0] 8253" xfId="14647" hidden="1"/>
    <cellStyle name="Currency [0] 8253" xfId="44041" hidden="1"/>
    <cellStyle name="Currency [0] 8254" xfId="14575" hidden="1"/>
    <cellStyle name="Currency [0] 8254" xfId="43969" hidden="1"/>
    <cellStyle name="Currency [0] 8255" xfId="14633" hidden="1"/>
    <cellStyle name="Currency [0] 8255" xfId="44027" hidden="1"/>
    <cellStyle name="Currency [0] 8256" xfId="14656" hidden="1"/>
    <cellStyle name="Currency [0] 8256" xfId="44050" hidden="1"/>
    <cellStyle name="Currency [0] 8257" xfId="14658" hidden="1"/>
    <cellStyle name="Currency [0] 8257" xfId="44052" hidden="1"/>
    <cellStyle name="Currency [0] 8258" xfId="14558" hidden="1"/>
    <cellStyle name="Currency [0] 8258" xfId="43952" hidden="1"/>
    <cellStyle name="Currency [0] 8259" xfId="14568" hidden="1"/>
    <cellStyle name="Currency [0] 8259" xfId="43962" hidden="1"/>
    <cellStyle name="Currency [0] 826" xfId="961" hidden="1"/>
    <cellStyle name="Currency [0] 826" xfId="30356" hidden="1"/>
    <cellStyle name="Currency [0] 8260" xfId="14630" hidden="1"/>
    <cellStyle name="Currency [0] 8260" xfId="44024" hidden="1"/>
    <cellStyle name="Currency [0] 8261" xfId="14595" hidden="1"/>
    <cellStyle name="Currency [0] 8261" xfId="43989" hidden="1"/>
    <cellStyle name="Currency [0] 8262" xfId="14545" hidden="1"/>
    <cellStyle name="Currency [0] 8262" xfId="43939" hidden="1"/>
    <cellStyle name="Currency [0] 8263" xfId="14666" hidden="1"/>
    <cellStyle name="Currency [0] 8263" xfId="44060" hidden="1"/>
    <cellStyle name="Currency [0] 8264" xfId="14631" hidden="1"/>
    <cellStyle name="Currency [0] 8264" xfId="44025" hidden="1"/>
    <cellStyle name="Currency [0] 8265" xfId="14642" hidden="1"/>
    <cellStyle name="Currency [0] 8265" xfId="44036" hidden="1"/>
    <cellStyle name="Currency [0] 8266" xfId="14674" hidden="1"/>
    <cellStyle name="Currency [0] 8266" xfId="44068" hidden="1"/>
    <cellStyle name="Currency [0] 8267" xfId="14676" hidden="1"/>
    <cellStyle name="Currency [0] 8267" xfId="44070" hidden="1"/>
    <cellStyle name="Currency [0] 8268" xfId="14628" hidden="1"/>
    <cellStyle name="Currency [0] 8268" xfId="44022" hidden="1"/>
    <cellStyle name="Currency [0] 8269" xfId="14627" hidden="1"/>
    <cellStyle name="Currency [0] 8269" xfId="44021" hidden="1"/>
    <cellStyle name="Currency [0] 827" xfId="938" hidden="1"/>
    <cellStyle name="Currency [0] 827" xfId="30333" hidden="1"/>
    <cellStyle name="Currency [0] 8270" xfId="14617" hidden="1"/>
    <cellStyle name="Currency [0] 8270" xfId="44011" hidden="1"/>
    <cellStyle name="Currency [0] 8271" xfId="14613" hidden="1"/>
    <cellStyle name="Currency [0] 8271" xfId="44007" hidden="1"/>
    <cellStyle name="Currency [0] 8272" xfId="14615" hidden="1"/>
    <cellStyle name="Currency [0] 8272" xfId="44009" hidden="1"/>
    <cellStyle name="Currency [0] 8273" xfId="14683" hidden="1"/>
    <cellStyle name="Currency [0] 8273" xfId="44077" hidden="1"/>
    <cellStyle name="Currency [0] 8274" xfId="13842" hidden="1"/>
    <cellStyle name="Currency [0] 8274" xfId="43236" hidden="1"/>
    <cellStyle name="Currency [0] 8275" xfId="14661" hidden="1"/>
    <cellStyle name="Currency [0] 8275" xfId="44055" hidden="1"/>
    <cellStyle name="Currency [0] 8276" xfId="14689" hidden="1"/>
    <cellStyle name="Currency [0] 8276" xfId="44083" hidden="1"/>
    <cellStyle name="Currency [0] 8277" xfId="14691" hidden="1"/>
    <cellStyle name="Currency [0] 8277" xfId="44085" hidden="1"/>
    <cellStyle name="Currency [0] 8278" xfId="14566" hidden="1"/>
    <cellStyle name="Currency [0] 8278" xfId="43960" hidden="1"/>
    <cellStyle name="Currency [0] 8279" xfId="14640" hidden="1"/>
    <cellStyle name="Currency [0] 8279" xfId="44034" hidden="1"/>
    <cellStyle name="Currency [0] 828" xfId="944" hidden="1"/>
    <cellStyle name="Currency [0] 828" xfId="30339" hidden="1"/>
    <cellStyle name="Currency [0] 8280" xfId="14596" hidden="1"/>
    <cellStyle name="Currency [0] 8280" xfId="43990" hidden="1"/>
    <cellStyle name="Currency [0] 8281" xfId="14632" hidden="1"/>
    <cellStyle name="Currency [0] 8281" xfId="44026" hidden="1"/>
    <cellStyle name="Currency [0] 8282" xfId="14636" hidden="1"/>
    <cellStyle name="Currency [0] 8282" xfId="44030" hidden="1"/>
    <cellStyle name="Currency [0] 8283" xfId="14697" hidden="1"/>
    <cellStyle name="Currency [0] 8283" xfId="44091" hidden="1"/>
    <cellStyle name="Currency [0] 8284" xfId="13855" hidden="1"/>
    <cellStyle name="Currency [0] 8284" xfId="43249" hidden="1"/>
    <cellStyle name="Currency [0] 8285" xfId="14679" hidden="1"/>
    <cellStyle name="Currency [0] 8285" xfId="44073" hidden="1"/>
    <cellStyle name="Currency [0] 8286" xfId="14702" hidden="1"/>
    <cellStyle name="Currency [0] 8286" xfId="44096" hidden="1"/>
    <cellStyle name="Currency [0] 8287" xfId="14704" hidden="1"/>
    <cellStyle name="Currency [0] 8287" xfId="44098" hidden="1"/>
    <cellStyle name="Currency [0] 8288" xfId="14560" hidden="1"/>
    <cellStyle name="Currency [0] 8288" xfId="43954" hidden="1"/>
    <cellStyle name="Currency [0] 8289" xfId="14659" hidden="1"/>
    <cellStyle name="Currency [0] 8289" xfId="44053" hidden="1"/>
    <cellStyle name="Currency [0] 829" xfId="958" hidden="1"/>
    <cellStyle name="Currency [0] 829" xfId="30353" hidden="1"/>
    <cellStyle name="Currency [0] 8290" xfId="14626" hidden="1"/>
    <cellStyle name="Currency [0] 8290" xfId="44020" hidden="1"/>
    <cellStyle name="Currency [0] 8291" xfId="14644" hidden="1"/>
    <cellStyle name="Currency [0] 8291" xfId="44038" hidden="1"/>
    <cellStyle name="Currency [0] 8292" xfId="14641" hidden="1"/>
    <cellStyle name="Currency [0] 8292" xfId="44035" hidden="1"/>
    <cellStyle name="Currency [0] 8293" xfId="14708" hidden="1"/>
    <cellStyle name="Currency [0] 8293" xfId="44102" hidden="1"/>
    <cellStyle name="Currency [0] 8294" xfId="14593" hidden="1"/>
    <cellStyle name="Currency [0] 8294" xfId="43987" hidden="1"/>
    <cellStyle name="Currency [0] 8295" xfId="14693" hidden="1"/>
    <cellStyle name="Currency [0] 8295" xfId="44087" hidden="1"/>
    <cellStyle name="Currency [0] 8296" xfId="14715" hidden="1"/>
    <cellStyle name="Currency [0] 8296" xfId="44109" hidden="1"/>
    <cellStyle name="Currency [0] 8297" xfId="14717" hidden="1"/>
    <cellStyle name="Currency [0] 8297" xfId="44111" hidden="1"/>
    <cellStyle name="Currency [0] 8298" xfId="14645" hidden="1"/>
    <cellStyle name="Currency [0] 8298" xfId="44039" hidden="1"/>
    <cellStyle name="Currency [0] 8299" xfId="14677" hidden="1"/>
    <cellStyle name="Currency [0] 8299" xfId="44071" hidden="1"/>
    <cellStyle name="Currency [0] 83" xfId="80" hidden="1"/>
    <cellStyle name="Currency [0] 83" xfId="29475" hidden="1"/>
    <cellStyle name="Currency [0] 830" xfId="945" hidden="1"/>
    <cellStyle name="Currency [0] 830" xfId="30340" hidden="1"/>
    <cellStyle name="Currency [0] 8300" xfId="13807" hidden="1"/>
    <cellStyle name="Currency [0] 8300" xfId="43201" hidden="1"/>
    <cellStyle name="Currency [0] 8301" xfId="14663" hidden="1"/>
    <cellStyle name="Currency [0] 8301" xfId="44057" hidden="1"/>
    <cellStyle name="Currency [0] 8302" xfId="14660" hidden="1"/>
    <cellStyle name="Currency [0] 8302" xfId="44054" hidden="1"/>
    <cellStyle name="Currency [0] 8303" xfId="14721" hidden="1"/>
    <cellStyle name="Currency [0] 8303" xfId="44115" hidden="1"/>
    <cellStyle name="Currency [0] 8304" xfId="14556" hidden="1"/>
    <cellStyle name="Currency [0] 8304" xfId="43950" hidden="1"/>
    <cellStyle name="Currency [0] 8305" xfId="14705" hidden="1"/>
    <cellStyle name="Currency [0] 8305" xfId="44099" hidden="1"/>
    <cellStyle name="Currency [0] 8306" xfId="14725" hidden="1"/>
    <cellStyle name="Currency [0] 8306" xfId="44119" hidden="1"/>
    <cellStyle name="Currency [0] 8307" xfId="14727" hidden="1"/>
    <cellStyle name="Currency [0] 8307" xfId="44121" hidden="1"/>
    <cellStyle name="Currency [0] 8308" xfId="14664" hidden="1"/>
    <cellStyle name="Currency [0] 8308" xfId="44058" hidden="1"/>
    <cellStyle name="Currency [0] 8309" xfId="14692" hidden="1"/>
    <cellStyle name="Currency [0] 8309" xfId="44086" hidden="1"/>
    <cellStyle name="Currency [0] 831" xfId="962" hidden="1"/>
    <cellStyle name="Currency [0] 831" xfId="30357" hidden="1"/>
    <cellStyle name="Currency [0] 8310" xfId="14652" hidden="1"/>
    <cellStyle name="Currency [0] 8310" xfId="44046" hidden="1"/>
    <cellStyle name="Currency [0] 8311" xfId="14681" hidden="1"/>
    <cellStyle name="Currency [0] 8311" xfId="44075" hidden="1"/>
    <cellStyle name="Currency [0] 8312" xfId="14678" hidden="1"/>
    <cellStyle name="Currency [0] 8312" xfId="44072" hidden="1"/>
    <cellStyle name="Currency [0] 8313" xfId="14731" hidden="1"/>
    <cellStyle name="Currency [0] 8313" xfId="44125" hidden="1"/>
    <cellStyle name="Currency [0] 8314" xfId="14559" hidden="1"/>
    <cellStyle name="Currency [0] 8314" xfId="43953" hidden="1"/>
    <cellStyle name="Currency [0] 8315" xfId="14718" hidden="1"/>
    <cellStyle name="Currency [0] 8315" xfId="44112" hidden="1"/>
    <cellStyle name="Currency [0] 8316" xfId="14735" hidden="1"/>
    <cellStyle name="Currency [0] 8316" xfId="44129" hidden="1"/>
    <cellStyle name="Currency [0] 8317" xfId="14737" hidden="1"/>
    <cellStyle name="Currency [0] 8317" xfId="44131" hidden="1"/>
    <cellStyle name="Currency [0] 8318" xfId="14618" hidden="1"/>
    <cellStyle name="Currency [0] 8318" xfId="44012" hidden="1"/>
    <cellStyle name="Currency [0] 8319" xfId="14654" hidden="1"/>
    <cellStyle name="Currency [0] 8319" xfId="44048" hidden="1"/>
    <cellStyle name="Currency [0] 832" xfId="963" hidden="1"/>
    <cellStyle name="Currency [0] 832" xfId="30358" hidden="1"/>
    <cellStyle name="Currency [0] 8320" xfId="14723" hidden="1"/>
    <cellStyle name="Currency [0] 8320" xfId="44117" hidden="1"/>
    <cellStyle name="Currency [0] 8321" xfId="14711" hidden="1"/>
    <cellStyle name="Currency [0] 8321" xfId="44105" hidden="1"/>
    <cellStyle name="Currency [0] 8322" xfId="14728" hidden="1"/>
    <cellStyle name="Currency [0] 8322" xfId="44122" hidden="1"/>
    <cellStyle name="Currency [0] 8323" xfId="14739" hidden="1"/>
    <cellStyle name="Currency [0] 8323" xfId="44133" hidden="1"/>
    <cellStyle name="Currency [0] 8324" xfId="14587" hidden="1"/>
    <cellStyle name="Currency [0] 8324" xfId="43981" hidden="1"/>
    <cellStyle name="Currency [0] 8325" xfId="14651" hidden="1"/>
    <cellStyle name="Currency [0] 8325" xfId="44045" hidden="1"/>
    <cellStyle name="Currency [0] 8326" xfId="14743" hidden="1"/>
    <cellStyle name="Currency [0] 8326" xfId="44137" hidden="1"/>
    <cellStyle name="Currency [0] 8327" xfId="14745" hidden="1"/>
    <cellStyle name="Currency [0] 8327" xfId="44139" hidden="1"/>
    <cellStyle name="Currency [0] 8328" xfId="14700" hidden="1"/>
    <cellStyle name="Currency [0] 8328" xfId="44094" hidden="1"/>
    <cellStyle name="Currency [0] 8329" xfId="14712" hidden="1"/>
    <cellStyle name="Currency [0] 8329" xfId="44106" hidden="1"/>
    <cellStyle name="Currency [0] 833" xfId="959" hidden="1"/>
    <cellStyle name="Currency [0] 833" xfId="30354" hidden="1"/>
    <cellStyle name="Currency [0] 8330" xfId="14740" hidden="1"/>
    <cellStyle name="Currency [0] 8330" xfId="44134" hidden="1"/>
    <cellStyle name="Currency [0] 8331" xfId="14713" hidden="1"/>
    <cellStyle name="Currency [0] 8331" xfId="44107" hidden="1"/>
    <cellStyle name="Currency [0] 8332" xfId="14746" hidden="1"/>
    <cellStyle name="Currency [0] 8332" xfId="44140" hidden="1"/>
    <cellStyle name="Currency [0] 8333" xfId="14748" hidden="1"/>
    <cellStyle name="Currency [0] 8333" xfId="44142" hidden="1"/>
    <cellStyle name="Currency [0] 8334" xfId="14741" hidden="1"/>
    <cellStyle name="Currency [0] 8334" xfId="44135" hidden="1"/>
    <cellStyle name="Currency [0] 8335" xfId="14687" hidden="1"/>
    <cellStyle name="Currency [0] 8335" xfId="44081" hidden="1"/>
    <cellStyle name="Currency [0] 8336" xfId="14750" hidden="1"/>
    <cellStyle name="Currency [0] 8336" xfId="44144" hidden="1"/>
    <cellStyle name="Currency [0] 8337" xfId="14752" hidden="1"/>
    <cellStyle name="Currency [0] 8337" xfId="44146" hidden="1"/>
    <cellStyle name="Currency [0] 8338" xfId="70" hidden="1"/>
    <cellStyle name="Currency [0] 8338" xfId="29466" hidden="1"/>
    <cellStyle name="Currency [0] 8339" xfId="14754" hidden="1"/>
    <cellStyle name="Currency [0] 8339" xfId="44148" hidden="1"/>
    <cellStyle name="Currency [0] 834" xfId="932" hidden="1"/>
    <cellStyle name="Currency [0] 834" xfId="30327" hidden="1"/>
    <cellStyle name="Currency [0] 8340" xfId="14756" hidden="1"/>
    <cellStyle name="Currency [0] 8340" xfId="44150" hidden="1"/>
    <cellStyle name="Currency [0] 8341" xfId="14758" hidden="1"/>
    <cellStyle name="Currency [0] 8341" xfId="44152" hidden="1"/>
    <cellStyle name="Currency [0] 8342" xfId="14760" hidden="1"/>
    <cellStyle name="Currency [0] 8342" xfId="44154" hidden="1"/>
    <cellStyle name="Currency [0] 8343" xfId="14762" hidden="1"/>
    <cellStyle name="Currency [0] 8343" xfId="44156" hidden="1"/>
    <cellStyle name="Currency [0] 8344" xfId="14767" hidden="1"/>
    <cellStyle name="Currency [0] 8344" xfId="44160" hidden="1"/>
    <cellStyle name="Currency [0] 8345" xfId="14774" hidden="1"/>
    <cellStyle name="Currency [0] 8345" xfId="44167" hidden="1"/>
    <cellStyle name="Currency [0] 8346" xfId="14777" hidden="1"/>
    <cellStyle name="Currency [0] 8346" xfId="44170" hidden="1"/>
    <cellStyle name="Currency [0] 8347" xfId="14781" hidden="1"/>
    <cellStyle name="Currency [0] 8347" xfId="44174" hidden="1"/>
    <cellStyle name="Currency [0] 8348" xfId="14782" hidden="1"/>
    <cellStyle name="Currency [0] 8348" xfId="44175" hidden="1"/>
    <cellStyle name="Currency [0] 8349" xfId="14773" hidden="1"/>
    <cellStyle name="Currency [0] 8349" xfId="44166" hidden="1"/>
    <cellStyle name="Currency [0] 835" xfId="964" hidden="1"/>
    <cellStyle name="Currency [0] 835" xfId="30359" hidden="1"/>
    <cellStyle name="Currency [0] 8350" xfId="14779" hidden="1"/>
    <cellStyle name="Currency [0] 8350" xfId="44172" hidden="1"/>
    <cellStyle name="Currency [0] 8351" xfId="14783" hidden="1"/>
    <cellStyle name="Currency [0] 8351" xfId="44176" hidden="1"/>
    <cellStyle name="Currency [0] 8352" xfId="14784" hidden="1"/>
    <cellStyle name="Currency [0] 8352" xfId="44177" hidden="1"/>
    <cellStyle name="Currency [0] 8353" xfId="14778" hidden="1"/>
    <cellStyle name="Currency [0] 8353" xfId="44171" hidden="1"/>
    <cellStyle name="Currency [0] 8354" xfId="14768" hidden="1"/>
    <cellStyle name="Currency [0] 8354" xfId="44161" hidden="1"/>
    <cellStyle name="Currency [0] 8355" xfId="14790" hidden="1"/>
    <cellStyle name="Currency [0] 8355" xfId="44183" hidden="1"/>
    <cellStyle name="Currency [0] 8356" xfId="14794" hidden="1"/>
    <cellStyle name="Currency [0] 8356" xfId="44187" hidden="1"/>
    <cellStyle name="Currency [0] 8357" xfId="14800" hidden="1"/>
    <cellStyle name="Currency [0] 8357" xfId="44193" hidden="1"/>
    <cellStyle name="Currency [0] 8358" xfId="14803" hidden="1"/>
    <cellStyle name="Currency [0] 8358" xfId="44196" hidden="1"/>
    <cellStyle name="Currency [0] 8359" xfId="14789" hidden="1"/>
    <cellStyle name="Currency [0] 8359" xfId="44182" hidden="1"/>
    <cellStyle name="Currency [0] 836" xfId="965" hidden="1"/>
    <cellStyle name="Currency [0] 836" xfId="30360" hidden="1"/>
    <cellStyle name="Currency [0] 8360" xfId="14799" hidden="1"/>
    <cellStyle name="Currency [0] 8360" xfId="44192" hidden="1"/>
    <cellStyle name="Currency [0] 8361" xfId="14810" hidden="1"/>
    <cellStyle name="Currency [0] 8361" xfId="44203" hidden="1"/>
    <cellStyle name="Currency [0] 8362" xfId="14811" hidden="1"/>
    <cellStyle name="Currency [0] 8362" xfId="44204" hidden="1"/>
    <cellStyle name="Currency [0] 8363" xfId="14776" hidden="1"/>
    <cellStyle name="Currency [0] 8363" xfId="44169" hidden="1"/>
    <cellStyle name="Currency [0] 8364" xfId="14770" hidden="1"/>
    <cellStyle name="Currency [0] 8364" xfId="44163" hidden="1"/>
    <cellStyle name="Currency [0] 8365" xfId="14796" hidden="1"/>
    <cellStyle name="Currency [0] 8365" xfId="44189" hidden="1"/>
    <cellStyle name="Currency [0] 8366" xfId="14772" hidden="1"/>
    <cellStyle name="Currency [0] 8366" xfId="44165" hidden="1"/>
    <cellStyle name="Currency [0] 8367" xfId="14791" hidden="1"/>
    <cellStyle name="Currency [0] 8367" xfId="44184" hidden="1"/>
    <cellStyle name="Currency [0] 8368" xfId="14812" hidden="1"/>
    <cellStyle name="Currency [0] 8368" xfId="44205" hidden="1"/>
    <cellStyle name="Currency [0] 8369" xfId="14797" hidden="1"/>
    <cellStyle name="Currency [0] 8369" xfId="44190" hidden="1"/>
    <cellStyle name="Currency [0] 837" xfId="829" hidden="1"/>
    <cellStyle name="Currency [0] 837" xfId="30224" hidden="1"/>
    <cellStyle name="Currency [0] 8370" xfId="14801" hidden="1"/>
    <cellStyle name="Currency [0] 8370" xfId="44194" hidden="1"/>
    <cellStyle name="Currency [0] 8371" xfId="14817" hidden="1"/>
    <cellStyle name="Currency [0] 8371" xfId="44210" hidden="1"/>
    <cellStyle name="Currency [0] 8372" xfId="14818" hidden="1"/>
    <cellStyle name="Currency [0] 8372" xfId="44211" hidden="1"/>
    <cellStyle name="Currency [0] 8373" xfId="14798" hidden="1"/>
    <cellStyle name="Currency [0] 8373" xfId="44191" hidden="1"/>
    <cellStyle name="Currency [0] 8374" xfId="14805" hidden="1"/>
    <cellStyle name="Currency [0] 8374" xfId="44198" hidden="1"/>
    <cellStyle name="Currency [0] 8375" xfId="14809" hidden="1"/>
    <cellStyle name="Currency [0] 8375" xfId="44202" hidden="1"/>
    <cellStyle name="Currency [0] 8376" xfId="14804" hidden="1"/>
    <cellStyle name="Currency [0] 8376" xfId="44197" hidden="1"/>
    <cellStyle name="Currency [0] 8377" xfId="14827" hidden="1"/>
    <cellStyle name="Currency [0] 8377" xfId="44220" hidden="1"/>
    <cellStyle name="Currency [0] 8378" xfId="14833" hidden="1"/>
    <cellStyle name="Currency [0] 8378" xfId="44226" hidden="1"/>
    <cellStyle name="Currency [0] 8379" xfId="14795" hidden="1"/>
    <cellStyle name="Currency [0] 8379" xfId="44188" hidden="1"/>
    <cellStyle name="Currency [0] 838" xfId="839" hidden="1"/>
    <cellStyle name="Currency [0] 838" xfId="30234" hidden="1"/>
    <cellStyle name="Currency [0] 8380" xfId="14825" hidden="1"/>
    <cellStyle name="Currency [0] 8380" xfId="44218" hidden="1"/>
    <cellStyle name="Currency [0] 8381" xfId="14837" hidden="1"/>
    <cellStyle name="Currency [0] 8381" xfId="44230" hidden="1"/>
    <cellStyle name="Currency [0] 8382" xfId="14838" hidden="1"/>
    <cellStyle name="Currency [0] 8382" xfId="44231" hidden="1"/>
    <cellStyle name="Currency [0] 8383" xfId="14786" hidden="1"/>
    <cellStyle name="Currency [0] 8383" xfId="44179" hidden="1"/>
    <cellStyle name="Currency [0] 8384" xfId="14793" hidden="1"/>
    <cellStyle name="Currency [0] 8384" xfId="44186" hidden="1"/>
    <cellStyle name="Currency [0] 8385" xfId="14822" hidden="1"/>
    <cellStyle name="Currency [0] 8385" xfId="44215" hidden="1"/>
    <cellStyle name="Currency [0] 8386" xfId="14807" hidden="1"/>
    <cellStyle name="Currency [0] 8386" xfId="44200" hidden="1"/>
    <cellStyle name="Currency [0] 8387" xfId="14780" hidden="1"/>
    <cellStyle name="Currency [0] 8387" xfId="44173" hidden="1"/>
    <cellStyle name="Currency [0] 8388" xfId="14844" hidden="1"/>
    <cellStyle name="Currency [0] 8388" xfId="44237" hidden="1"/>
    <cellStyle name="Currency [0] 8389" xfId="14823" hidden="1"/>
    <cellStyle name="Currency [0] 8389" xfId="44216" hidden="1"/>
    <cellStyle name="Currency [0] 839" xfId="967" hidden="1"/>
    <cellStyle name="Currency [0] 839" xfId="30362" hidden="1"/>
    <cellStyle name="Currency [0] 8390" xfId="14830" hidden="1"/>
    <cellStyle name="Currency [0] 8390" xfId="44223" hidden="1"/>
    <cellStyle name="Currency [0] 8391" xfId="14845" hidden="1"/>
    <cellStyle name="Currency [0] 8391" xfId="44238" hidden="1"/>
    <cellStyle name="Currency [0] 8392" xfId="14846" hidden="1"/>
    <cellStyle name="Currency [0] 8392" xfId="44239" hidden="1"/>
    <cellStyle name="Currency [0] 8393" xfId="14821" hidden="1"/>
    <cellStyle name="Currency [0] 8393" xfId="44214" hidden="1"/>
    <cellStyle name="Currency [0] 8394" xfId="14820" hidden="1"/>
    <cellStyle name="Currency [0] 8394" xfId="44213" hidden="1"/>
    <cellStyle name="Currency [0] 8395" xfId="14815" hidden="1"/>
    <cellStyle name="Currency [0] 8395" xfId="44208" hidden="1"/>
    <cellStyle name="Currency [0] 8396" xfId="14813" hidden="1"/>
    <cellStyle name="Currency [0] 8396" xfId="44206" hidden="1"/>
    <cellStyle name="Currency [0] 8397" xfId="14814" hidden="1"/>
    <cellStyle name="Currency [0] 8397" xfId="44207" hidden="1"/>
    <cellStyle name="Currency [0] 8398" xfId="14851" hidden="1"/>
    <cellStyle name="Currency [0] 8398" xfId="44244" hidden="1"/>
    <cellStyle name="Currency [0] 8399" xfId="14771" hidden="1"/>
    <cellStyle name="Currency [0] 8399" xfId="44164" hidden="1"/>
    <cellStyle name="Currency [0] 84" xfId="147" hidden="1"/>
    <cellStyle name="Currency [0] 84" xfId="29542" hidden="1"/>
    <cellStyle name="Currency [0] 840" xfId="971" hidden="1"/>
    <cellStyle name="Currency [0] 840" xfId="30366" hidden="1"/>
    <cellStyle name="Currency [0] 8400" xfId="14841" hidden="1"/>
    <cellStyle name="Currency [0] 8400" xfId="44234" hidden="1"/>
    <cellStyle name="Currency [0] 8401" xfId="14853" hidden="1"/>
    <cellStyle name="Currency [0] 8401" xfId="44246" hidden="1"/>
    <cellStyle name="Currency [0] 8402" xfId="14854" hidden="1"/>
    <cellStyle name="Currency [0] 8402" xfId="44247" hidden="1"/>
    <cellStyle name="Currency [0] 8403" xfId="14792" hidden="1"/>
    <cellStyle name="Currency [0] 8403" xfId="44185" hidden="1"/>
    <cellStyle name="Currency [0] 8404" xfId="14828" hidden="1"/>
    <cellStyle name="Currency [0] 8404" xfId="44221" hidden="1"/>
    <cellStyle name="Currency [0] 8405" xfId="14808" hidden="1"/>
    <cellStyle name="Currency [0] 8405" xfId="44201" hidden="1"/>
    <cellStyle name="Currency [0] 8406" xfId="14824" hidden="1"/>
    <cellStyle name="Currency [0] 8406" xfId="44217" hidden="1"/>
    <cellStyle name="Currency [0] 8407" xfId="14826" hidden="1"/>
    <cellStyle name="Currency [0] 8407" xfId="44219" hidden="1"/>
    <cellStyle name="Currency [0] 8408" xfId="14857" hidden="1"/>
    <cellStyle name="Currency [0] 8408" xfId="44250" hidden="1"/>
    <cellStyle name="Currency [0] 8409" xfId="14769" hidden="1"/>
    <cellStyle name="Currency [0] 8409" xfId="44162" hidden="1"/>
    <cellStyle name="Currency [0] 841" xfId="972" hidden="1"/>
    <cellStyle name="Currency [0] 841" xfId="30367" hidden="1"/>
    <cellStyle name="Currency [0] 8410" xfId="14849" hidden="1"/>
    <cellStyle name="Currency [0] 8410" xfId="44242" hidden="1"/>
    <cellStyle name="Currency [0] 8411" xfId="14859" hidden="1"/>
    <cellStyle name="Currency [0] 8411" xfId="44252" hidden="1"/>
    <cellStyle name="Currency [0] 8412" xfId="14860" hidden="1"/>
    <cellStyle name="Currency [0] 8412" xfId="44253" hidden="1"/>
    <cellStyle name="Currency [0] 8413" xfId="14788" hidden="1"/>
    <cellStyle name="Currency [0] 8413" xfId="44181" hidden="1"/>
    <cellStyle name="Currency [0] 8414" xfId="14839" hidden="1"/>
    <cellStyle name="Currency [0] 8414" xfId="44232" hidden="1"/>
    <cellStyle name="Currency [0] 8415" xfId="14819" hidden="1"/>
    <cellStyle name="Currency [0] 8415" xfId="44212" hidden="1"/>
    <cellStyle name="Currency [0] 8416" xfId="14831" hidden="1"/>
    <cellStyle name="Currency [0] 8416" xfId="44224" hidden="1"/>
    <cellStyle name="Currency [0] 8417" xfId="14829" hidden="1"/>
    <cellStyle name="Currency [0] 8417" xfId="44222" hidden="1"/>
    <cellStyle name="Currency [0] 8418" xfId="14862" hidden="1"/>
    <cellStyle name="Currency [0] 8418" xfId="44255" hidden="1"/>
    <cellStyle name="Currency [0] 8419" xfId="14806" hidden="1"/>
    <cellStyle name="Currency [0] 8419" xfId="44199" hidden="1"/>
    <cellStyle name="Currency [0] 842" xfId="821" hidden="1"/>
    <cellStyle name="Currency [0] 842" xfId="30216" hidden="1"/>
    <cellStyle name="Currency [0] 8420" xfId="14856" hidden="1"/>
    <cellStyle name="Currency [0] 8420" xfId="44249" hidden="1"/>
    <cellStyle name="Currency [0] 8421" xfId="14866" hidden="1"/>
    <cellStyle name="Currency [0] 8421" xfId="44259" hidden="1"/>
    <cellStyle name="Currency [0] 8422" xfId="14867" hidden="1"/>
    <cellStyle name="Currency [0] 8422" xfId="44260" hidden="1"/>
    <cellStyle name="Currency [0] 8423" xfId="14832" hidden="1"/>
    <cellStyle name="Currency [0] 8423" xfId="44225" hidden="1"/>
    <cellStyle name="Currency [0] 8424" xfId="14847" hidden="1"/>
    <cellStyle name="Currency [0] 8424" xfId="44240" hidden="1"/>
    <cellStyle name="Currency [0] 8425" xfId="14775" hidden="1"/>
    <cellStyle name="Currency [0] 8425" xfId="44168" hidden="1"/>
    <cellStyle name="Currency [0] 8426" xfId="14842" hidden="1"/>
    <cellStyle name="Currency [0] 8426" xfId="44235" hidden="1"/>
    <cellStyle name="Currency [0] 8427" xfId="14840" hidden="1"/>
    <cellStyle name="Currency [0] 8427" xfId="44233" hidden="1"/>
    <cellStyle name="Currency [0] 8428" xfId="14869" hidden="1"/>
    <cellStyle name="Currency [0] 8428" xfId="44262" hidden="1"/>
    <cellStyle name="Currency [0] 8429" xfId="14785" hidden="1"/>
    <cellStyle name="Currency [0] 8429" xfId="44178" hidden="1"/>
    <cellStyle name="Currency [0] 843" xfId="969" hidden="1"/>
    <cellStyle name="Currency [0] 843" xfId="30364" hidden="1"/>
    <cellStyle name="Currency [0] 8430" xfId="14861" hidden="1"/>
    <cellStyle name="Currency [0] 8430" xfId="44254" hidden="1"/>
    <cellStyle name="Currency [0] 8431" xfId="14871" hidden="1"/>
    <cellStyle name="Currency [0] 8431" xfId="44264" hidden="1"/>
    <cellStyle name="Currency [0] 8432" xfId="14872" hidden="1"/>
    <cellStyle name="Currency [0] 8432" xfId="44265" hidden="1"/>
    <cellStyle name="Currency [0] 8433" xfId="14843" hidden="1"/>
    <cellStyle name="Currency [0] 8433" xfId="44236" hidden="1"/>
    <cellStyle name="Currency [0] 8434" xfId="14855" hidden="1"/>
    <cellStyle name="Currency [0] 8434" xfId="44248" hidden="1"/>
    <cellStyle name="Currency [0] 8435" xfId="14835" hidden="1"/>
    <cellStyle name="Currency [0] 8435" xfId="44228" hidden="1"/>
    <cellStyle name="Currency [0] 8436" xfId="14850" hidden="1"/>
    <cellStyle name="Currency [0] 8436" xfId="44243" hidden="1"/>
    <cellStyle name="Currency [0] 8437" xfId="14848" hidden="1"/>
    <cellStyle name="Currency [0] 8437" xfId="44241" hidden="1"/>
    <cellStyle name="Currency [0] 8438" xfId="14874" hidden="1"/>
    <cellStyle name="Currency [0] 8438" xfId="44267" hidden="1"/>
    <cellStyle name="Currency [0] 8439" xfId="14787" hidden="1"/>
    <cellStyle name="Currency [0] 8439" xfId="44180" hidden="1"/>
    <cellStyle name="Currency [0] 844" xfId="973" hidden="1"/>
    <cellStyle name="Currency [0] 844" xfId="30368" hidden="1"/>
    <cellStyle name="Currency [0] 8440" xfId="14868" hidden="1"/>
    <cellStyle name="Currency [0] 8440" xfId="44261" hidden="1"/>
    <cellStyle name="Currency [0] 8441" xfId="14875" hidden="1"/>
    <cellStyle name="Currency [0] 8441" xfId="44268" hidden="1"/>
    <cellStyle name="Currency [0] 8442" xfId="14876" hidden="1"/>
    <cellStyle name="Currency [0] 8442" xfId="44269" hidden="1"/>
    <cellStyle name="Currency [0] 8443" xfId="14816" hidden="1"/>
    <cellStyle name="Currency [0] 8443" xfId="44209" hidden="1"/>
    <cellStyle name="Currency [0] 8444" xfId="14836" hidden="1"/>
    <cellStyle name="Currency [0] 8444" xfId="44229" hidden="1"/>
    <cellStyle name="Currency [0] 8445" xfId="14870" hidden="1"/>
    <cellStyle name="Currency [0] 8445" xfId="44263" hidden="1"/>
    <cellStyle name="Currency [0] 8446" xfId="14863" hidden="1"/>
    <cellStyle name="Currency [0] 8446" xfId="44256" hidden="1"/>
    <cellStyle name="Currency [0] 8447" xfId="14873" hidden="1"/>
    <cellStyle name="Currency [0] 8447" xfId="44266" hidden="1"/>
    <cellStyle name="Currency [0] 8448" xfId="14877" hidden="1"/>
    <cellStyle name="Currency [0] 8448" xfId="44270" hidden="1"/>
    <cellStyle name="Currency [0] 8449" xfId="14802" hidden="1"/>
    <cellStyle name="Currency [0] 8449" xfId="44195" hidden="1"/>
    <cellStyle name="Currency [0] 845" xfId="974" hidden="1"/>
    <cellStyle name="Currency [0] 845" xfId="30369" hidden="1"/>
    <cellStyle name="Currency [0] 8450" xfId="14834" hidden="1"/>
    <cellStyle name="Currency [0] 8450" xfId="44227" hidden="1"/>
    <cellStyle name="Currency [0] 8451" xfId="14880" hidden="1"/>
    <cellStyle name="Currency [0] 8451" xfId="44273" hidden="1"/>
    <cellStyle name="Currency [0] 8452" xfId="14881" hidden="1"/>
    <cellStyle name="Currency [0] 8452" xfId="44274" hidden="1"/>
    <cellStyle name="Currency [0] 8453" xfId="14858" hidden="1"/>
    <cellStyle name="Currency [0] 8453" xfId="44251" hidden="1"/>
    <cellStyle name="Currency [0] 8454" xfId="14864" hidden="1"/>
    <cellStyle name="Currency [0] 8454" xfId="44257" hidden="1"/>
    <cellStyle name="Currency [0] 8455" xfId="14878" hidden="1"/>
    <cellStyle name="Currency [0] 8455" xfId="44271" hidden="1"/>
    <cellStyle name="Currency [0] 8456" xfId="14865" hidden="1"/>
    <cellStyle name="Currency [0] 8456" xfId="44258" hidden="1"/>
    <cellStyle name="Currency [0] 8457" xfId="14882" hidden="1"/>
    <cellStyle name="Currency [0] 8457" xfId="44275" hidden="1"/>
    <cellStyle name="Currency [0] 8458" xfId="14883" hidden="1"/>
    <cellStyle name="Currency [0] 8458" xfId="44276" hidden="1"/>
    <cellStyle name="Currency [0] 8459" xfId="14879" hidden="1"/>
    <cellStyle name="Currency [0] 8459" xfId="44272" hidden="1"/>
    <cellStyle name="Currency [0] 846" xfId="968" hidden="1"/>
    <cellStyle name="Currency [0] 846" xfId="30363" hidden="1"/>
    <cellStyle name="Currency [0] 8460" xfId="14852" hidden="1"/>
    <cellStyle name="Currency [0] 8460" xfId="44245" hidden="1"/>
    <cellStyle name="Currency [0] 8461" xfId="14884" hidden="1"/>
    <cellStyle name="Currency [0] 8461" xfId="44277" hidden="1"/>
    <cellStyle name="Currency [0] 8462" xfId="14885" hidden="1"/>
    <cellStyle name="Currency [0] 8462" xfId="44278" hidden="1"/>
    <cellStyle name="Currency [0] 8463" xfId="14910" hidden="1"/>
    <cellStyle name="Currency [0] 8463" xfId="44303" hidden="1"/>
    <cellStyle name="Currency [0] 8464" xfId="14918" hidden="1"/>
    <cellStyle name="Currency [0] 8464" xfId="44311" hidden="1"/>
    <cellStyle name="Currency [0] 8465" xfId="14921" hidden="1"/>
    <cellStyle name="Currency [0] 8465" xfId="44314" hidden="1"/>
    <cellStyle name="Currency [0] 8466" xfId="14925" hidden="1"/>
    <cellStyle name="Currency [0] 8466" xfId="44318" hidden="1"/>
    <cellStyle name="Currency [0] 8467" xfId="14927" hidden="1"/>
    <cellStyle name="Currency [0] 8467" xfId="44320" hidden="1"/>
    <cellStyle name="Currency [0] 8468" xfId="14917" hidden="1"/>
    <cellStyle name="Currency [0] 8468" xfId="44310" hidden="1"/>
    <cellStyle name="Currency [0] 8469" xfId="14923" hidden="1"/>
    <cellStyle name="Currency [0] 8469" xfId="44316" hidden="1"/>
    <cellStyle name="Currency [0] 847" xfId="828" hidden="1"/>
    <cellStyle name="Currency [0] 847" xfId="30223" hidden="1"/>
    <cellStyle name="Currency [0] 8470" xfId="14929" hidden="1"/>
    <cellStyle name="Currency [0] 8470" xfId="44322" hidden="1"/>
    <cellStyle name="Currency [0] 8471" xfId="14930" hidden="1"/>
    <cellStyle name="Currency [0] 8471" xfId="44323" hidden="1"/>
    <cellStyle name="Currency [0] 8472" xfId="14922" hidden="1"/>
    <cellStyle name="Currency [0] 8472" xfId="44315" hidden="1"/>
    <cellStyle name="Currency [0] 8473" xfId="14911" hidden="1"/>
    <cellStyle name="Currency [0] 8473" xfId="44304" hidden="1"/>
    <cellStyle name="Currency [0] 8474" xfId="14936" hidden="1"/>
    <cellStyle name="Currency [0] 8474" xfId="44329" hidden="1"/>
    <cellStyle name="Currency [0] 8475" xfId="14940" hidden="1"/>
    <cellStyle name="Currency [0] 8475" xfId="44333" hidden="1"/>
    <cellStyle name="Currency [0] 8476" xfId="14946" hidden="1"/>
    <cellStyle name="Currency [0] 8476" xfId="44339" hidden="1"/>
    <cellStyle name="Currency [0] 8477" xfId="14949" hidden="1"/>
    <cellStyle name="Currency [0] 8477" xfId="44342" hidden="1"/>
    <cellStyle name="Currency [0] 8478" xfId="14935" hidden="1"/>
    <cellStyle name="Currency [0] 8478" xfId="44328" hidden="1"/>
    <cellStyle name="Currency [0] 8479" xfId="14945" hidden="1"/>
    <cellStyle name="Currency [0] 8479" xfId="44338" hidden="1"/>
    <cellStyle name="Currency [0] 848" xfId="980" hidden="1"/>
    <cellStyle name="Currency [0] 848" xfId="30375" hidden="1"/>
    <cellStyle name="Currency [0] 8480" xfId="14956" hidden="1"/>
    <cellStyle name="Currency [0] 8480" xfId="44349" hidden="1"/>
    <cellStyle name="Currency [0] 8481" xfId="14957" hidden="1"/>
    <cellStyle name="Currency [0] 8481" xfId="44350" hidden="1"/>
    <cellStyle name="Currency [0] 8482" xfId="14920" hidden="1"/>
    <cellStyle name="Currency [0] 8482" xfId="44313" hidden="1"/>
    <cellStyle name="Currency [0] 8483" xfId="14913" hidden="1"/>
    <cellStyle name="Currency [0] 8483" xfId="44306" hidden="1"/>
    <cellStyle name="Currency [0] 8484" xfId="14942" hidden="1"/>
    <cellStyle name="Currency [0] 8484" xfId="44335" hidden="1"/>
    <cellStyle name="Currency [0] 8485" xfId="14915" hidden="1"/>
    <cellStyle name="Currency [0] 8485" xfId="44308" hidden="1"/>
    <cellStyle name="Currency [0] 8486" xfId="14937" hidden="1"/>
    <cellStyle name="Currency [0] 8486" xfId="44330" hidden="1"/>
    <cellStyle name="Currency [0] 8487" xfId="14958" hidden="1"/>
    <cellStyle name="Currency [0] 8487" xfId="44351" hidden="1"/>
    <cellStyle name="Currency [0] 8488" xfId="14943" hidden="1"/>
    <cellStyle name="Currency [0] 8488" xfId="44336" hidden="1"/>
    <cellStyle name="Currency [0] 8489" xfId="14947" hidden="1"/>
    <cellStyle name="Currency [0] 8489" xfId="44340" hidden="1"/>
    <cellStyle name="Currency [0] 849" xfId="984" hidden="1"/>
    <cellStyle name="Currency [0] 849" xfId="30379" hidden="1"/>
    <cellStyle name="Currency [0] 8490" xfId="14963" hidden="1"/>
    <cellStyle name="Currency [0] 8490" xfId="44356" hidden="1"/>
    <cellStyle name="Currency [0] 8491" xfId="14964" hidden="1"/>
    <cellStyle name="Currency [0] 8491" xfId="44357" hidden="1"/>
    <cellStyle name="Currency [0] 8492" xfId="14944" hidden="1"/>
    <cellStyle name="Currency [0] 8492" xfId="44337" hidden="1"/>
    <cellStyle name="Currency [0] 8493" xfId="14951" hidden="1"/>
    <cellStyle name="Currency [0] 8493" xfId="44344" hidden="1"/>
    <cellStyle name="Currency [0] 8494" xfId="14955" hidden="1"/>
    <cellStyle name="Currency [0] 8494" xfId="44348" hidden="1"/>
    <cellStyle name="Currency [0] 8495" xfId="14950" hidden="1"/>
    <cellStyle name="Currency [0] 8495" xfId="44343" hidden="1"/>
    <cellStyle name="Currency [0] 8496" xfId="14973" hidden="1"/>
    <cellStyle name="Currency [0] 8496" xfId="44366" hidden="1"/>
    <cellStyle name="Currency [0] 8497" xfId="14979" hidden="1"/>
    <cellStyle name="Currency [0] 8497" xfId="44372" hidden="1"/>
    <cellStyle name="Currency [0] 8498" xfId="14941" hidden="1"/>
    <cellStyle name="Currency [0] 8498" xfId="44334" hidden="1"/>
    <cellStyle name="Currency [0] 8499" xfId="14971" hidden="1"/>
    <cellStyle name="Currency [0] 8499" xfId="44364" hidden="1"/>
    <cellStyle name="Currency [0] 85" xfId="145" hidden="1"/>
    <cellStyle name="Currency [0] 85" xfId="29540" hidden="1"/>
    <cellStyle name="Currency [0] 850" xfId="990" hidden="1"/>
    <cellStyle name="Currency [0] 850" xfId="30385" hidden="1"/>
    <cellStyle name="Currency [0] 8500" xfId="14983" hidden="1"/>
    <cellStyle name="Currency [0] 8500" xfId="44376" hidden="1"/>
    <cellStyle name="Currency [0] 8501" xfId="14984" hidden="1"/>
    <cellStyle name="Currency [0] 8501" xfId="44377" hidden="1"/>
    <cellStyle name="Currency [0] 8502" xfId="14932" hidden="1"/>
    <cellStyle name="Currency [0] 8502" xfId="44325" hidden="1"/>
    <cellStyle name="Currency [0] 8503" xfId="14939" hidden="1"/>
    <cellStyle name="Currency [0] 8503" xfId="44332" hidden="1"/>
    <cellStyle name="Currency [0] 8504" xfId="14968" hidden="1"/>
    <cellStyle name="Currency [0] 8504" xfId="44361" hidden="1"/>
    <cellStyle name="Currency [0] 8505" xfId="14953" hidden="1"/>
    <cellStyle name="Currency [0] 8505" xfId="44346" hidden="1"/>
    <cellStyle name="Currency [0] 8506" xfId="14924" hidden="1"/>
    <cellStyle name="Currency [0] 8506" xfId="44317" hidden="1"/>
    <cellStyle name="Currency [0] 8507" xfId="14990" hidden="1"/>
    <cellStyle name="Currency [0] 8507" xfId="44383" hidden="1"/>
    <cellStyle name="Currency [0] 8508" xfId="14969" hidden="1"/>
    <cellStyle name="Currency [0] 8508" xfId="44362" hidden="1"/>
    <cellStyle name="Currency [0] 8509" xfId="14976" hidden="1"/>
    <cellStyle name="Currency [0] 8509" xfId="44369" hidden="1"/>
    <cellStyle name="Currency [0] 851" xfId="993" hidden="1"/>
    <cellStyle name="Currency [0] 851" xfId="30388" hidden="1"/>
    <cellStyle name="Currency [0] 8510" xfId="14991" hidden="1"/>
    <cellStyle name="Currency [0] 8510" xfId="44384" hidden="1"/>
    <cellStyle name="Currency [0] 8511" xfId="14992" hidden="1"/>
    <cellStyle name="Currency [0] 8511" xfId="44385" hidden="1"/>
    <cellStyle name="Currency [0] 8512" xfId="14967" hidden="1"/>
    <cellStyle name="Currency [0] 8512" xfId="44360" hidden="1"/>
    <cellStyle name="Currency [0] 8513" xfId="14966" hidden="1"/>
    <cellStyle name="Currency [0] 8513" xfId="44359" hidden="1"/>
    <cellStyle name="Currency [0] 8514" xfId="14961" hidden="1"/>
    <cellStyle name="Currency [0] 8514" xfId="44354" hidden="1"/>
    <cellStyle name="Currency [0] 8515" xfId="14959" hidden="1"/>
    <cellStyle name="Currency [0] 8515" xfId="44352" hidden="1"/>
    <cellStyle name="Currency [0] 8516" xfId="14960" hidden="1"/>
    <cellStyle name="Currency [0] 8516" xfId="44353" hidden="1"/>
    <cellStyle name="Currency [0] 8517" xfId="14997" hidden="1"/>
    <cellStyle name="Currency [0] 8517" xfId="44390" hidden="1"/>
    <cellStyle name="Currency [0] 8518" xfId="14914" hidden="1"/>
    <cellStyle name="Currency [0] 8518" xfId="44307" hidden="1"/>
    <cellStyle name="Currency [0] 8519" xfId="14987" hidden="1"/>
    <cellStyle name="Currency [0] 8519" xfId="44380" hidden="1"/>
    <cellStyle name="Currency [0] 852" xfId="979" hidden="1"/>
    <cellStyle name="Currency [0] 852" xfId="30374" hidden="1"/>
    <cellStyle name="Currency [0] 8520" xfId="14999" hidden="1"/>
    <cellStyle name="Currency [0] 8520" xfId="44392" hidden="1"/>
    <cellStyle name="Currency [0] 8521" xfId="15000" hidden="1"/>
    <cellStyle name="Currency [0] 8521" xfId="44393" hidden="1"/>
    <cellStyle name="Currency [0] 8522" xfId="14938" hidden="1"/>
    <cellStyle name="Currency [0] 8522" xfId="44331" hidden="1"/>
    <cellStyle name="Currency [0] 8523" xfId="14974" hidden="1"/>
    <cellStyle name="Currency [0] 8523" xfId="44367" hidden="1"/>
    <cellStyle name="Currency [0] 8524" xfId="14954" hidden="1"/>
    <cellStyle name="Currency [0] 8524" xfId="44347" hidden="1"/>
    <cellStyle name="Currency [0] 8525" xfId="14970" hidden="1"/>
    <cellStyle name="Currency [0] 8525" xfId="44363" hidden="1"/>
    <cellStyle name="Currency [0] 8526" xfId="14972" hidden="1"/>
    <cellStyle name="Currency [0] 8526" xfId="44365" hidden="1"/>
    <cellStyle name="Currency [0] 8527" xfId="15003" hidden="1"/>
    <cellStyle name="Currency [0] 8527" xfId="44396" hidden="1"/>
    <cellStyle name="Currency [0] 8528" xfId="14912" hidden="1"/>
    <cellStyle name="Currency [0] 8528" xfId="44305" hidden="1"/>
    <cellStyle name="Currency [0] 8529" xfId="14995" hidden="1"/>
    <cellStyle name="Currency [0] 8529" xfId="44388" hidden="1"/>
    <cellStyle name="Currency [0] 853" xfId="989" hidden="1"/>
    <cellStyle name="Currency [0] 853" xfId="30384" hidden="1"/>
    <cellStyle name="Currency [0] 8530" xfId="15005" hidden="1"/>
    <cellStyle name="Currency [0] 8530" xfId="44398" hidden="1"/>
    <cellStyle name="Currency [0] 8531" xfId="15006" hidden="1"/>
    <cellStyle name="Currency [0] 8531" xfId="44399" hidden="1"/>
    <cellStyle name="Currency [0] 8532" xfId="14934" hidden="1"/>
    <cellStyle name="Currency [0] 8532" xfId="44327" hidden="1"/>
    <cellStyle name="Currency [0] 8533" xfId="14985" hidden="1"/>
    <cellStyle name="Currency [0] 8533" xfId="44378" hidden="1"/>
    <cellStyle name="Currency [0] 8534" xfId="14965" hidden="1"/>
    <cellStyle name="Currency [0] 8534" xfId="44358" hidden="1"/>
    <cellStyle name="Currency [0] 8535" xfId="14977" hidden="1"/>
    <cellStyle name="Currency [0] 8535" xfId="44370" hidden="1"/>
    <cellStyle name="Currency [0] 8536" xfId="14975" hidden="1"/>
    <cellStyle name="Currency [0] 8536" xfId="44368" hidden="1"/>
    <cellStyle name="Currency [0] 8537" xfId="15008" hidden="1"/>
    <cellStyle name="Currency [0] 8537" xfId="44401" hidden="1"/>
    <cellStyle name="Currency [0] 8538" xfId="14952" hidden="1"/>
    <cellStyle name="Currency [0] 8538" xfId="44345" hidden="1"/>
    <cellStyle name="Currency [0] 8539" xfId="15002" hidden="1"/>
    <cellStyle name="Currency [0] 8539" xfId="44395" hidden="1"/>
    <cellStyle name="Currency [0] 854" xfId="1000" hidden="1"/>
    <cellStyle name="Currency [0] 854" xfId="30395" hidden="1"/>
    <cellStyle name="Currency [0] 8540" xfId="15012" hidden="1"/>
    <cellStyle name="Currency [0] 8540" xfId="44405" hidden="1"/>
    <cellStyle name="Currency [0] 8541" xfId="15013" hidden="1"/>
    <cellStyle name="Currency [0] 8541" xfId="44406" hidden="1"/>
    <cellStyle name="Currency [0] 8542" xfId="14978" hidden="1"/>
    <cellStyle name="Currency [0] 8542" xfId="44371" hidden="1"/>
    <cellStyle name="Currency [0] 8543" xfId="14993" hidden="1"/>
    <cellStyle name="Currency [0] 8543" xfId="44386" hidden="1"/>
    <cellStyle name="Currency [0] 8544" xfId="14919" hidden="1"/>
    <cellStyle name="Currency [0] 8544" xfId="44312" hidden="1"/>
    <cellStyle name="Currency [0] 8545" xfId="14988" hidden="1"/>
    <cellStyle name="Currency [0] 8545" xfId="44381" hidden="1"/>
    <cellStyle name="Currency [0] 8546" xfId="14986" hidden="1"/>
    <cellStyle name="Currency [0] 8546" xfId="44379" hidden="1"/>
    <cellStyle name="Currency [0] 8547" xfId="15015" hidden="1"/>
    <cellStyle name="Currency [0] 8547" xfId="44408" hidden="1"/>
    <cellStyle name="Currency [0] 8548" xfId="14931" hidden="1"/>
    <cellStyle name="Currency [0] 8548" xfId="44324" hidden="1"/>
    <cellStyle name="Currency [0] 8549" xfId="15007" hidden="1"/>
    <cellStyle name="Currency [0] 8549" xfId="44400" hidden="1"/>
    <cellStyle name="Currency [0] 855" xfId="1001" hidden="1"/>
    <cellStyle name="Currency [0] 855" xfId="30396" hidden="1"/>
    <cellStyle name="Currency [0] 8550" xfId="15017" hidden="1"/>
    <cellStyle name="Currency [0] 8550" xfId="44410" hidden="1"/>
    <cellStyle name="Currency [0] 8551" xfId="15018" hidden="1"/>
    <cellStyle name="Currency [0] 8551" xfId="44411" hidden="1"/>
    <cellStyle name="Currency [0] 8552" xfId="14989" hidden="1"/>
    <cellStyle name="Currency [0] 8552" xfId="44382" hidden="1"/>
    <cellStyle name="Currency [0] 8553" xfId="15001" hidden="1"/>
    <cellStyle name="Currency [0] 8553" xfId="44394" hidden="1"/>
    <cellStyle name="Currency [0] 8554" xfId="14981" hidden="1"/>
    <cellStyle name="Currency [0] 8554" xfId="44374" hidden="1"/>
    <cellStyle name="Currency [0] 8555" xfId="14996" hidden="1"/>
    <cellStyle name="Currency [0] 8555" xfId="44389" hidden="1"/>
    <cellStyle name="Currency [0] 8556" xfId="14994" hidden="1"/>
    <cellStyle name="Currency [0] 8556" xfId="44387" hidden="1"/>
    <cellStyle name="Currency [0] 8557" xfId="15020" hidden="1"/>
    <cellStyle name="Currency [0] 8557" xfId="44413" hidden="1"/>
    <cellStyle name="Currency [0] 8558" xfId="14933" hidden="1"/>
    <cellStyle name="Currency [0] 8558" xfId="44326" hidden="1"/>
    <cellStyle name="Currency [0] 8559" xfId="15014" hidden="1"/>
    <cellStyle name="Currency [0] 8559" xfId="44407" hidden="1"/>
    <cellStyle name="Currency [0] 856" xfId="966" hidden="1"/>
    <cellStyle name="Currency [0] 856" xfId="30361" hidden="1"/>
    <cellStyle name="Currency [0] 8560" xfId="15021" hidden="1"/>
    <cellStyle name="Currency [0] 8560" xfId="44414" hidden="1"/>
    <cellStyle name="Currency [0] 8561" xfId="15022" hidden="1"/>
    <cellStyle name="Currency [0] 8561" xfId="44415" hidden="1"/>
    <cellStyle name="Currency [0] 8562" xfId="14962" hidden="1"/>
    <cellStyle name="Currency [0] 8562" xfId="44355" hidden="1"/>
    <cellStyle name="Currency [0] 8563" xfId="14982" hidden="1"/>
    <cellStyle name="Currency [0] 8563" xfId="44375" hidden="1"/>
    <cellStyle name="Currency [0] 8564" xfId="15016" hidden="1"/>
    <cellStyle name="Currency [0] 8564" xfId="44409" hidden="1"/>
    <cellStyle name="Currency [0] 8565" xfId="15009" hidden="1"/>
    <cellStyle name="Currency [0] 8565" xfId="44402" hidden="1"/>
    <cellStyle name="Currency [0] 8566" xfId="15019" hidden="1"/>
    <cellStyle name="Currency [0] 8566" xfId="44412" hidden="1"/>
    <cellStyle name="Currency [0] 8567" xfId="15023" hidden="1"/>
    <cellStyle name="Currency [0] 8567" xfId="44416" hidden="1"/>
    <cellStyle name="Currency [0] 8568" xfId="14948" hidden="1"/>
    <cellStyle name="Currency [0] 8568" xfId="44341" hidden="1"/>
    <cellStyle name="Currency [0] 8569" xfId="14980" hidden="1"/>
    <cellStyle name="Currency [0] 8569" xfId="44373" hidden="1"/>
    <cellStyle name="Currency [0] 857" xfId="827" hidden="1"/>
    <cellStyle name="Currency [0] 857" xfId="30222" hidden="1"/>
    <cellStyle name="Currency [0] 8570" xfId="15026" hidden="1"/>
    <cellStyle name="Currency [0] 8570" xfId="44419" hidden="1"/>
    <cellStyle name="Currency [0] 8571" xfId="15027" hidden="1"/>
    <cellStyle name="Currency [0] 8571" xfId="44420" hidden="1"/>
    <cellStyle name="Currency [0] 8572" xfId="15004" hidden="1"/>
    <cellStyle name="Currency [0] 8572" xfId="44397" hidden="1"/>
    <cellStyle name="Currency [0] 8573" xfId="15010" hidden="1"/>
    <cellStyle name="Currency [0] 8573" xfId="44403" hidden="1"/>
    <cellStyle name="Currency [0] 8574" xfId="15024" hidden="1"/>
    <cellStyle name="Currency [0] 8574" xfId="44417" hidden="1"/>
    <cellStyle name="Currency [0] 8575" xfId="15011" hidden="1"/>
    <cellStyle name="Currency [0] 8575" xfId="44404" hidden="1"/>
    <cellStyle name="Currency [0] 8576" xfId="15028" hidden="1"/>
    <cellStyle name="Currency [0] 8576" xfId="44421" hidden="1"/>
    <cellStyle name="Currency [0] 8577" xfId="15029" hidden="1"/>
    <cellStyle name="Currency [0] 8577" xfId="44422" hidden="1"/>
    <cellStyle name="Currency [0] 8578" xfId="15025" hidden="1"/>
    <cellStyle name="Currency [0] 8578" xfId="44418" hidden="1"/>
    <cellStyle name="Currency [0] 8579" xfId="14998" hidden="1"/>
    <cellStyle name="Currency [0] 8579" xfId="44391" hidden="1"/>
    <cellStyle name="Currency [0] 858" xfId="986" hidden="1"/>
    <cellStyle name="Currency [0] 858" xfId="30381" hidden="1"/>
    <cellStyle name="Currency [0] 8580" xfId="15030" hidden="1"/>
    <cellStyle name="Currency [0] 8580" xfId="44423" hidden="1"/>
    <cellStyle name="Currency [0] 8581" xfId="15031" hidden="1"/>
    <cellStyle name="Currency [0] 8581" xfId="44424" hidden="1"/>
    <cellStyle name="Currency [0] 8582" xfId="14895" hidden="1"/>
    <cellStyle name="Currency [0] 8582" xfId="44288" hidden="1"/>
    <cellStyle name="Currency [0] 8583" xfId="14905" hidden="1"/>
    <cellStyle name="Currency [0] 8583" xfId="44298" hidden="1"/>
    <cellStyle name="Currency [0] 8584" xfId="15033" hidden="1"/>
    <cellStyle name="Currency [0] 8584" xfId="44426" hidden="1"/>
    <cellStyle name="Currency [0] 8585" xfId="15037" hidden="1"/>
    <cellStyle name="Currency [0] 8585" xfId="44430" hidden="1"/>
    <cellStyle name="Currency [0] 8586" xfId="15038" hidden="1"/>
    <cellStyle name="Currency [0] 8586" xfId="44431" hidden="1"/>
    <cellStyle name="Currency [0] 8587" xfId="14887" hidden="1"/>
    <cellStyle name="Currency [0] 8587" xfId="44280" hidden="1"/>
    <cellStyle name="Currency [0] 8588" xfId="15035" hidden="1"/>
    <cellStyle name="Currency [0] 8588" xfId="44428" hidden="1"/>
    <cellStyle name="Currency [0] 8589" xfId="15039" hidden="1"/>
    <cellStyle name="Currency [0] 8589" xfId="44432" hidden="1"/>
    <cellStyle name="Currency [0] 859" xfId="825" hidden="1"/>
    <cellStyle name="Currency [0] 859" xfId="30220" hidden="1"/>
    <cellStyle name="Currency [0] 8590" xfId="15040" hidden="1"/>
    <cellStyle name="Currency [0] 8590" xfId="44433" hidden="1"/>
    <cellStyle name="Currency [0] 8591" xfId="15034" hidden="1"/>
    <cellStyle name="Currency [0] 8591" xfId="44427" hidden="1"/>
    <cellStyle name="Currency [0] 8592" xfId="14894" hidden="1"/>
    <cellStyle name="Currency [0] 8592" xfId="44287" hidden="1"/>
    <cellStyle name="Currency [0] 8593" xfId="15046" hidden="1"/>
    <cellStyle name="Currency [0] 8593" xfId="44439" hidden="1"/>
    <cellStyle name="Currency [0] 8594" xfId="15050" hidden="1"/>
    <cellStyle name="Currency [0] 8594" xfId="44443" hidden="1"/>
    <cellStyle name="Currency [0] 8595" xfId="15056" hidden="1"/>
    <cellStyle name="Currency [0] 8595" xfId="44449" hidden="1"/>
    <cellStyle name="Currency [0] 8596" xfId="15059" hidden="1"/>
    <cellStyle name="Currency [0] 8596" xfId="44452" hidden="1"/>
    <cellStyle name="Currency [0] 8597" xfId="15045" hidden="1"/>
    <cellStyle name="Currency [0] 8597" xfId="44438" hidden="1"/>
    <cellStyle name="Currency [0] 8598" xfId="15055" hidden="1"/>
    <cellStyle name="Currency [0] 8598" xfId="44448" hidden="1"/>
    <cellStyle name="Currency [0] 8599" xfId="15066" hidden="1"/>
    <cellStyle name="Currency [0] 8599" xfId="44459" hidden="1"/>
    <cellStyle name="Currency [0] 86" xfId="174" hidden="1"/>
    <cellStyle name="Currency [0] 86" xfId="29569" hidden="1"/>
    <cellStyle name="Currency [0] 860" xfId="981" hidden="1"/>
    <cellStyle name="Currency [0] 860" xfId="30376" hidden="1"/>
    <cellStyle name="Currency [0] 8600" xfId="15067" hidden="1"/>
    <cellStyle name="Currency [0] 8600" xfId="44460" hidden="1"/>
    <cellStyle name="Currency [0] 8601" xfId="15032" hidden="1"/>
    <cellStyle name="Currency [0] 8601" xfId="44425" hidden="1"/>
    <cellStyle name="Currency [0] 8602" xfId="14893" hidden="1"/>
    <cellStyle name="Currency [0] 8602" xfId="44286" hidden="1"/>
    <cellStyle name="Currency [0] 8603" xfId="15052" hidden="1"/>
    <cellStyle name="Currency [0] 8603" xfId="44445" hidden="1"/>
    <cellStyle name="Currency [0] 8604" xfId="14891" hidden="1"/>
    <cellStyle name="Currency [0] 8604" xfId="44284" hidden="1"/>
    <cellStyle name="Currency [0] 8605" xfId="15047" hidden="1"/>
    <cellStyle name="Currency [0] 8605" xfId="44440" hidden="1"/>
    <cellStyle name="Currency [0] 8606" xfId="15068" hidden="1"/>
    <cellStyle name="Currency [0] 8606" xfId="44461" hidden="1"/>
    <cellStyle name="Currency [0] 8607" xfId="15053" hidden="1"/>
    <cellStyle name="Currency [0] 8607" xfId="44446" hidden="1"/>
    <cellStyle name="Currency [0] 8608" xfId="15057" hidden="1"/>
    <cellStyle name="Currency [0] 8608" xfId="44450" hidden="1"/>
    <cellStyle name="Currency [0] 8609" xfId="15073" hidden="1"/>
    <cellStyle name="Currency [0] 8609" xfId="44466" hidden="1"/>
    <cellStyle name="Currency [0] 861" xfId="1002" hidden="1"/>
    <cellStyle name="Currency [0] 861" xfId="30397" hidden="1"/>
    <cellStyle name="Currency [0] 8610" xfId="15074" hidden="1"/>
    <cellStyle name="Currency [0] 8610" xfId="44467" hidden="1"/>
    <cellStyle name="Currency [0] 8611" xfId="15054" hidden="1"/>
    <cellStyle name="Currency [0] 8611" xfId="44447" hidden="1"/>
    <cellStyle name="Currency [0] 8612" xfId="15061" hidden="1"/>
    <cellStyle name="Currency [0] 8612" xfId="44454" hidden="1"/>
    <cellStyle name="Currency [0] 8613" xfId="15065" hidden="1"/>
    <cellStyle name="Currency [0] 8613" xfId="44458" hidden="1"/>
    <cellStyle name="Currency [0] 8614" xfId="15060" hidden="1"/>
    <cellStyle name="Currency [0] 8614" xfId="44453" hidden="1"/>
    <cellStyle name="Currency [0] 8615" xfId="15083" hidden="1"/>
    <cellStyle name="Currency [0] 8615" xfId="44476" hidden="1"/>
    <cellStyle name="Currency [0] 8616" xfId="15089" hidden="1"/>
    <cellStyle name="Currency [0] 8616" xfId="44482" hidden="1"/>
    <cellStyle name="Currency [0] 8617" xfId="15051" hidden="1"/>
    <cellStyle name="Currency [0] 8617" xfId="44444" hidden="1"/>
    <cellStyle name="Currency [0] 8618" xfId="15081" hidden="1"/>
    <cellStyle name="Currency [0] 8618" xfId="44474" hidden="1"/>
    <cellStyle name="Currency [0] 8619" xfId="15093" hidden="1"/>
    <cellStyle name="Currency [0] 8619" xfId="44486" hidden="1"/>
    <cellStyle name="Currency [0] 862" xfId="987" hidden="1"/>
    <cellStyle name="Currency [0] 862" xfId="30382" hidden="1"/>
    <cellStyle name="Currency [0] 8620" xfId="15094" hidden="1"/>
    <cellStyle name="Currency [0] 8620" xfId="44487" hidden="1"/>
    <cellStyle name="Currency [0] 8621" xfId="15042" hidden="1"/>
    <cellStyle name="Currency [0] 8621" xfId="44435" hidden="1"/>
    <cellStyle name="Currency [0] 8622" xfId="15049" hidden="1"/>
    <cellStyle name="Currency [0] 8622" xfId="44442" hidden="1"/>
    <cellStyle name="Currency [0] 8623" xfId="15078" hidden="1"/>
    <cellStyle name="Currency [0] 8623" xfId="44471" hidden="1"/>
    <cellStyle name="Currency [0] 8624" xfId="15063" hidden="1"/>
    <cellStyle name="Currency [0] 8624" xfId="44456" hidden="1"/>
    <cellStyle name="Currency [0] 8625" xfId="15036" hidden="1"/>
    <cellStyle name="Currency [0] 8625" xfId="44429" hidden="1"/>
    <cellStyle name="Currency [0] 8626" xfId="15100" hidden="1"/>
    <cellStyle name="Currency [0] 8626" xfId="44493" hidden="1"/>
    <cellStyle name="Currency [0] 8627" xfId="15079" hidden="1"/>
    <cellStyle name="Currency [0] 8627" xfId="44472" hidden="1"/>
    <cellStyle name="Currency [0] 8628" xfId="15086" hidden="1"/>
    <cellStyle name="Currency [0] 8628" xfId="44479" hidden="1"/>
    <cellStyle name="Currency [0] 8629" xfId="15101" hidden="1"/>
    <cellStyle name="Currency [0] 8629" xfId="44494" hidden="1"/>
    <cellStyle name="Currency [0] 863" xfId="991" hidden="1"/>
    <cellStyle name="Currency [0] 863" xfId="30386" hidden="1"/>
    <cellStyle name="Currency [0] 8630" xfId="15102" hidden="1"/>
    <cellStyle name="Currency [0] 8630" xfId="44495" hidden="1"/>
    <cellStyle name="Currency [0] 8631" xfId="15077" hidden="1"/>
    <cellStyle name="Currency [0] 8631" xfId="44470" hidden="1"/>
    <cellStyle name="Currency [0] 8632" xfId="15076" hidden="1"/>
    <cellStyle name="Currency [0] 8632" xfId="44469" hidden="1"/>
    <cellStyle name="Currency [0] 8633" xfId="15071" hidden="1"/>
    <cellStyle name="Currency [0] 8633" xfId="44464" hidden="1"/>
    <cellStyle name="Currency [0] 8634" xfId="15069" hidden="1"/>
    <cellStyle name="Currency [0] 8634" xfId="44462" hidden="1"/>
    <cellStyle name="Currency [0] 8635" xfId="15070" hidden="1"/>
    <cellStyle name="Currency [0] 8635" xfId="44463" hidden="1"/>
    <cellStyle name="Currency [0] 8636" xfId="15107" hidden="1"/>
    <cellStyle name="Currency [0] 8636" xfId="44500" hidden="1"/>
    <cellStyle name="Currency [0] 8637" xfId="14892" hidden="1"/>
    <cellStyle name="Currency [0] 8637" xfId="44285" hidden="1"/>
    <cellStyle name="Currency [0] 8638" xfId="15097" hidden="1"/>
    <cellStyle name="Currency [0] 8638" xfId="44490" hidden="1"/>
    <cellStyle name="Currency [0] 8639" xfId="15109" hidden="1"/>
    <cellStyle name="Currency [0] 8639" xfId="44502" hidden="1"/>
    <cellStyle name="Currency [0] 864" xfId="1007" hidden="1"/>
    <cellStyle name="Currency [0] 864" xfId="30402" hidden="1"/>
    <cellStyle name="Currency [0] 8640" xfId="15110" hidden="1"/>
    <cellStyle name="Currency [0] 8640" xfId="44503" hidden="1"/>
    <cellStyle name="Currency [0] 8641" xfId="15048" hidden="1"/>
    <cellStyle name="Currency [0] 8641" xfId="44441" hidden="1"/>
    <cellStyle name="Currency [0] 8642" xfId="15084" hidden="1"/>
    <cellStyle name="Currency [0] 8642" xfId="44477" hidden="1"/>
    <cellStyle name="Currency [0] 8643" xfId="15064" hidden="1"/>
    <cellStyle name="Currency [0] 8643" xfId="44457" hidden="1"/>
    <cellStyle name="Currency [0] 8644" xfId="15080" hidden="1"/>
    <cellStyle name="Currency [0] 8644" xfId="44473" hidden="1"/>
    <cellStyle name="Currency [0] 8645" xfId="15082" hidden="1"/>
    <cellStyle name="Currency [0] 8645" xfId="44475" hidden="1"/>
    <cellStyle name="Currency [0] 8646" xfId="15113" hidden="1"/>
    <cellStyle name="Currency [0] 8646" xfId="44506" hidden="1"/>
    <cellStyle name="Currency [0] 8647" xfId="14907" hidden="1"/>
    <cellStyle name="Currency [0] 8647" xfId="44300" hidden="1"/>
    <cellStyle name="Currency [0] 8648" xfId="15105" hidden="1"/>
    <cellStyle name="Currency [0] 8648" xfId="44498" hidden="1"/>
    <cellStyle name="Currency [0] 8649" xfId="15115" hidden="1"/>
    <cellStyle name="Currency [0] 8649" xfId="44508" hidden="1"/>
    <cellStyle name="Currency [0] 865" xfId="1008" hidden="1"/>
    <cellStyle name="Currency [0] 865" xfId="30403" hidden="1"/>
    <cellStyle name="Currency [0] 8650" xfId="15116" hidden="1"/>
    <cellStyle name="Currency [0] 8650" xfId="44509" hidden="1"/>
    <cellStyle name="Currency [0] 8651" xfId="15044" hidden="1"/>
    <cellStyle name="Currency [0] 8651" xfId="44437" hidden="1"/>
    <cellStyle name="Currency [0] 8652" xfId="15095" hidden="1"/>
    <cellStyle name="Currency [0] 8652" xfId="44488" hidden="1"/>
    <cellStyle name="Currency [0] 8653" xfId="15075" hidden="1"/>
    <cellStyle name="Currency [0] 8653" xfId="44468" hidden="1"/>
    <cellStyle name="Currency [0] 8654" xfId="15087" hidden="1"/>
    <cellStyle name="Currency [0] 8654" xfId="44480" hidden="1"/>
    <cellStyle name="Currency [0] 8655" xfId="15085" hidden="1"/>
    <cellStyle name="Currency [0] 8655" xfId="44478" hidden="1"/>
    <cellStyle name="Currency [0] 8656" xfId="15118" hidden="1"/>
    <cellStyle name="Currency [0] 8656" xfId="44511" hidden="1"/>
    <cellStyle name="Currency [0] 8657" xfId="15062" hidden="1"/>
    <cellStyle name="Currency [0] 8657" xfId="44455" hidden="1"/>
    <cellStyle name="Currency [0] 8658" xfId="15112" hidden="1"/>
    <cellStyle name="Currency [0] 8658" xfId="44505" hidden="1"/>
    <cellStyle name="Currency [0] 8659" xfId="15122" hidden="1"/>
    <cellStyle name="Currency [0] 8659" xfId="44515" hidden="1"/>
    <cellStyle name="Currency [0] 866" xfId="988" hidden="1"/>
    <cellStyle name="Currency [0] 866" xfId="30383" hidden="1"/>
    <cellStyle name="Currency [0] 8660" xfId="15123" hidden="1"/>
    <cellStyle name="Currency [0] 8660" xfId="44516" hidden="1"/>
    <cellStyle name="Currency [0] 8661" xfId="15088" hidden="1"/>
    <cellStyle name="Currency [0] 8661" xfId="44481" hidden="1"/>
    <cellStyle name="Currency [0] 8662" xfId="15103" hidden="1"/>
    <cellStyle name="Currency [0] 8662" xfId="44496" hidden="1"/>
    <cellStyle name="Currency [0] 8663" xfId="14926" hidden="1"/>
    <cellStyle name="Currency [0] 8663" xfId="44319" hidden="1"/>
    <cellStyle name="Currency [0] 8664" xfId="15098" hidden="1"/>
    <cellStyle name="Currency [0] 8664" xfId="44491" hidden="1"/>
    <cellStyle name="Currency [0] 8665" xfId="15096" hidden="1"/>
    <cellStyle name="Currency [0] 8665" xfId="44489" hidden="1"/>
    <cellStyle name="Currency [0] 8666" xfId="15125" hidden="1"/>
    <cellStyle name="Currency [0] 8666" xfId="44518" hidden="1"/>
    <cellStyle name="Currency [0] 8667" xfId="15041" hidden="1"/>
    <cellStyle name="Currency [0] 8667" xfId="44434" hidden="1"/>
    <cellStyle name="Currency [0] 8668" xfId="15117" hidden="1"/>
    <cellStyle name="Currency [0] 8668" xfId="44510" hidden="1"/>
    <cellStyle name="Currency [0] 8669" xfId="15127" hidden="1"/>
    <cellStyle name="Currency [0] 8669" xfId="44520" hidden="1"/>
    <cellStyle name="Currency [0] 867" xfId="995" hidden="1"/>
    <cellStyle name="Currency [0] 867" xfId="30390" hidden="1"/>
    <cellStyle name="Currency [0] 8670" xfId="15128" hidden="1"/>
    <cellStyle name="Currency [0] 8670" xfId="44521" hidden="1"/>
    <cellStyle name="Currency [0] 8671" xfId="15099" hidden="1"/>
    <cellStyle name="Currency [0] 8671" xfId="44492" hidden="1"/>
    <cellStyle name="Currency [0] 8672" xfId="15111" hidden="1"/>
    <cellStyle name="Currency [0] 8672" xfId="44504" hidden="1"/>
    <cellStyle name="Currency [0] 8673" xfId="15091" hidden="1"/>
    <cellStyle name="Currency [0] 8673" xfId="44484" hidden="1"/>
    <cellStyle name="Currency [0] 8674" xfId="15106" hidden="1"/>
    <cellStyle name="Currency [0] 8674" xfId="44499" hidden="1"/>
    <cellStyle name="Currency [0] 8675" xfId="15104" hidden="1"/>
    <cellStyle name="Currency [0] 8675" xfId="44497" hidden="1"/>
    <cellStyle name="Currency [0] 8676" xfId="15130" hidden="1"/>
    <cellStyle name="Currency [0] 8676" xfId="44523" hidden="1"/>
    <cellStyle name="Currency [0] 8677" xfId="15043" hidden="1"/>
    <cellStyle name="Currency [0] 8677" xfId="44436" hidden="1"/>
    <cellStyle name="Currency [0] 8678" xfId="15124" hidden="1"/>
    <cellStyle name="Currency [0] 8678" xfId="44517" hidden="1"/>
    <cellStyle name="Currency [0] 8679" xfId="15131" hidden="1"/>
    <cellStyle name="Currency [0] 8679" xfId="44524" hidden="1"/>
    <cellStyle name="Currency [0] 868" xfId="999" hidden="1"/>
    <cellStyle name="Currency [0] 868" xfId="30394" hidden="1"/>
    <cellStyle name="Currency [0] 8680" xfId="15132" hidden="1"/>
    <cellStyle name="Currency [0] 8680" xfId="44525" hidden="1"/>
    <cellStyle name="Currency [0] 8681" xfId="15072" hidden="1"/>
    <cellStyle name="Currency [0] 8681" xfId="44465" hidden="1"/>
    <cellStyle name="Currency [0] 8682" xfId="15092" hidden="1"/>
    <cellStyle name="Currency [0] 8682" xfId="44485" hidden="1"/>
    <cellStyle name="Currency [0] 8683" xfId="15126" hidden="1"/>
    <cellStyle name="Currency [0] 8683" xfId="44519" hidden="1"/>
    <cellStyle name="Currency [0] 8684" xfId="15119" hidden="1"/>
    <cellStyle name="Currency [0] 8684" xfId="44512" hidden="1"/>
    <cellStyle name="Currency [0] 8685" xfId="15129" hidden="1"/>
    <cellStyle name="Currency [0] 8685" xfId="44522" hidden="1"/>
    <cellStyle name="Currency [0] 8686" xfId="15133" hidden="1"/>
    <cellStyle name="Currency [0] 8686" xfId="44526" hidden="1"/>
    <cellStyle name="Currency [0] 8687" xfId="15058" hidden="1"/>
    <cellStyle name="Currency [0] 8687" xfId="44451" hidden="1"/>
    <cellStyle name="Currency [0] 8688" xfId="15090" hidden="1"/>
    <cellStyle name="Currency [0] 8688" xfId="44483" hidden="1"/>
    <cellStyle name="Currency [0] 8689" xfId="15136" hidden="1"/>
    <cellStyle name="Currency [0] 8689" xfId="44529" hidden="1"/>
    <cellStyle name="Currency [0] 869" xfId="994" hidden="1"/>
    <cellStyle name="Currency [0] 869" xfId="30389" hidden="1"/>
    <cellStyle name="Currency [0] 8690" xfId="15137" hidden="1"/>
    <cellStyle name="Currency [0] 8690" xfId="44530" hidden="1"/>
    <cellStyle name="Currency [0] 8691" xfId="15114" hidden="1"/>
    <cellStyle name="Currency [0] 8691" xfId="44507" hidden="1"/>
    <cellStyle name="Currency [0] 8692" xfId="15120" hidden="1"/>
    <cellStyle name="Currency [0] 8692" xfId="44513" hidden="1"/>
    <cellStyle name="Currency [0] 8693" xfId="15134" hidden="1"/>
    <cellStyle name="Currency [0] 8693" xfId="44527" hidden="1"/>
    <cellStyle name="Currency [0] 8694" xfId="15121" hidden="1"/>
    <cellStyle name="Currency [0] 8694" xfId="44514" hidden="1"/>
    <cellStyle name="Currency [0] 8695" xfId="15138" hidden="1"/>
    <cellStyle name="Currency [0] 8695" xfId="44531" hidden="1"/>
    <cellStyle name="Currency [0] 8696" xfId="15139" hidden="1"/>
    <cellStyle name="Currency [0] 8696" xfId="44532" hidden="1"/>
    <cellStyle name="Currency [0] 8697" xfId="15135" hidden="1"/>
    <cellStyle name="Currency [0] 8697" xfId="44528" hidden="1"/>
    <cellStyle name="Currency [0] 8698" xfId="15108" hidden="1"/>
    <cellStyle name="Currency [0] 8698" xfId="44501" hidden="1"/>
    <cellStyle name="Currency [0] 8699" xfId="15140" hidden="1"/>
    <cellStyle name="Currency [0] 8699" xfId="44533" hidden="1"/>
    <cellStyle name="Currency [0] 87" xfId="90" hidden="1"/>
    <cellStyle name="Currency [0] 87" xfId="29485" hidden="1"/>
    <cellStyle name="Currency [0] 870" xfId="1017" hidden="1"/>
    <cellStyle name="Currency [0] 870" xfId="30412" hidden="1"/>
    <cellStyle name="Currency [0] 8700" xfId="15141" hidden="1"/>
    <cellStyle name="Currency [0] 8700" xfId="44534" hidden="1"/>
    <cellStyle name="Currency [0] 8701" xfId="14900" hidden="1"/>
    <cellStyle name="Currency [0] 8701" xfId="44293" hidden="1"/>
    <cellStyle name="Currency [0] 8702" xfId="14890" hidden="1"/>
    <cellStyle name="Currency [0] 8702" xfId="44283" hidden="1"/>
    <cellStyle name="Currency [0] 8703" xfId="15143" hidden="1"/>
    <cellStyle name="Currency [0] 8703" xfId="44536" hidden="1"/>
    <cellStyle name="Currency [0] 8704" xfId="15147" hidden="1"/>
    <cellStyle name="Currency [0] 8704" xfId="44540" hidden="1"/>
    <cellStyle name="Currency [0] 8705" xfId="15148" hidden="1"/>
    <cellStyle name="Currency [0] 8705" xfId="44541" hidden="1"/>
    <cellStyle name="Currency [0] 8706" xfId="14897" hidden="1"/>
    <cellStyle name="Currency [0] 8706" xfId="44290" hidden="1"/>
    <cellStyle name="Currency [0] 8707" xfId="15145" hidden="1"/>
    <cellStyle name="Currency [0] 8707" xfId="44538" hidden="1"/>
    <cellStyle name="Currency [0] 8708" xfId="15149" hidden="1"/>
    <cellStyle name="Currency [0] 8708" xfId="44542" hidden="1"/>
    <cellStyle name="Currency [0] 8709" xfId="15150" hidden="1"/>
    <cellStyle name="Currency [0] 8709" xfId="44543" hidden="1"/>
    <cellStyle name="Currency [0] 871" xfId="1023" hidden="1"/>
    <cellStyle name="Currency [0] 871" xfId="30418" hidden="1"/>
    <cellStyle name="Currency [0] 8710" xfId="15144" hidden="1"/>
    <cellStyle name="Currency [0] 8710" xfId="44537" hidden="1"/>
    <cellStyle name="Currency [0] 8711" xfId="14901" hidden="1"/>
    <cellStyle name="Currency [0] 8711" xfId="44294" hidden="1"/>
    <cellStyle name="Currency [0] 8712" xfId="15156" hidden="1"/>
    <cellStyle name="Currency [0] 8712" xfId="44549" hidden="1"/>
    <cellStyle name="Currency [0] 8713" xfId="15160" hidden="1"/>
    <cellStyle name="Currency [0] 8713" xfId="44553" hidden="1"/>
    <cellStyle name="Currency [0] 8714" xfId="15166" hidden="1"/>
    <cellStyle name="Currency [0] 8714" xfId="44559" hidden="1"/>
    <cellStyle name="Currency [0] 8715" xfId="15169" hidden="1"/>
    <cellStyle name="Currency [0] 8715" xfId="44562" hidden="1"/>
    <cellStyle name="Currency [0] 8716" xfId="15155" hidden="1"/>
    <cellStyle name="Currency [0] 8716" xfId="44548" hidden="1"/>
    <cellStyle name="Currency [0] 8717" xfId="15165" hidden="1"/>
    <cellStyle name="Currency [0] 8717" xfId="44558" hidden="1"/>
    <cellStyle name="Currency [0] 8718" xfId="15176" hidden="1"/>
    <cellStyle name="Currency [0] 8718" xfId="44569" hidden="1"/>
    <cellStyle name="Currency [0] 8719" xfId="15177" hidden="1"/>
    <cellStyle name="Currency [0] 8719" xfId="44570" hidden="1"/>
    <cellStyle name="Currency [0] 872" xfId="985" hidden="1"/>
    <cellStyle name="Currency [0] 872" xfId="30380" hidden="1"/>
    <cellStyle name="Currency [0] 8720" xfId="15142" hidden="1"/>
    <cellStyle name="Currency [0] 8720" xfId="44535" hidden="1"/>
    <cellStyle name="Currency [0] 8721" xfId="14902" hidden="1"/>
    <cellStyle name="Currency [0] 8721" xfId="44295" hidden="1"/>
    <cellStyle name="Currency [0] 8722" xfId="15162" hidden="1"/>
    <cellStyle name="Currency [0] 8722" xfId="44555" hidden="1"/>
    <cellStyle name="Currency [0] 8723" xfId="14908" hidden="1"/>
    <cellStyle name="Currency [0] 8723" xfId="44301" hidden="1"/>
    <cellStyle name="Currency [0] 8724" xfId="15157" hidden="1"/>
    <cellStyle name="Currency [0] 8724" xfId="44550" hidden="1"/>
    <cellStyle name="Currency [0] 8725" xfId="15178" hidden="1"/>
    <cellStyle name="Currency [0] 8725" xfId="44571" hidden="1"/>
    <cellStyle name="Currency [0] 8726" xfId="15163" hidden="1"/>
    <cellStyle name="Currency [0] 8726" xfId="44556" hidden="1"/>
    <cellStyle name="Currency [0] 8727" xfId="15167" hidden="1"/>
    <cellStyle name="Currency [0] 8727" xfId="44560" hidden="1"/>
    <cellStyle name="Currency [0] 8728" xfId="15183" hidden="1"/>
    <cellStyle name="Currency [0] 8728" xfId="44576" hidden="1"/>
    <cellStyle name="Currency [0] 8729" xfId="15184" hidden="1"/>
    <cellStyle name="Currency [0] 8729" xfId="44577" hidden="1"/>
    <cellStyle name="Currency [0] 873" xfId="1015" hidden="1"/>
    <cellStyle name="Currency [0] 873" xfId="30410" hidden="1"/>
    <cellStyle name="Currency [0] 8730" xfId="15164" hidden="1"/>
    <cellStyle name="Currency [0] 8730" xfId="44557" hidden="1"/>
    <cellStyle name="Currency [0] 8731" xfId="15171" hidden="1"/>
    <cellStyle name="Currency [0] 8731" xfId="44564" hidden="1"/>
    <cellStyle name="Currency [0] 8732" xfId="15175" hidden="1"/>
    <cellStyle name="Currency [0] 8732" xfId="44568" hidden="1"/>
    <cellStyle name="Currency [0] 8733" xfId="15170" hidden="1"/>
    <cellStyle name="Currency [0] 8733" xfId="44563" hidden="1"/>
    <cellStyle name="Currency [0] 8734" xfId="15193" hidden="1"/>
    <cellStyle name="Currency [0] 8734" xfId="44586" hidden="1"/>
    <cellStyle name="Currency [0] 8735" xfId="15199" hidden="1"/>
    <cellStyle name="Currency [0] 8735" xfId="44592" hidden="1"/>
    <cellStyle name="Currency [0] 8736" xfId="15161" hidden="1"/>
    <cellStyle name="Currency [0] 8736" xfId="44554" hidden="1"/>
    <cellStyle name="Currency [0] 8737" xfId="15191" hidden="1"/>
    <cellStyle name="Currency [0] 8737" xfId="44584" hidden="1"/>
    <cellStyle name="Currency [0] 8738" xfId="15203" hidden="1"/>
    <cellStyle name="Currency [0] 8738" xfId="44596" hidden="1"/>
    <cellStyle name="Currency [0] 8739" xfId="15204" hidden="1"/>
    <cellStyle name="Currency [0] 8739" xfId="44597" hidden="1"/>
    <cellStyle name="Currency [0] 874" xfId="1027" hidden="1"/>
    <cellStyle name="Currency [0] 874" xfId="30422" hidden="1"/>
    <cellStyle name="Currency [0] 8740" xfId="15152" hidden="1"/>
    <cellStyle name="Currency [0] 8740" xfId="44545" hidden="1"/>
    <cellStyle name="Currency [0] 8741" xfId="15159" hidden="1"/>
    <cellStyle name="Currency [0] 8741" xfId="44552" hidden="1"/>
    <cellStyle name="Currency [0] 8742" xfId="15188" hidden="1"/>
    <cellStyle name="Currency [0] 8742" xfId="44581" hidden="1"/>
    <cellStyle name="Currency [0] 8743" xfId="15173" hidden="1"/>
    <cellStyle name="Currency [0] 8743" xfId="44566" hidden="1"/>
    <cellStyle name="Currency [0] 8744" xfId="15146" hidden="1"/>
    <cellStyle name="Currency [0] 8744" xfId="44539" hidden="1"/>
    <cellStyle name="Currency [0] 8745" xfId="15210" hidden="1"/>
    <cellStyle name="Currency [0] 8745" xfId="44603" hidden="1"/>
    <cellStyle name="Currency [0] 8746" xfId="15189" hidden="1"/>
    <cellStyle name="Currency [0] 8746" xfId="44582" hidden="1"/>
    <cellStyle name="Currency [0] 8747" xfId="15196" hidden="1"/>
    <cellStyle name="Currency [0] 8747" xfId="44589" hidden="1"/>
    <cellStyle name="Currency [0] 8748" xfId="15211" hidden="1"/>
    <cellStyle name="Currency [0] 8748" xfId="44604" hidden="1"/>
    <cellStyle name="Currency [0] 8749" xfId="15212" hidden="1"/>
    <cellStyle name="Currency [0] 8749" xfId="44605" hidden="1"/>
    <cellStyle name="Currency [0] 875" xfId="1028" hidden="1"/>
    <cellStyle name="Currency [0] 875" xfId="30423" hidden="1"/>
    <cellStyle name="Currency [0] 8750" xfId="15187" hidden="1"/>
    <cellStyle name="Currency [0] 8750" xfId="44580" hidden="1"/>
    <cellStyle name="Currency [0] 8751" xfId="15186" hidden="1"/>
    <cellStyle name="Currency [0] 8751" xfId="44579" hidden="1"/>
    <cellStyle name="Currency [0] 8752" xfId="15181" hidden="1"/>
    <cellStyle name="Currency [0] 8752" xfId="44574" hidden="1"/>
    <cellStyle name="Currency [0] 8753" xfId="15179" hidden="1"/>
    <cellStyle name="Currency [0] 8753" xfId="44572" hidden="1"/>
    <cellStyle name="Currency [0] 8754" xfId="15180" hidden="1"/>
    <cellStyle name="Currency [0] 8754" xfId="44573" hidden="1"/>
    <cellStyle name="Currency [0] 8755" xfId="15217" hidden="1"/>
    <cellStyle name="Currency [0] 8755" xfId="44610" hidden="1"/>
    <cellStyle name="Currency [0] 8756" xfId="14903" hidden="1"/>
    <cellStyle name="Currency [0] 8756" xfId="44296" hidden="1"/>
    <cellStyle name="Currency [0] 8757" xfId="15207" hidden="1"/>
    <cellStyle name="Currency [0] 8757" xfId="44600" hidden="1"/>
    <cellStyle name="Currency [0] 8758" xfId="15219" hidden="1"/>
    <cellStyle name="Currency [0] 8758" xfId="44612" hidden="1"/>
    <cellStyle name="Currency [0] 8759" xfId="15220" hidden="1"/>
    <cellStyle name="Currency [0] 8759" xfId="44613" hidden="1"/>
    <cellStyle name="Currency [0] 876" xfId="976" hidden="1"/>
    <cellStyle name="Currency [0] 876" xfId="30371" hidden="1"/>
    <cellStyle name="Currency [0] 8760" xfId="15158" hidden="1"/>
    <cellStyle name="Currency [0] 8760" xfId="44551" hidden="1"/>
    <cellStyle name="Currency [0] 8761" xfId="15194" hidden="1"/>
    <cellStyle name="Currency [0] 8761" xfId="44587" hidden="1"/>
    <cellStyle name="Currency [0] 8762" xfId="15174" hidden="1"/>
    <cellStyle name="Currency [0] 8762" xfId="44567" hidden="1"/>
    <cellStyle name="Currency [0] 8763" xfId="15190" hidden="1"/>
    <cellStyle name="Currency [0] 8763" xfId="44583" hidden="1"/>
    <cellStyle name="Currency [0] 8764" xfId="15192" hidden="1"/>
    <cellStyle name="Currency [0] 8764" xfId="44585" hidden="1"/>
    <cellStyle name="Currency [0] 8765" xfId="15223" hidden="1"/>
    <cellStyle name="Currency [0] 8765" xfId="44616" hidden="1"/>
    <cellStyle name="Currency [0] 8766" xfId="14896" hidden="1"/>
    <cellStyle name="Currency [0] 8766" xfId="44289" hidden="1"/>
    <cellStyle name="Currency [0] 8767" xfId="15215" hidden="1"/>
    <cellStyle name="Currency [0] 8767" xfId="44608" hidden="1"/>
    <cellStyle name="Currency [0] 8768" xfId="15225" hidden="1"/>
    <cellStyle name="Currency [0] 8768" xfId="44618" hidden="1"/>
    <cellStyle name="Currency [0] 8769" xfId="15226" hidden="1"/>
    <cellStyle name="Currency [0] 8769" xfId="44619" hidden="1"/>
    <cellStyle name="Currency [0] 877" xfId="983" hidden="1"/>
    <cellStyle name="Currency [0] 877" xfId="30378" hidden="1"/>
    <cellStyle name="Currency [0] 8770" xfId="15154" hidden="1"/>
    <cellStyle name="Currency [0] 8770" xfId="44547" hidden="1"/>
    <cellStyle name="Currency [0] 8771" xfId="15205" hidden="1"/>
    <cellStyle name="Currency [0] 8771" xfId="44598" hidden="1"/>
    <cellStyle name="Currency [0] 8772" xfId="15185" hidden="1"/>
    <cellStyle name="Currency [0] 8772" xfId="44578" hidden="1"/>
    <cellStyle name="Currency [0] 8773" xfId="15197" hidden="1"/>
    <cellStyle name="Currency [0] 8773" xfId="44590" hidden="1"/>
    <cellStyle name="Currency [0] 8774" xfId="15195" hidden="1"/>
    <cellStyle name="Currency [0] 8774" xfId="44588" hidden="1"/>
    <cellStyle name="Currency [0] 8775" xfId="15228" hidden="1"/>
    <cellStyle name="Currency [0] 8775" xfId="44621" hidden="1"/>
    <cellStyle name="Currency [0] 8776" xfId="15172" hidden="1"/>
    <cellStyle name="Currency [0] 8776" xfId="44565" hidden="1"/>
    <cellStyle name="Currency [0] 8777" xfId="15222" hidden="1"/>
    <cellStyle name="Currency [0] 8777" xfId="44615" hidden="1"/>
    <cellStyle name="Currency [0] 8778" xfId="15232" hidden="1"/>
    <cellStyle name="Currency [0] 8778" xfId="44625" hidden="1"/>
    <cellStyle name="Currency [0] 8779" xfId="15233" hidden="1"/>
    <cellStyle name="Currency [0] 8779" xfId="44626" hidden="1"/>
    <cellStyle name="Currency [0] 878" xfId="1012" hidden="1"/>
    <cellStyle name="Currency [0] 878" xfId="30407" hidden="1"/>
    <cellStyle name="Currency [0] 8780" xfId="15198" hidden="1"/>
    <cellStyle name="Currency [0] 8780" xfId="44591" hidden="1"/>
    <cellStyle name="Currency [0] 8781" xfId="15213" hidden="1"/>
    <cellStyle name="Currency [0] 8781" xfId="44606" hidden="1"/>
    <cellStyle name="Currency [0] 8782" xfId="14886" hidden="1"/>
    <cellStyle name="Currency [0] 8782" xfId="44279" hidden="1"/>
    <cellStyle name="Currency [0] 8783" xfId="15208" hidden="1"/>
    <cellStyle name="Currency [0] 8783" xfId="44601" hidden="1"/>
    <cellStyle name="Currency [0] 8784" xfId="15206" hidden="1"/>
    <cellStyle name="Currency [0] 8784" xfId="44599" hidden="1"/>
    <cellStyle name="Currency [0] 8785" xfId="15235" hidden="1"/>
    <cellStyle name="Currency [0] 8785" xfId="44628" hidden="1"/>
    <cellStyle name="Currency [0] 8786" xfId="15151" hidden="1"/>
    <cellStyle name="Currency [0] 8786" xfId="44544" hidden="1"/>
    <cellStyle name="Currency [0] 8787" xfId="15227" hidden="1"/>
    <cellStyle name="Currency [0] 8787" xfId="44620" hidden="1"/>
    <cellStyle name="Currency [0] 8788" xfId="15237" hidden="1"/>
    <cellStyle name="Currency [0] 8788" xfId="44630" hidden="1"/>
    <cellStyle name="Currency [0] 8789" xfId="15238" hidden="1"/>
    <cellStyle name="Currency [0] 8789" xfId="44631" hidden="1"/>
    <cellStyle name="Currency [0] 879" xfId="997" hidden="1"/>
    <cellStyle name="Currency [0] 879" xfId="30392" hidden="1"/>
    <cellStyle name="Currency [0] 8790" xfId="15209" hidden="1"/>
    <cellStyle name="Currency [0] 8790" xfId="44602" hidden="1"/>
    <cellStyle name="Currency [0] 8791" xfId="15221" hidden="1"/>
    <cellStyle name="Currency [0] 8791" xfId="44614" hidden="1"/>
    <cellStyle name="Currency [0] 8792" xfId="15201" hidden="1"/>
    <cellStyle name="Currency [0] 8792" xfId="44594" hidden="1"/>
    <cellStyle name="Currency [0] 8793" xfId="15216" hidden="1"/>
    <cellStyle name="Currency [0] 8793" xfId="44609" hidden="1"/>
    <cellStyle name="Currency [0] 8794" xfId="15214" hidden="1"/>
    <cellStyle name="Currency [0] 8794" xfId="44607" hidden="1"/>
    <cellStyle name="Currency [0] 8795" xfId="15240" hidden="1"/>
    <cellStyle name="Currency [0] 8795" xfId="44633" hidden="1"/>
    <cellStyle name="Currency [0] 8796" xfId="15153" hidden="1"/>
    <cellStyle name="Currency [0] 8796" xfId="44546" hidden="1"/>
    <cellStyle name="Currency [0] 8797" xfId="15234" hidden="1"/>
    <cellStyle name="Currency [0] 8797" xfId="44627" hidden="1"/>
    <cellStyle name="Currency [0] 8798" xfId="15241" hidden="1"/>
    <cellStyle name="Currency [0] 8798" xfId="44634" hidden="1"/>
    <cellStyle name="Currency [0] 8799" xfId="15242" hidden="1"/>
    <cellStyle name="Currency [0] 8799" xfId="44635" hidden="1"/>
    <cellStyle name="Currency [0] 88" xfId="166" hidden="1"/>
    <cellStyle name="Currency [0] 88" xfId="29561" hidden="1"/>
    <cellStyle name="Currency [0] 880" xfId="970" hidden="1"/>
    <cellStyle name="Currency [0] 880" xfId="30365" hidden="1"/>
    <cellStyle name="Currency [0] 8800" xfId="15182" hidden="1"/>
    <cellStyle name="Currency [0] 8800" xfId="44575" hidden="1"/>
    <cellStyle name="Currency [0] 8801" xfId="15202" hidden="1"/>
    <cellStyle name="Currency [0] 8801" xfId="44595" hidden="1"/>
    <cellStyle name="Currency [0] 8802" xfId="15236" hidden="1"/>
    <cellStyle name="Currency [0] 8802" xfId="44629" hidden="1"/>
    <cellStyle name="Currency [0] 8803" xfId="15229" hidden="1"/>
    <cellStyle name="Currency [0] 8803" xfId="44622" hidden="1"/>
    <cellStyle name="Currency [0] 8804" xfId="15239" hidden="1"/>
    <cellStyle name="Currency [0] 8804" xfId="44632" hidden="1"/>
    <cellStyle name="Currency [0] 8805" xfId="15243" hidden="1"/>
    <cellStyle name="Currency [0] 8805" xfId="44636" hidden="1"/>
    <cellStyle name="Currency [0] 8806" xfId="15168" hidden="1"/>
    <cellStyle name="Currency [0] 8806" xfId="44561" hidden="1"/>
    <cellStyle name="Currency [0] 8807" xfId="15200" hidden="1"/>
    <cellStyle name="Currency [0] 8807" xfId="44593" hidden="1"/>
    <cellStyle name="Currency [0] 8808" xfId="15246" hidden="1"/>
    <cellStyle name="Currency [0] 8808" xfId="44639" hidden="1"/>
    <cellStyle name="Currency [0] 8809" xfId="15247" hidden="1"/>
    <cellStyle name="Currency [0] 8809" xfId="44640" hidden="1"/>
    <cellStyle name="Currency [0] 881" xfId="1034" hidden="1"/>
    <cellStyle name="Currency [0] 881" xfId="30429" hidden="1"/>
    <cellStyle name="Currency [0] 8810" xfId="15224" hidden="1"/>
    <cellStyle name="Currency [0] 8810" xfId="44617" hidden="1"/>
    <cellStyle name="Currency [0] 8811" xfId="15230" hidden="1"/>
    <cellStyle name="Currency [0] 8811" xfId="44623" hidden="1"/>
    <cellStyle name="Currency [0] 8812" xfId="15244" hidden="1"/>
    <cellStyle name="Currency [0] 8812" xfId="44637" hidden="1"/>
    <cellStyle name="Currency [0] 8813" xfId="15231" hidden="1"/>
    <cellStyle name="Currency [0] 8813" xfId="44624" hidden="1"/>
    <cellStyle name="Currency [0] 8814" xfId="15248" hidden="1"/>
    <cellStyle name="Currency [0] 8814" xfId="44641" hidden="1"/>
    <cellStyle name="Currency [0] 8815" xfId="15249" hidden="1"/>
    <cellStyle name="Currency [0] 8815" xfId="44642" hidden="1"/>
    <cellStyle name="Currency [0] 8816" xfId="15245" hidden="1"/>
    <cellStyle name="Currency [0] 8816" xfId="44638" hidden="1"/>
    <cellStyle name="Currency [0] 8817" xfId="15218" hidden="1"/>
    <cellStyle name="Currency [0] 8817" xfId="44611" hidden="1"/>
    <cellStyle name="Currency [0] 8818" xfId="15250" hidden="1"/>
    <cellStyle name="Currency [0] 8818" xfId="44643" hidden="1"/>
    <cellStyle name="Currency [0] 8819" xfId="15251" hidden="1"/>
    <cellStyle name="Currency [0] 8819" xfId="44644" hidden="1"/>
    <cellStyle name="Currency [0] 882" xfId="1013" hidden="1"/>
    <cellStyle name="Currency [0] 882" xfId="30408" hidden="1"/>
    <cellStyle name="Currency [0] 8820" xfId="14928" hidden="1"/>
    <cellStyle name="Currency [0] 8820" xfId="44321" hidden="1"/>
    <cellStyle name="Currency [0] 8821" xfId="14904" hidden="1"/>
    <cellStyle name="Currency [0] 8821" xfId="44297" hidden="1"/>
    <cellStyle name="Currency [0] 8822" xfId="15253" hidden="1"/>
    <cellStyle name="Currency [0] 8822" xfId="44646" hidden="1"/>
    <cellStyle name="Currency [0] 8823" xfId="15257" hidden="1"/>
    <cellStyle name="Currency [0] 8823" xfId="44650" hidden="1"/>
    <cellStyle name="Currency [0] 8824" xfId="15258" hidden="1"/>
    <cellStyle name="Currency [0] 8824" xfId="44651" hidden="1"/>
    <cellStyle name="Currency [0] 8825" xfId="14899" hidden="1"/>
    <cellStyle name="Currency [0] 8825" xfId="44292" hidden="1"/>
    <cellStyle name="Currency [0] 8826" xfId="15255" hidden="1"/>
    <cellStyle name="Currency [0] 8826" xfId="44648" hidden="1"/>
    <cellStyle name="Currency [0] 8827" xfId="15259" hidden="1"/>
    <cellStyle name="Currency [0] 8827" xfId="44652" hidden="1"/>
    <cellStyle name="Currency [0] 8828" xfId="15260" hidden="1"/>
    <cellStyle name="Currency [0] 8828" xfId="44653" hidden="1"/>
    <cellStyle name="Currency [0] 8829" xfId="15254" hidden="1"/>
    <cellStyle name="Currency [0] 8829" xfId="44647" hidden="1"/>
    <cellStyle name="Currency [0] 883" xfId="1020" hidden="1"/>
    <cellStyle name="Currency [0] 883" xfId="30415" hidden="1"/>
    <cellStyle name="Currency [0] 8830" xfId="14916" hidden="1"/>
    <cellStyle name="Currency [0] 8830" xfId="44309" hidden="1"/>
    <cellStyle name="Currency [0] 8831" xfId="15266" hidden="1"/>
    <cellStyle name="Currency [0] 8831" xfId="44659" hidden="1"/>
    <cellStyle name="Currency [0] 8832" xfId="15270" hidden="1"/>
    <cellStyle name="Currency [0] 8832" xfId="44663" hidden="1"/>
    <cellStyle name="Currency [0] 8833" xfId="15276" hidden="1"/>
    <cellStyle name="Currency [0] 8833" xfId="44669" hidden="1"/>
    <cellStyle name="Currency [0] 8834" xfId="15279" hidden="1"/>
    <cellStyle name="Currency [0] 8834" xfId="44672" hidden="1"/>
    <cellStyle name="Currency [0] 8835" xfId="15265" hidden="1"/>
    <cellStyle name="Currency [0] 8835" xfId="44658" hidden="1"/>
    <cellStyle name="Currency [0] 8836" xfId="15275" hidden="1"/>
    <cellStyle name="Currency [0] 8836" xfId="44668" hidden="1"/>
    <cellStyle name="Currency [0] 8837" xfId="15286" hidden="1"/>
    <cellStyle name="Currency [0] 8837" xfId="44679" hidden="1"/>
    <cellStyle name="Currency [0] 8838" xfId="15287" hidden="1"/>
    <cellStyle name="Currency [0] 8838" xfId="44680" hidden="1"/>
    <cellStyle name="Currency [0] 8839" xfId="15252" hidden="1"/>
    <cellStyle name="Currency [0] 8839" xfId="44645" hidden="1"/>
    <cellStyle name="Currency [0] 884" xfId="1035" hidden="1"/>
    <cellStyle name="Currency [0] 884" xfId="30430" hidden="1"/>
    <cellStyle name="Currency [0] 8840" xfId="14898" hidden="1"/>
    <cellStyle name="Currency [0] 8840" xfId="44291" hidden="1"/>
    <cellStyle name="Currency [0] 8841" xfId="15272" hidden="1"/>
    <cellStyle name="Currency [0] 8841" xfId="44665" hidden="1"/>
    <cellStyle name="Currency [0] 8842" xfId="14888" hidden="1"/>
    <cellStyle name="Currency [0] 8842" xfId="44281" hidden="1"/>
    <cellStyle name="Currency [0] 8843" xfId="15267" hidden="1"/>
    <cellStyle name="Currency [0] 8843" xfId="44660" hidden="1"/>
    <cellStyle name="Currency [0] 8844" xfId="15288" hidden="1"/>
    <cellStyle name="Currency [0] 8844" xfId="44681" hidden="1"/>
    <cellStyle name="Currency [0] 8845" xfId="15273" hidden="1"/>
    <cellStyle name="Currency [0] 8845" xfId="44666" hidden="1"/>
    <cellStyle name="Currency [0] 8846" xfId="15277" hidden="1"/>
    <cellStyle name="Currency [0] 8846" xfId="44670" hidden="1"/>
    <cellStyle name="Currency [0] 8847" xfId="15293" hidden="1"/>
    <cellStyle name="Currency [0] 8847" xfId="44686" hidden="1"/>
    <cellStyle name="Currency [0] 8848" xfId="15294" hidden="1"/>
    <cellStyle name="Currency [0] 8848" xfId="44687" hidden="1"/>
    <cellStyle name="Currency [0] 8849" xfId="15274" hidden="1"/>
    <cellStyle name="Currency [0] 8849" xfId="44667" hidden="1"/>
    <cellStyle name="Currency [0] 885" xfId="1036" hidden="1"/>
    <cellStyle name="Currency [0] 885" xfId="30431" hidden="1"/>
    <cellStyle name="Currency [0] 8850" xfId="15281" hidden="1"/>
    <cellStyle name="Currency [0] 8850" xfId="44674" hidden="1"/>
    <cellStyle name="Currency [0] 8851" xfId="15285" hidden="1"/>
    <cellStyle name="Currency [0] 8851" xfId="44678" hidden="1"/>
    <cellStyle name="Currency [0] 8852" xfId="15280" hidden="1"/>
    <cellStyle name="Currency [0] 8852" xfId="44673" hidden="1"/>
    <cellStyle name="Currency [0] 8853" xfId="15303" hidden="1"/>
    <cellStyle name="Currency [0] 8853" xfId="44696" hidden="1"/>
    <cellStyle name="Currency [0] 8854" xfId="15309" hidden="1"/>
    <cellStyle name="Currency [0] 8854" xfId="44702" hidden="1"/>
    <cellStyle name="Currency [0] 8855" xfId="15271" hidden="1"/>
    <cellStyle name="Currency [0] 8855" xfId="44664" hidden="1"/>
    <cellStyle name="Currency [0] 8856" xfId="15301" hidden="1"/>
    <cellStyle name="Currency [0] 8856" xfId="44694" hidden="1"/>
    <cellStyle name="Currency [0] 8857" xfId="15313" hidden="1"/>
    <cellStyle name="Currency [0] 8857" xfId="44706" hidden="1"/>
    <cellStyle name="Currency [0] 8858" xfId="15314" hidden="1"/>
    <cellStyle name="Currency [0] 8858" xfId="44707" hidden="1"/>
    <cellStyle name="Currency [0] 8859" xfId="15262" hidden="1"/>
    <cellStyle name="Currency [0] 8859" xfId="44655" hidden="1"/>
    <cellStyle name="Currency [0] 886" xfId="1011" hidden="1"/>
    <cellStyle name="Currency [0] 886" xfId="30406" hidden="1"/>
    <cellStyle name="Currency [0] 8860" xfId="15269" hidden="1"/>
    <cellStyle name="Currency [0] 8860" xfId="44662" hidden="1"/>
    <cellStyle name="Currency [0] 8861" xfId="15298" hidden="1"/>
    <cellStyle name="Currency [0] 8861" xfId="44691" hidden="1"/>
    <cellStyle name="Currency [0] 8862" xfId="15283" hidden="1"/>
    <cellStyle name="Currency [0] 8862" xfId="44676" hidden="1"/>
    <cellStyle name="Currency [0] 8863" xfId="15256" hidden="1"/>
    <cellStyle name="Currency [0] 8863" xfId="44649" hidden="1"/>
    <cellStyle name="Currency [0] 8864" xfId="15320" hidden="1"/>
    <cellStyle name="Currency [0] 8864" xfId="44713" hidden="1"/>
    <cellStyle name="Currency [0] 8865" xfId="15299" hidden="1"/>
    <cellStyle name="Currency [0] 8865" xfId="44692" hidden="1"/>
    <cellStyle name="Currency [0] 8866" xfId="15306" hidden="1"/>
    <cellStyle name="Currency [0] 8866" xfId="44699" hidden="1"/>
    <cellStyle name="Currency [0] 8867" xfId="15321" hidden="1"/>
    <cellStyle name="Currency [0] 8867" xfId="44714" hidden="1"/>
    <cellStyle name="Currency [0] 8868" xfId="15322" hidden="1"/>
    <cellStyle name="Currency [0] 8868" xfId="44715" hidden="1"/>
    <cellStyle name="Currency [0] 8869" xfId="15297" hidden="1"/>
    <cellStyle name="Currency [0] 8869" xfId="44690" hidden="1"/>
    <cellStyle name="Currency [0] 887" xfId="1010" hidden="1"/>
    <cellStyle name="Currency [0] 887" xfId="30405" hidden="1"/>
    <cellStyle name="Currency [0] 8870" xfId="15296" hidden="1"/>
    <cellStyle name="Currency [0] 8870" xfId="44689" hidden="1"/>
    <cellStyle name="Currency [0] 8871" xfId="15291" hidden="1"/>
    <cellStyle name="Currency [0] 8871" xfId="44684" hidden="1"/>
    <cellStyle name="Currency [0] 8872" xfId="15289" hidden="1"/>
    <cellStyle name="Currency [0] 8872" xfId="44682" hidden="1"/>
    <cellStyle name="Currency [0] 8873" xfId="15290" hidden="1"/>
    <cellStyle name="Currency [0] 8873" xfId="44683" hidden="1"/>
    <cellStyle name="Currency [0] 8874" xfId="15327" hidden="1"/>
    <cellStyle name="Currency [0] 8874" xfId="44720" hidden="1"/>
    <cellStyle name="Currency [0] 8875" xfId="14906" hidden="1"/>
    <cellStyle name="Currency [0] 8875" xfId="44299" hidden="1"/>
    <cellStyle name="Currency [0] 8876" xfId="15317" hidden="1"/>
    <cellStyle name="Currency [0] 8876" xfId="44710" hidden="1"/>
    <cellStyle name="Currency [0] 8877" xfId="15329" hidden="1"/>
    <cellStyle name="Currency [0] 8877" xfId="44722" hidden="1"/>
    <cellStyle name="Currency [0] 8878" xfId="15330" hidden="1"/>
    <cellStyle name="Currency [0] 8878" xfId="44723" hidden="1"/>
    <cellStyle name="Currency [0] 8879" xfId="15268" hidden="1"/>
    <cellStyle name="Currency [0] 8879" xfId="44661" hidden="1"/>
    <cellStyle name="Currency [0] 888" xfId="1005" hidden="1"/>
    <cellStyle name="Currency [0] 888" xfId="30400" hidden="1"/>
    <cellStyle name="Currency [0] 8880" xfId="15304" hidden="1"/>
    <cellStyle name="Currency [0] 8880" xfId="44697" hidden="1"/>
    <cellStyle name="Currency [0] 8881" xfId="15284" hidden="1"/>
    <cellStyle name="Currency [0] 8881" xfId="44677" hidden="1"/>
    <cellStyle name="Currency [0] 8882" xfId="15300" hidden="1"/>
    <cellStyle name="Currency [0] 8882" xfId="44693" hidden="1"/>
    <cellStyle name="Currency [0] 8883" xfId="15302" hidden="1"/>
    <cellStyle name="Currency [0] 8883" xfId="44695" hidden="1"/>
    <cellStyle name="Currency [0] 8884" xfId="15333" hidden="1"/>
    <cellStyle name="Currency [0] 8884" xfId="44726" hidden="1"/>
    <cellStyle name="Currency [0] 8885" xfId="14909" hidden="1"/>
    <cellStyle name="Currency [0] 8885" xfId="44302" hidden="1"/>
    <cellStyle name="Currency [0] 8886" xfId="15325" hidden="1"/>
    <cellStyle name="Currency [0] 8886" xfId="44718" hidden="1"/>
    <cellStyle name="Currency [0] 8887" xfId="15335" hidden="1"/>
    <cellStyle name="Currency [0] 8887" xfId="44728" hidden="1"/>
    <cellStyle name="Currency [0] 8888" xfId="15336" hidden="1"/>
    <cellStyle name="Currency [0] 8888" xfId="44729" hidden="1"/>
    <cellStyle name="Currency [0] 8889" xfId="15264" hidden="1"/>
    <cellStyle name="Currency [0] 8889" xfId="44657" hidden="1"/>
    <cellStyle name="Currency [0] 889" xfId="1003" hidden="1"/>
    <cellStyle name="Currency [0] 889" xfId="30398" hidden="1"/>
    <cellStyle name="Currency [0] 8890" xfId="15315" hidden="1"/>
    <cellStyle name="Currency [0] 8890" xfId="44708" hidden="1"/>
    <cellStyle name="Currency [0] 8891" xfId="15295" hidden="1"/>
    <cellStyle name="Currency [0] 8891" xfId="44688" hidden="1"/>
    <cellStyle name="Currency [0] 8892" xfId="15307" hidden="1"/>
    <cellStyle name="Currency [0] 8892" xfId="44700" hidden="1"/>
    <cellStyle name="Currency [0] 8893" xfId="15305" hidden="1"/>
    <cellStyle name="Currency [0] 8893" xfId="44698" hidden="1"/>
    <cellStyle name="Currency [0] 8894" xfId="15338" hidden="1"/>
    <cellStyle name="Currency [0] 8894" xfId="44731" hidden="1"/>
    <cellStyle name="Currency [0] 8895" xfId="15282" hidden="1"/>
    <cellStyle name="Currency [0] 8895" xfId="44675" hidden="1"/>
    <cellStyle name="Currency [0] 8896" xfId="15332" hidden="1"/>
    <cellStyle name="Currency [0] 8896" xfId="44725" hidden="1"/>
    <cellStyle name="Currency [0] 8897" xfId="15342" hidden="1"/>
    <cellStyle name="Currency [0] 8897" xfId="44735" hidden="1"/>
    <cellStyle name="Currency [0] 8898" xfId="15343" hidden="1"/>
    <cellStyle name="Currency [0] 8898" xfId="44736" hidden="1"/>
    <cellStyle name="Currency [0] 8899" xfId="15308" hidden="1"/>
    <cellStyle name="Currency [0] 8899" xfId="44701" hidden="1"/>
    <cellStyle name="Currency [0] 89" xfId="176" hidden="1"/>
    <cellStyle name="Currency [0] 89" xfId="29571" hidden="1"/>
    <cellStyle name="Currency [0] 890" xfId="1004" hidden="1"/>
    <cellStyle name="Currency [0] 890" xfId="30399" hidden="1"/>
    <cellStyle name="Currency [0] 8900" xfId="15323" hidden="1"/>
    <cellStyle name="Currency [0] 8900" xfId="44716" hidden="1"/>
    <cellStyle name="Currency [0] 8901" xfId="14889" hidden="1"/>
    <cellStyle name="Currency [0] 8901" xfId="44282" hidden="1"/>
    <cellStyle name="Currency [0] 8902" xfId="15318" hidden="1"/>
    <cellStyle name="Currency [0] 8902" xfId="44711" hidden="1"/>
    <cellStyle name="Currency [0] 8903" xfId="15316" hidden="1"/>
    <cellStyle name="Currency [0] 8903" xfId="44709" hidden="1"/>
    <cellStyle name="Currency [0] 8904" xfId="15345" hidden="1"/>
    <cellStyle name="Currency [0] 8904" xfId="44738" hidden="1"/>
    <cellStyle name="Currency [0] 8905" xfId="15261" hidden="1"/>
    <cellStyle name="Currency [0] 8905" xfId="44654" hidden="1"/>
    <cellStyle name="Currency [0] 8906" xfId="15337" hidden="1"/>
    <cellStyle name="Currency [0] 8906" xfId="44730" hidden="1"/>
    <cellStyle name="Currency [0] 8907" xfId="15347" hidden="1"/>
    <cellStyle name="Currency [0] 8907" xfId="44740" hidden="1"/>
    <cellStyle name="Currency [0] 8908" xfId="15348" hidden="1"/>
    <cellStyle name="Currency [0] 8908" xfId="44741" hidden="1"/>
    <cellStyle name="Currency [0] 8909" xfId="15319" hidden="1"/>
    <cellStyle name="Currency [0] 8909" xfId="44712" hidden="1"/>
    <cellStyle name="Currency [0] 891" xfId="1041" hidden="1"/>
    <cellStyle name="Currency [0] 891" xfId="30436" hidden="1"/>
    <cellStyle name="Currency [0] 8910" xfId="15331" hidden="1"/>
    <cellStyle name="Currency [0] 8910" xfId="44724" hidden="1"/>
    <cellStyle name="Currency [0] 8911" xfId="15311" hidden="1"/>
    <cellStyle name="Currency [0] 8911" xfId="44704" hidden="1"/>
    <cellStyle name="Currency [0] 8912" xfId="15326" hidden="1"/>
    <cellStyle name="Currency [0] 8912" xfId="44719" hidden="1"/>
    <cellStyle name="Currency [0] 8913" xfId="15324" hidden="1"/>
    <cellStyle name="Currency [0] 8913" xfId="44717" hidden="1"/>
    <cellStyle name="Currency [0] 8914" xfId="15350" hidden="1"/>
    <cellStyle name="Currency [0] 8914" xfId="44743" hidden="1"/>
    <cellStyle name="Currency [0] 8915" xfId="15263" hidden="1"/>
    <cellStyle name="Currency [0] 8915" xfId="44656" hidden="1"/>
    <cellStyle name="Currency [0] 8916" xfId="15344" hidden="1"/>
    <cellStyle name="Currency [0] 8916" xfId="44737" hidden="1"/>
    <cellStyle name="Currency [0] 8917" xfId="15351" hidden="1"/>
    <cellStyle name="Currency [0] 8917" xfId="44744" hidden="1"/>
    <cellStyle name="Currency [0] 8918" xfId="15352" hidden="1"/>
    <cellStyle name="Currency [0] 8918" xfId="44745" hidden="1"/>
    <cellStyle name="Currency [0] 8919" xfId="15292" hidden="1"/>
    <cellStyle name="Currency [0] 8919" xfId="44685" hidden="1"/>
    <cellStyle name="Currency [0] 892" xfId="826" hidden="1"/>
    <cellStyle name="Currency [0] 892" xfId="30221" hidden="1"/>
    <cellStyle name="Currency [0] 8920" xfId="15312" hidden="1"/>
    <cellStyle name="Currency [0] 8920" xfId="44705" hidden="1"/>
    <cellStyle name="Currency [0] 8921" xfId="15346" hidden="1"/>
    <cellStyle name="Currency [0] 8921" xfId="44739" hidden="1"/>
    <cellStyle name="Currency [0] 8922" xfId="15339" hidden="1"/>
    <cellStyle name="Currency [0] 8922" xfId="44732" hidden="1"/>
    <cellStyle name="Currency [0] 8923" xfId="15349" hidden="1"/>
    <cellStyle name="Currency [0] 8923" xfId="44742" hidden="1"/>
    <cellStyle name="Currency [0] 8924" xfId="15353" hidden="1"/>
    <cellStyle name="Currency [0] 8924" xfId="44746" hidden="1"/>
    <cellStyle name="Currency [0] 8925" xfId="15278" hidden="1"/>
    <cellStyle name="Currency [0] 8925" xfId="44671" hidden="1"/>
    <cellStyle name="Currency [0] 8926" xfId="15310" hidden="1"/>
    <cellStyle name="Currency [0] 8926" xfId="44703" hidden="1"/>
    <cellStyle name="Currency [0] 8927" xfId="15356" hidden="1"/>
    <cellStyle name="Currency [0] 8927" xfId="44749" hidden="1"/>
    <cellStyle name="Currency [0] 8928" xfId="15357" hidden="1"/>
    <cellStyle name="Currency [0] 8928" xfId="44750" hidden="1"/>
    <cellStyle name="Currency [0] 8929" xfId="15334" hidden="1"/>
    <cellStyle name="Currency [0] 8929" xfId="44727" hidden="1"/>
    <cellStyle name="Currency [0] 893" xfId="1031" hidden="1"/>
    <cellStyle name="Currency [0] 893" xfId="30426" hidden="1"/>
    <cellStyle name="Currency [0] 8930" xfId="15340" hidden="1"/>
    <cellStyle name="Currency [0] 8930" xfId="44733" hidden="1"/>
    <cellStyle name="Currency [0] 8931" xfId="15354" hidden="1"/>
    <cellStyle name="Currency [0] 8931" xfId="44747" hidden="1"/>
    <cellStyle name="Currency [0] 8932" xfId="15341" hidden="1"/>
    <cellStyle name="Currency [0] 8932" xfId="44734" hidden="1"/>
    <cellStyle name="Currency [0] 8933" xfId="15358" hidden="1"/>
    <cellStyle name="Currency [0] 8933" xfId="44751" hidden="1"/>
    <cellStyle name="Currency [0] 8934" xfId="15359" hidden="1"/>
    <cellStyle name="Currency [0] 8934" xfId="44752" hidden="1"/>
    <cellStyle name="Currency [0] 8935" xfId="15355" hidden="1"/>
    <cellStyle name="Currency [0] 8935" xfId="44748" hidden="1"/>
    <cellStyle name="Currency [0] 8936" xfId="15328" hidden="1"/>
    <cellStyle name="Currency [0] 8936" xfId="44721" hidden="1"/>
    <cellStyle name="Currency [0] 8937" xfId="15360" hidden="1"/>
    <cellStyle name="Currency [0] 8937" xfId="44753" hidden="1"/>
    <cellStyle name="Currency [0] 8938" xfId="15361" hidden="1"/>
    <cellStyle name="Currency [0] 8938" xfId="44754" hidden="1"/>
    <cellStyle name="Currency [0] 8939" xfId="15362" hidden="1"/>
    <cellStyle name="Currency [0] 8939" xfId="44755" hidden="1"/>
    <cellStyle name="Currency [0] 894" xfId="1043" hidden="1"/>
    <cellStyle name="Currency [0] 894" xfId="30438" hidden="1"/>
    <cellStyle name="Currency [0] 8940" xfId="15368" hidden="1"/>
    <cellStyle name="Currency [0] 8940" xfId="44761" hidden="1"/>
    <cellStyle name="Currency [0] 8941" xfId="15394" hidden="1"/>
    <cellStyle name="Currency [0] 8941" xfId="44787" hidden="1"/>
    <cellStyle name="Currency [0] 8942" xfId="15402" hidden="1"/>
    <cellStyle name="Currency [0] 8942" xfId="44795" hidden="1"/>
    <cellStyle name="Currency [0] 8943" xfId="15405" hidden="1"/>
    <cellStyle name="Currency [0] 8943" xfId="44798" hidden="1"/>
    <cellStyle name="Currency [0] 8944" xfId="15409" hidden="1"/>
    <cellStyle name="Currency [0] 8944" xfId="44802" hidden="1"/>
    <cellStyle name="Currency [0] 8945" xfId="15411" hidden="1"/>
    <cellStyle name="Currency [0] 8945" xfId="44804" hidden="1"/>
    <cellStyle name="Currency [0] 8946" xfId="15401" hidden="1"/>
    <cellStyle name="Currency [0] 8946" xfId="44794" hidden="1"/>
    <cellStyle name="Currency [0] 8947" xfId="15407" hidden="1"/>
    <cellStyle name="Currency [0] 8947" xfId="44800" hidden="1"/>
    <cellStyle name="Currency [0] 8948" xfId="15412" hidden="1"/>
    <cellStyle name="Currency [0] 8948" xfId="44805" hidden="1"/>
    <cellStyle name="Currency [0] 8949" xfId="15413" hidden="1"/>
    <cellStyle name="Currency [0] 8949" xfId="44806" hidden="1"/>
    <cellStyle name="Currency [0] 895" xfId="1044" hidden="1"/>
    <cellStyle name="Currency [0] 895" xfId="30439" hidden="1"/>
    <cellStyle name="Currency [0] 8950" xfId="15406" hidden="1"/>
    <cellStyle name="Currency [0] 8950" xfId="44799" hidden="1"/>
    <cellStyle name="Currency [0] 8951" xfId="15395" hidden="1"/>
    <cellStyle name="Currency [0] 8951" xfId="44788" hidden="1"/>
    <cellStyle name="Currency [0] 8952" xfId="15419" hidden="1"/>
    <cellStyle name="Currency [0] 8952" xfId="44812" hidden="1"/>
    <cellStyle name="Currency [0] 8953" xfId="15423" hidden="1"/>
    <cellStyle name="Currency [0] 8953" xfId="44816" hidden="1"/>
    <cellStyle name="Currency [0] 8954" xfId="15429" hidden="1"/>
    <cellStyle name="Currency [0] 8954" xfId="44822" hidden="1"/>
    <cellStyle name="Currency [0] 8955" xfId="15432" hidden="1"/>
    <cellStyle name="Currency [0] 8955" xfId="44825" hidden="1"/>
    <cellStyle name="Currency [0] 8956" xfId="15418" hidden="1"/>
    <cellStyle name="Currency [0] 8956" xfId="44811" hidden="1"/>
    <cellStyle name="Currency [0] 8957" xfId="15428" hidden="1"/>
    <cellStyle name="Currency [0] 8957" xfId="44821" hidden="1"/>
    <cellStyle name="Currency [0] 8958" xfId="15439" hidden="1"/>
    <cellStyle name="Currency [0] 8958" xfId="44832" hidden="1"/>
    <cellStyle name="Currency [0] 8959" xfId="15440" hidden="1"/>
    <cellStyle name="Currency [0] 8959" xfId="44833" hidden="1"/>
    <cellStyle name="Currency [0] 896" xfId="982" hidden="1"/>
    <cellStyle name="Currency [0] 896" xfId="30377" hidden="1"/>
    <cellStyle name="Currency [0] 8960" xfId="15404" hidden="1"/>
    <cellStyle name="Currency [0] 8960" xfId="44797" hidden="1"/>
    <cellStyle name="Currency [0] 8961" xfId="15397" hidden="1"/>
    <cellStyle name="Currency [0] 8961" xfId="44790" hidden="1"/>
    <cellStyle name="Currency [0] 8962" xfId="15425" hidden="1"/>
    <cellStyle name="Currency [0] 8962" xfId="44818" hidden="1"/>
    <cellStyle name="Currency [0] 8963" xfId="15399" hidden="1"/>
    <cellStyle name="Currency [0] 8963" xfId="44792" hidden="1"/>
    <cellStyle name="Currency [0] 8964" xfId="15420" hidden="1"/>
    <cellStyle name="Currency [0] 8964" xfId="44813" hidden="1"/>
    <cellStyle name="Currency [0] 8965" xfId="15441" hidden="1"/>
    <cellStyle name="Currency [0] 8965" xfId="44834" hidden="1"/>
    <cellStyle name="Currency [0] 8966" xfId="15426" hidden="1"/>
    <cellStyle name="Currency [0] 8966" xfId="44819" hidden="1"/>
    <cellStyle name="Currency [0] 8967" xfId="15430" hidden="1"/>
    <cellStyle name="Currency [0] 8967" xfId="44823" hidden="1"/>
    <cellStyle name="Currency [0] 8968" xfId="15446" hidden="1"/>
    <cellStyle name="Currency [0] 8968" xfId="44839" hidden="1"/>
    <cellStyle name="Currency [0] 8969" xfId="15447" hidden="1"/>
    <cellStyle name="Currency [0] 8969" xfId="44840" hidden="1"/>
    <cellStyle name="Currency [0] 897" xfId="1018" hidden="1"/>
    <cellStyle name="Currency [0] 897" xfId="30413" hidden="1"/>
    <cellStyle name="Currency [0] 8970" xfId="15427" hidden="1"/>
    <cellStyle name="Currency [0] 8970" xfId="44820" hidden="1"/>
    <cellStyle name="Currency [0] 8971" xfId="15434" hidden="1"/>
    <cellStyle name="Currency [0] 8971" xfId="44827" hidden="1"/>
    <cellStyle name="Currency [0] 8972" xfId="15438" hidden="1"/>
    <cellStyle name="Currency [0] 8972" xfId="44831" hidden="1"/>
    <cellStyle name="Currency [0] 8973" xfId="15433" hidden="1"/>
    <cellStyle name="Currency [0] 8973" xfId="44826" hidden="1"/>
    <cellStyle name="Currency [0] 8974" xfId="15456" hidden="1"/>
    <cellStyle name="Currency [0] 8974" xfId="44849" hidden="1"/>
    <cellStyle name="Currency [0] 8975" xfId="15462" hidden="1"/>
    <cellStyle name="Currency [0] 8975" xfId="44855" hidden="1"/>
    <cellStyle name="Currency [0] 8976" xfId="15424" hidden="1"/>
    <cellStyle name="Currency [0] 8976" xfId="44817" hidden="1"/>
    <cellStyle name="Currency [0] 8977" xfId="15454" hidden="1"/>
    <cellStyle name="Currency [0] 8977" xfId="44847" hidden="1"/>
    <cellStyle name="Currency [0] 8978" xfId="15466" hidden="1"/>
    <cellStyle name="Currency [0] 8978" xfId="44859" hidden="1"/>
    <cellStyle name="Currency [0] 8979" xfId="15467" hidden="1"/>
    <cellStyle name="Currency [0] 8979" xfId="44860" hidden="1"/>
    <cellStyle name="Currency [0] 898" xfId="998" hidden="1"/>
    <cellStyle name="Currency [0] 898" xfId="30393" hidden="1"/>
    <cellStyle name="Currency [0] 8980" xfId="15415" hidden="1"/>
    <cellStyle name="Currency [0] 8980" xfId="44808" hidden="1"/>
    <cellStyle name="Currency [0] 8981" xfId="15422" hidden="1"/>
    <cellStyle name="Currency [0] 8981" xfId="44815" hidden="1"/>
    <cellStyle name="Currency [0] 8982" xfId="15451" hidden="1"/>
    <cellStyle name="Currency [0] 8982" xfId="44844" hidden="1"/>
    <cellStyle name="Currency [0] 8983" xfId="15436" hidden="1"/>
    <cellStyle name="Currency [0] 8983" xfId="44829" hidden="1"/>
    <cellStyle name="Currency [0] 8984" xfId="15408" hidden="1"/>
    <cellStyle name="Currency [0] 8984" xfId="44801" hidden="1"/>
    <cellStyle name="Currency [0] 8985" xfId="15473" hidden="1"/>
    <cellStyle name="Currency [0] 8985" xfId="44866" hidden="1"/>
    <cellStyle name="Currency [0] 8986" xfId="15452" hidden="1"/>
    <cellStyle name="Currency [0] 8986" xfId="44845" hidden="1"/>
    <cellStyle name="Currency [0] 8987" xfId="15459" hidden="1"/>
    <cellStyle name="Currency [0] 8987" xfId="44852" hidden="1"/>
    <cellStyle name="Currency [0] 8988" xfId="15474" hidden="1"/>
    <cellStyle name="Currency [0] 8988" xfId="44867" hidden="1"/>
    <cellStyle name="Currency [0] 8989" xfId="15475" hidden="1"/>
    <cellStyle name="Currency [0] 8989" xfId="44868" hidden="1"/>
    <cellStyle name="Currency [0] 899" xfId="1014" hidden="1"/>
    <cellStyle name="Currency [0] 899" xfId="30409" hidden="1"/>
    <cellStyle name="Currency [0] 8990" xfId="15450" hidden="1"/>
    <cellStyle name="Currency [0] 8990" xfId="44843" hidden="1"/>
    <cellStyle name="Currency [0] 8991" xfId="15449" hidden="1"/>
    <cellStyle name="Currency [0] 8991" xfId="44842" hidden="1"/>
    <cellStyle name="Currency [0] 8992" xfId="15444" hidden="1"/>
    <cellStyle name="Currency [0] 8992" xfId="44837" hidden="1"/>
    <cellStyle name="Currency [0] 8993" xfId="15442" hidden="1"/>
    <cellStyle name="Currency [0] 8993" xfId="44835" hidden="1"/>
    <cellStyle name="Currency [0] 8994" xfId="15443" hidden="1"/>
    <cellStyle name="Currency [0] 8994" xfId="44836" hidden="1"/>
    <cellStyle name="Currency [0] 8995" xfId="15480" hidden="1"/>
    <cellStyle name="Currency [0] 8995" xfId="44873" hidden="1"/>
    <cellStyle name="Currency [0] 8996" xfId="15398" hidden="1"/>
    <cellStyle name="Currency [0] 8996" xfId="44791" hidden="1"/>
    <cellStyle name="Currency [0] 8997" xfId="15470" hidden="1"/>
    <cellStyle name="Currency [0] 8997" xfId="44863" hidden="1"/>
    <cellStyle name="Currency [0] 8998" xfId="15482" hidden="1"/>
    <cellStyle name="Currency [0] 8998" xfId="44875" hidden="1"/>
    <cellStyle name="Currency [0] 8999" xfId="15483" hidden="1"/>
    <cellStyle name="Currency [0] 8999" xfId="44876" hidden="1"/>
    <cellStyle name="Currency [0] 9" xfId="88" hidden="1"/>
    <cellStyle name="Currency [0] 9" xfId="29483" hidden="1"/>
    <cellStyle name="Currency [0] 90" xfId="177" hidden="1"/>
    <cellStyle name="Currency [0] 90" xfId="29572" hidden="1"/>
    <cellStyle name="Currency [0] 900" xfId="1016" hidden="1"/>
    <cellStyle name="Currency [0] 900" xfId="30411" hidden="1"/>
    <cellStyle name="Currency [0] 9000" xfId="15421" hidden="1"/>
    <cellStyle name="Currency [0] 9000" xfId="44814" hidden="1"/>
    <cellStyle name="Currency [0] 9001" xfId="15457" hidden="1"/>
    <cellStyle name="Currency [0] 9001" xfId="44850" hidden="1"/>
    <cellStyle name="Currency [0] 9002" xfId="15437" hidden="1"/>
    <cellStyle name="Currency [0] 9002" xfId="44830" hidden="1"/>
    <cellStyle name="Currency [0] 9003" xfId="15453" hidden="1"/>
    <cellStyle name="Currency [0] 9003" xfId="44846" hidden="1"/>
    <cellStyle name="Currency [0] 9004" xfId="15455" hidden="1"/>
    <cellStyle name="Currency [0] 9004" xfId="44848" hidden="1"/>
    <cellStyle name="Currency [0] 9005" xfId="15486" hidden="1"/>
    <cellStyle name="Currency [0] 9005" xfId="44879" hidden="1"/>
    <cellStyle name="Currency [0] 9006" xfId="15396" hidden="1"/>
    <cellStyle name="Currency [0] 9006" xfId="44789" hidden="1"/>
    <cellStyle name="Currency [0] 9007" xfId="15478" hidden="1"/>
    <cellStyle name="Currency [0] 9007" xfId="44871" hidden="1"/>
    <cellStyle name="Currency [0] 9008" xfId="15488" hidden="1"/>
    <cellStyle name="Currency [0] 9008" xfId="44881" hidden="1"/>
    <cellStyle name="Currency [0] 9009" xfId="15489" hidden="1"/>
    <cellStyle name="Currency [0] 9009" xfId="44882" hidden="1"/>
    <cellStyle name="Currency [0] 901" xfId="1047" hidden="1"/>
    <cellStyle name="Currency [0] 901" xfId="30442" hidden="1"/>
    <cellStyle name="Currency [0] 9010" xfId="15417" hidden="1"/>
    <cellStyle name="Currency [0] 9010" xfId="44810" hidden="1"/>
    <cellStyle name="Currency [0] 9011" xfId="15468" hidden="1"/>
    <cellStyle name="Currency [0] 9011" xfId="44861" hidden="1"/>
    <cellStyle name="Currency [0] 9012" xfId="15448" hidden="1"/>
    <cellStyle name="Currency [0] 9012" xfId="44841" hidden="1"/>
    <cellStyle name="Currency [0] 9013" xfId="15460" hidden="1"/>
    <cellStyle name="Currency [0] 9013" xfId="44853" hidden="1"/>
    <cellStyle name="Currency [0] 9014" xfId="15458" hidden="1"/>
    <cellStyle name="Currency [0] 9014" xfId="44851" hidden="1"/>
    <cellStyle name="Currency [0] 9015" xfId="15491" hidden="1"/>
    <cellStyle name="Currency [0] 9015" xfId="44884" hidden="1"/>
    <cellStyle name="Currency [0] 9016" xfId="15435" hidden="1"/>
    <cellStyle name="Currency [0] 9016" xfId="44828" hidden="1"/>
    <cellStyle name="Currency [0] 9017" xfId="15485" hidden="1"/>
    <cellStyle name="Currency [0] 9017" xfId="44878" hidden="1"/>
    <cellStyle name="Currency [0] 9018" xfId="15495" hidden="1"/>
    <cellStyle name="Currency [0] 9018" xfId="44888" hidden="1"/>
    <cellStyle name="Currency [0] 9019" xfId="15496" hidden="1"/>
    <cellStyle name="Currency [0] 9019" xfId="44889" hidden="1"/>
    <cellStyle name="Currency [0] 902" xfId="841" hidden="1"/>
    <cellStyle name="Currency [0] 902" xfId="30236" hidden="1"/>
    <cellStyle name="Currency [0] 9020" xfId="15461" hidden="1"/>
    <cellStyle name="Currency [0] 9020" xfId="44854" hidden="1"/>
    <cellStyle name="Currency [0] 9021" xfId="15476" hidden="1"/>
    <cellStyle name="Currency [0] 9021" xfId="44869" hidden="1"/>
    <cellStyle name="Currency [0] 9022" xfId="15403" hidden="1"/>
    <cellStyle name="Currency [0] 9022" xfId="44796" hidden="1"/>
    <cellStyle name="Currency [0] 9023" xfId="15471" hidden="1"/>
    <cellStyle name="Currency [0] 9023" xfId="44864" hidden="1"/>
    <cellStyle name="Currency [0] 9024" xfId="15469" hidden="1"/>
    <cellStyle name="Currency [0] 9024" xfId="44862" hidden="1"/>
    <cellStyle name="Currency [0] 9025" xfId="15498" hidden="1"/>
    <cellStyle name="Currency [0] 9025" xfId="44891" hidden="1"/>
    <cellStyle name="Currency [0] 9026" xfId="15414" hidden="1"/>
    <cellStyle name="Currency [0] 9026" xfId="44807" hidden="1"/>
    <cellStyle name="Currency [0] 9027" xfId="15490" hidden="1"/>
    <cellStyle name="Currency [0] 9027" xfId="44883" hidden="1"/>
    <cellStyle name="Currency [0] 9028" xfId="15500" hidden="1"/>
    <cellStyle name="Currency [0] 9028" xfId="44893" hidden="1"/>
    <cellStyle name="Currency [0] 9029" xfId="15501" hidden="1"/>
    <cellStyle name="Currency [0] 9029" xfId="44894" hidden="1"/>
    <cellStyle name="Currency [0] 903" xfId="1039" hidden="1"/>
    <cellStyle name="Currency [0] 903" xfId="30434" hidden="1"/>
    <cellStyle name="Currency [0] 9030" xfId="15472" hidden="1"/>
    <cellStyle name="Currency [0] 9030" xfId="44865" hidden="1"/>
    <cellStyle name="Currency [0] 9031" xfId="15484" hidden="1"/>
    <cellStyle name="Currency [0] 9031" xfId="44877" hidden="1"/>
    <cellStyle name="Currency [0] 9032" xfId="15464" hidden="1"/>
    <cellStyle name="Currency [0] 9032" xfId="44857" hidden="1"/>
    <cellStyle name="Currency [0] 9033" xfId="15479" hidden="1"/>
    <cellStyle name="Currency [0] 9033" xfId="44872" hidden="1"/>
    <cellStyle name="Currency [0] 9034" xfId="15477" hidden="1"/>
    <cellStyle name="Currency [0] 9034" xfId="44870" hidden="1"/>
    <cellStyle name="Currency [0] 9035" xfId="15503" hidden="1"/>
    <cellStyle name="Currency [0] 9035" xfId="44896" hidden="1"/>
    <cellStyle name="Currency [0] 9036" xfId="15416" hidden="1"/>
    <cellStyle name="Currency [0] 9036" xfId="44809" hidden="1"/>
    <cellStyle name="Currency [0] 9037" xfId="15497" hidden="1"/>
    <cellStyle name="Currency [0] 9037" xfId="44890" hidden="1"/>
    <cellStyle name="Currency [0] 9038" xfId="15504" hidden="1"/>
    <cellStyle name="Currency [0] 9038" xfId="44897" hidden="1"/>
    <cellStyle name="Currency [0] 9039" xfId="15505" hidden="1"/>
    <cellStyle name="Currency [0] 9039" xfId="44898" hidden="1"/>
    <cellStyle name="Currency [0] 904" xfId="1049" hidden="1"/>
    <cellStyle name="Currency [0] 904" xfId="30444" hidden="1"/>
    <cellStyle name="Currency [0] 9040" xfId="15445" hidden="1"/>
    <cellStyle name="Currency [0] 9040" xfId="44838" hidden="1"/>
    <cellStyle name="Currency [0] 9041" xfId="15465" hidden="1"/>
    <cellStyle name="Currency [0] 9041" xfId="44858" hidden="1"/>
    <cellStyle name="Currency [0] 9042" xfId="15499" hidden="1"/>
    <cellStyle name="Currency [0] 9042" xfId="44892" hidden="1"/>
    <cellStyle name="Currency [0] 9043" xfId="15492" hidden="1"/>
    <cellStyle name="Currency [0] 9043" xfId="44885" hidden="1"/>
    <cellStyle name="Currency [0] 9044" xfId="15502" hidden="1"/>
    <cellStyle name="Currency [0] 9044" xfId="44895" hidden="1"/>
    <cellStyle name="Currency [0] 9045" xfId="15506" hidden="1"/>
    <cellStyle name="Currency [0] 9045" xfId="44899" hidden="1"/>
    <cellStyle name="Currency [0] 9046" xfId="15431" hidden="1"/>
    <cellStyle name="Currency [0] 9046" xfId="44824" hidden="1"/>
    <cellStyle name="Currency [0] 9047" xfId="15463" hidden="1"/>
    <cellStyle name="Currency [0] 9047" xfId="44856" hidden="1"/>
    <cellStyle name="Currency [0] 9048" xfId="15509" hidden="1"/>
    <cellStyle name="Currency [0] 9048" xfId="44902" hidden="1"/>
    <cellStyle name="Currency [0] 9049" xfId="15510" hidden="1"/>
    <cellStyle name="Currency [0] 9049" xfId="44903" hidden="1"/>
    <cellStyle name="Currency [0] 905" xfId="1050" hidden="1"/>
    <cellStyle name="Currency [0] 905" xfId="30445" hidden="1"/>
    <cellStyle name="Currency [0] 9050" xfId="15487" hidden="1"/>
    <cellStyle name="Currency [0] 9050" xfId="44880" hidden="1"/>
    <cellStyle name="Currency [0] 9051" xfId="15493" hidden="1"/>
    <cellStyle name="Currency [0] 9051" xfId="44886" hidden="1"/>
    <cellStyle name="Currency [0] 9052" xfId="15507" hidden="1"/>
    <cellStyle name="Currency [0] 9052" xfId="44900" hidden="1"/>
    <cellStyle name="Currency [0] 9053" xfId="15494" hidden="1"/>
    <cellStyle name="Currency [0] 9053" xfId="44887" hidden="1"/>
    <cellStyle name="Currency [0] 9054" xfId="15511" hidden="1"/>
    <cellStyle name="Currency [0] 9054" xfId="44904" hidden="1"/>
    <cellStyle name="Currency [0] 9055" xfId="15512" hidden="1"/>
    <cellStyle name="Currency [0] 9055" xfId="44905" hidden="1"/>
    <cellStyle name="Currency [0] 9056" xfId="15508" hidden="1"/>
    <cellStyle name="Currency [0] 9056" xfId="44901" hidden="1"/>
    <cellStyle name="Currency [0] 9057" xfId="15481" hidden="1"/>
    <cellStyle name="Currency [0] 9057" xfId="44874" hidden="1"/>
    <cellStyle name="Currency [0] 9058" xfId="15513" hidden="1"/>
    <cellStyle name="Currency [0] 9058" xfId="44906" hidden="1"/>
    <cellStyle name="Currency [0] 9059" xfId="15514" hidden="1"/>
    <cellStyle name="Currency [0] 9059" xfId="44907" hidden="1"/>
    <cellStyle name="Currency [0] 906" xfId="978" hidden="1"/>
    <cellStyle name="Currency [0] 906" xfId="30373" hidden="1"/>
    <cellStyle name="Currency [0] 9060" xfId="15539" hidden="1"/>
    <cellStyle name="Currency [0] 9060" xfId="44932" hidden="1"/>
    <cellStyle name="Currency [0] 9061" xfId="15547" hidden="1"/>
    <cellStyle name="Currency [0] 9061" xfId="44940" hidden="1"/>
    <cellStyle name="Currency [0] 9062" xfId="15550" hidden="1"/>
    <cellStyle name="Currency [0] 9062" xfId="44943" hidden="1"/>
    <cellStyle name="Currency [0] 9063" xfId="15554" hidden="1"/>
    <cellStyle name="Currency [0] 9063" xfId="44947" hidden="1"/>
    <cellStyle name="Currency [0] 9064" xfId="15556" hidden="1"/>
    <cellStyle name="Currency [0] 9064" xfId="44949" hidden="1"/>
    <cellStyle name="Currency [0] 9065" xfId="15546" hidden="1"/>
    <cellStyle name="Currency [0] 9065" xfId="44939" hidden="1"/>
    <cellStyle name="Currency [0] 9066" xfId="15552" hidden="1"/>
    <cellStyle name="Currency [0] 9066" xfId="44945" hidden="1"/>
    <cellStyle name="Currency [0] 9067" xfId="15558" hidden="1"/>
    <cellStyle name="Currency [0] 9067" xfId="44951" hidden="1"/>
    <cellStyle name="Currency [0] 9068" xfId="15559" hidden="1"/>
    <cellStyle name="Currency [0] 9068" xfId="44952" hidden="1"/>
    <cellStyle name="Currency [0] 9069" xfId="15551" hidden="1"/>
    <cellStyle name="Currency [0] 9069" xfId="44944" hidden="1"/>
    <cellStyle name="Currency [0] 907" xfId="1029" hidden="1"/>
    <cellStyle name="Currency [0] 907" xfId="30424" hidden="1"/>
    <cellStyle name="Currency [0] 9070" xfId="15540" hidden="1"/>
    <cellStyle name="Currency [0] 9070" xfId="44933" hidden="1"/>
    <cellStyle name="Currency [0] 9071" xfId="15565" hidden="1"/>
    <cellStyle name="Currency [0] 9071" xfId="44958" hidden="1"/>
    <cellStyle name="Currency [0] 9072" xfId="15569" hidden="1"/>
    <cellStyle name="Currency [0] 9072" xfId="44962" hidden="1"/>
    <cellStyle name="Currency [0] 9073" xfId="15575" hidden="1"/>
    <cellStyle name="Currency [0] 9073" xfId="44968" hidden="1"/>
    <cellStyle name="Currency [0] 9074" xfId="15578" hidden="1"/>
    <cellStyle name="Currency [0] 9074" xfId="44971" hidden="1"/>
    <cellStyle name="Currency [0] 9075" xfId="15564" hidden="1"/>
    <cellStyle name="Currency [0] 9075" xfId="44957" hidden="1"/>
    <cellStyle name="Currency [0] 9076" xfId="15574" hidden="1"/>
    <cellStyle name="Currency [0] 9076" xfId="44967" hidden="1"/>
    <cellStyle name="Currency [0] 9077" xfId="15585" hidden="1"/>
    <cellStyle name="Currency [0] 9077" xfId="44978" hidden="1"/>
    <cellStyle name="Currency [0] 9078" xfId="15586" hidden="1"/>
    <cellStyle name="Currency [0] 9078" xfId="44979" hidden="1"/>
    <cellStyle name="Currency [0] 9079" xfId="15549" hidden="1"/>
    <cellStyle name="Currency [0] 9079" xfId="44942" hidden="1"/>
    <cellStyle name="Currency [0] 908" xfId="1009" hidden="1"/>
    <cellStyle name="Currency [0] 908" xfId="30404" hidden="1"/>
    <cellStyle name="Currency [0] 9080" xfId="15542" hidden="1"/>
    <cellStyle name="Currency [0] 9080" xfId="44935" hidden="1"/>
    <cellStyle name="Currency [0] 9081" xfId="15571" hidden="1"/>
    <cellStyle name="Currency [0] 9081" xfId="44964" hidden="1"/>
    <cellStyle name="Currency [0] 9082" xfId="15544" hidden="1"/>
    <cellStyle name="Currency [0] 9082" xfId="44937" hidden="1"/>
    <cellStyle name="Currency [0] 9083" xfId="15566" hidden="1"/>
    <cellStyle name="Currency [0] 9083" xfId="44959" hidden="1"/>
    <cellStyle name="Currency [0] 9084" xfId="15587" hidden="1"/>
    <cellStyle name="Currency [0] 9084" xfId="44980" hidden="1"/>
    <cellStyle name="Currency [0] 9085" xfId="15572" hidden="1"/>
    <cellStyle name="Currency [0] 9085" xfId="44965" hidden="1"/>
    <cellStyle name="Currency [0] 9086" xfId="15576" hidden="1"/>
    <cellStyle name="Currency [0] 9086" xfId="44969" hidden="1"/>
    <cellStyle name="Currency [0] 9087" xfId="15592" hidden="1"/>
    <cellStyle name="Currency [0] 9087" xfId="44985" hidden="1"/>
    <cellStyle name="Currency [0] 9088" xfId="15593" hidden="1"/>
    <cellStyle name="Currency [0] 9088" xfId="44986" hidden="1"/>
    <cellStyle name="Currency [0] 9089" xfId="15573" hidden="1"/>
    <cellStyle name="Currency [0] 9089" xfId="44966" hidden="1"/>
    <cellStyle name="Currency [0] 909" xfId="1021" hidden="1"/>
    <cellStyle name="Currency [0] 909" xfId="30416" hidden="1"/>
    <cellStyle name="Currency [0] 9090" xfId="15580" hidden="1"/>
    <cellStyle name="Currency [0] 9090" xfId="44973" hidden="1"/>
    <cellStyle name="Currency [0] 9091" xfId="15584" hidden="1"/>
    <cellStyle name="Currency [0] 9091" xfId="44977" hidden="1"/>
    <cellStyle name="Currency [0] 9092" xfId="15579" hidden="1"/>
    <cellStyle name="Currency [0] 9092" xfId="44972" hidden="1"/>
    <cellStyle name="Currency [0] 9093" xfId="15602" hidden="1"/>
    <cellStyle name="Currency [0] 9093" xfId="44995" hidden="1"/>
    <cellStyle name="Currency [0] 9094" xfId="15608" hidden="1"/>
    <cellStyle name="Currency [0] 9094" xfId="45001" hidden="1"/>
    <cellStyle name="Currency [0] 9095" xfId="15570" hidden="1"/>
    <cellStyle name="Currency [0] 9095" xfId="44963" hidden="1"/>
    <cellStyle name="Currency [0] 9096" xfId="15600" hidden="1"/>
    <cellStyle name="Currency [0] 9096" xfId="44993" hidden="1"/>
    <cellStyle name="Currency [0] 9097" xfId="15612" hidden="1"/>
    <cellStyle name="Currency [0] 9097" xfId="45005" hidden="1"/>
    <cellStyle name="Currency [0] 9098" xfId="15613" hidden="1"/>
    <cellStyle name="Currency [0] 9098" xfId="45006" hidden="1"/>
    <cellStyle name="Currency [0] 9099" xfId="15561" hidden="1"/>
    <cellStyle name="Currency [0] 9099" xfId="44954" hidden="1"/>
    <cellStyle name="Currency [0] 91" xfId="148" hidden="1"/>
    <cellStyle name="Currency [0] 91" xfId="29543" hidden="1"/>
    <cellStyle name="Currency [0] 910" xfId="1019" hidden="1"/>
    <cellStyle name="Currency [0] 910" xfId="30414" hidden="1"/>
    <cellStyle name="Currency [0] 9100" xfId="15568" hidden="1"/>
    <cellStyle name="Currency [0] 9100" xfId="44961" hidden="1"/>
    <cellStyle name="Currency [0] 9101" xfId="15597" hidden="1"/>
    <cellStyle name="Currency [0] 9101" xfId="44990" hidden="1"/>
    <cellStyle name="Currency [0] 9102" xfId="15582" hidden="1"/>
    <cellStyle name="Currency [0] 9102" xfId="44975" hidden="1"/>
    <cellStyle name="Currency [0] 9103" xfId="15553" hidden="1"/>
    <cellStyle name="Currency [0] 9103" xfId="44946" hidden="1"/>
    <cellStyle name="Currency [0] 9104" xfId="15619" hidden="1"/>
    <cellStyle name="Currency [0] 9104" xfId="45012" hidden="1"/>
    <cellStyle name="Currency [0] 9105" xfId="15598" hidden="1"/>
    <cellStyle name="Currency [0] 9105" xfId="44991" hidden="1"/>
    <cellStyle name="Currency [0] 9106" xfId="15605" hidden="1"/>
    <cellStyle name="Currency [0] 9106" xfId="44998" hidden="1"/>
    <cellStyle name="Currency [0] 9107" xfId="15620" hidden="1"/>
    <cellStyle name="Currency [0] 9107" xfId="45013" hidden="1"/>
    <cellStyle name="Currency [0] 9108" xfId="15621" hidden="1"/>
    <cellStyle name="Currency [0] 9108" xfId="45014" hidden="1"/>
    <cellStyle name="Currency [0] 9109" xfId="15596" hidden="1"/>
    <cellStyle name="Currency [0] 9109" xfId="44989" hidden="1"/>
    <cellStyle name="Currency [0] 911" xfId="1052" hidden="1"/>
    <cellStyle name="Currency [0] 911" xfId="30447" hidden="1"/>
    <cellStyle name="Currency [0] 9110" xfId="15595" hidden="1"/>
    <cellStyle name="Currency [0] 9110" xfId="44988" hidden="1"/>
    <cellStyle name="Currency [0] 9111" xfId="15590" hidden="1"/>
    <cellStyle name="Currency [0] 9111" xfId="44983" hidden="1"/>
    <cellStyle name="Currency [0] 9112" xfId="15588" hidden="1"/>
    <cellStyle name="Currency [0] 9112" xfId="44981" hidden="1"/>
    <cellStyle name="Currency [0] 9113" xfId="15589" hidden="1"/>
    <cellStyle name="Currency [0] 9113" xfId="44982" hidden="1"/>
    <cellStyle name="Currency [0] 9114" xfId="15626" hidden="1"/>
    <cellStyle name="Currency [0] 9114" xfId="45019" hidden="1"/>
    <cellStyle name="Currency [0] 9115" xfId="15543" hidden="1"/>
    <cellStyle name="Currency [0] 9115" xfId="44936" hidden="1"/>
    <cellStyle name="Currency [0] 9116" xfId="15616" hidden="1"/>
    <cellStyle name="Currency [0] 9116" xfId="45009" hidden="1"/>
    <cellStyle name="Currency [0] 9117" xfId="15628" hidden="1"/>
    <cellStyle name="Currency [0] 9117" xfId="45021" hidden="1"/>
    <cellStyle name="Currency [0] 9118" xfId="15629" hidden="1"/>
    <cellStyle name="Currency [0] 9118" xfId="45022" hidden="1"/>
    <cellStyle name="Currency [0] 9119" xfId="15567" hidden="1"/>
    <cellStyle name="Currency [0] 9119" xfId="44960" hidden="1"/>
    <cellStyle name="Currency [0] 912" xfId="996" hidden="1"/>
    <cellStyle name="Currency [0] 912" xfId="30391" hidden="1"/>
    <cellStyle name="Currency [0] 9120" xfId="15603" hidden="1"/>
    <cellStyle name="Currency [0] 9120" xfId="44996" hidden="1"/>
    <cellStyle name="Currency [0] 9121" xfId="15583" hidden="1"/>
    <cellStyle name="Currency [0] 9121" xfId="44976" hidden="1"/>
    <cellStyle name="Currency [0] 9122" xfId="15599" hidden="1"/>
    <cellStyle name="Currency [0] 9122" xfId="44992" hidden="1"/>
    <cellStyle name="Currency [0] 9123" xfId="15601" hidden="1"/>
    <cellStyle name="Currency [0] 9123" xfId="44994" hidden="1"/>
    <cellStyle name="Currency [0] 9124" xfId="15632" hidden="1"/>
    <cellStyle name="Currency [0] 9124" xfId="45025" hidden="1"/>
    <cellStyle name="Currency [0] 9125" xfId="15541" hidden="1"/>
    <cellStyle name="Currency [0] 9125" xfId="44934" hidden="1"/>
    <cellStyle name="Currency [0] 9126" xfId="15624" hidden="1"/>
    <cellStyle name="Currency [0] 9126" xfId="45017" hidden="1"/>
    <cellStyle name="Currency [0] 9127" xfId="15634" hidden="1"/>
    <cellStyle name="Currency [0] 9127" xfId="45027" hidden="1"/>
    <cellStyle name="Currency [0] 9128" xfId="15635" hidden="1"/>
    <cellStyle name="Currency [0] 9128" xfId="45028" hidden="1"/>
    <cellStyle name="Currency [0] 9129" xfId="15563" hidden="1"/>
    <cellStyle name="Currency [0] 9129" xfId="44956" hidden="1"/>
    <cellStyle name="Currency [0] 913" xfId="1046" hidden="1"/>
    <cellStyle name="Currency [0] 913" xfId="30441" hidden="1"/>
    <cellStyle name="Currency [0] 9130" xfId="15614" hidden="1"/>
    <cellStyle name="Currency [0] 9130" xfId="45007" hidden="1"/>
    <cellStyle name="Currency [0] 9131" xfId="15594" hidden="1"/>
    <cellStyle name="Currency [0] 9131" xfId="44987" hidden="1"/>
    <cellStyle name="Currency [0] 9132" xfId="15606" hidden="1"/>
    <cellStyle name="Currency [0] 9132" xfId="44999" hidden="1"/>
    <cellStyle name="Currency [0] 9133" xfId="15604" hidden="1"/>
    <cellStyle name="Currency [0] 9133" xfId="44997" hidden="1"/>
    <cellStyle name="Currency [0] 9134" xfId="15637" hidden="1"/>
    <cellStyle name="Currency [0] 9134" xfId="45030" hidden="1"/>
    <cellStyle name="Currency [0] 9135" xfId="15581" hidden="1"/>
    <cellStyle name="Currency [0] 9135" xfId="44974" hidden="1"/>
    <cellStyle name="Currency [0] 9136" xfId="15631" hidden="1"/>
    <cellStyle name="Currency [0] 9136" xfId="45024" hidden="1"/>
    <cellStyle name="Currency [0] 9137" xfId="15641" hidden="1"/>
    <cellStyle name="Currency [0] 9137" xfId="45034" hidden="1"/>
    <cellStyle name="Currency [0] 9138" xfId="15642" hidden="1"/>
    <cellStyle name="Currency [0] 9138" xfId="45035" hidden="1"/>
    <cellStyle name="Currency [0] 9139" xfId="15607" hidden="1"/>
    <cellStyle name="Currency [0] 9139" xfId="45000" hidden="1"/>
    <cellStyle name="Currency [0] 914" xfId="1056" hidden="1"/>
    <cellStyle name="Currency [0] 914" xfId="30451" hidden="1"/>
    <cellStyle name="Currency [0] 9140" xfId="15622" hidden="1"/>
    <cellStyle name="Currency [0] 9140" xfId="45015" hidden="1"/>
    <cellStyle name="Currency [0] 9141" xfId="15548" hidden="1"/>
    <cellStyle name="Currency [0] 9141" xfId="44941" hidden="1"/>
    <cellStyle name="Currency [0] 9142" xfId="15617" hidden="1"/>
    <cellStyle name="Currency [0] 9142" xfId="45010" hidden="1"/>
    <cellStyle name="Currency [0] 9143" xfId="15615" hidden="1"/>
    <cellStyle name="Currency [0] 9143" xfId="45008" hidden="1"/>
    <cellStyle name="Currency [0] 9144" xfId="15644" hidden="1"/>
    <cellStyle name="Currency [0] 9144" xfId="45037" hidden="1"/>
    <cellStyle name="Currency [0] 9145" xfId="15560" hidden="1"/>
    <cellStyle name="Currency [0] 9145" xfId="44953" hidden="1"/>
    <cellStyle name="Currency [0] 9146" xfId="15636" hidden="1"/>
    <cellStyle name="Currency [0] 9146" xfId="45029" hidden="1"/>
    <cellStyle name="Currency [0] 9147" xfId="15646" hidden="1"/>
    <cellStyle name="Currency [0] 9147" xfId="45039" hidden="1"/>
    <cellStyle name="Currency [0] 9148" xfId="15647" hidden="1"/>
    <cellStyle name="Currency [0] 9148" xfId="45040" hidden="1"/>
    <cellStyle name="Currency [0] 9149" xfId="15618" hidden="1"/>
    <cellStyle name="Currency [0] 9149" xfId="45011" hidden="1"/>
    <cellStyle name="Currency [0] 915" xfId="1057" hidden="1"/>
    <cellStyle name="Currency [0] 915" xfId="30452" hidden="1"/>
    <cellStyle name="Currency [0] 9150" xfId="15630" hidden="1"/>
    <cellStyle name="Currency [0] 9150" xfId="45023" hidden="1"/>
    <cellStyle name="Currency [0] 9151" xfId="15610" hidden="1"/>
    <cellStyle name="Currency [0] 9151" xfId="45003" hidden="1"/>
    <cellStyle name="Currency [0] 9152" xfId="15625" hidden="1"/>
    <cellStyle name="Currency [0] 9152" xfId="45018" hidden="1"/>
    <cellStyle name="Currency [0] 9153" xfId="15623" hidden="1"/>
    <cellStyle name="Currency [0] 9153" xfId="45016" hidden="1"/>
    <cellStyle name="Currency [0] 9154" xfId="15649" hidden="1"/>
    <cellStyle name="Currency [0] 9154" xfId="45042" hidden="1"/>
    <cellStyle name="Currency [0] 9155" xfId="15562" hidden="1"/>
    <cellStyle name="Currency [0] 9155" xfId="44955" hidden="1"/>
    <cellStyle name="Currency [0] 9156" xfId="15643" hidden="1"/>
    <cellStyle name="Currency [0] 9156" xfId="45036" hidden="1"/>
    <cellStyle name="Currency [0] 9157" xfId="15650" hidden="1"/>
    <cellStyle name="Currency [0] 9157" xfId="45043" hidden="1"/>
    <cellStyle name="Currency [0] 9158" xfId="15651" hidden="1"/>
    <cellStyle name="Currency [0] 9158" xfId="45044" hidden="1"/>
    <cellStyle name="Currency [0] 9159" xfId="15591" hidden="1"/>
    <cellStyle name="Currency [0] 9159" xfId="44984" hidden="1"/>
    <cellStyle name="Currency [0] 916" xfId="1022" hidden="1"/>
    <cellStyle name="Currency [0] 916" xfId="30417" hidden="1"/>
    <cellStyle name="Currency [0] 9160" xfId="15611" hidden="1"/>
    <cellStyle name="Currency [0] 9160" xfId="45004" hidden="1"/>
    <cellStyle name="Currency [0] 9161" xfId="15645" hidden="1"/>
    <cellStyle name="Currency [0] 9161" xfId="45038" hidden="1"/>
    <cellStyle name="Currency [0] 9162" xfId="15638" hidden="1"/>
    <cellStyle name="Currency [0] 9162" xfId="45031" hidden="1"/>
    <cellStyle name="Currency [0] 9163" xfId="15648" hidden="1"/>
    <cellStyle name="Currency [0] 9163" xfId="45041" hidden="1"/>
    <cellStyle name="Currency [0] 9164" xfId="15652" hidden="1"/>
    <cellStyle name="Currency [0] 9164" xfId="45045" hidden="1"/>
    <cellStyle name="Currency [0] 9165" xfId="15577" hidden="1"/>
    <cellStyle name="Currency [0] 9165" xfId="44970" hidden="1"/>
    <cellStyle name="Currency [0] 9166" xfId="15609" hidden="1"/>
    <cellStyle name="Currency [0] 9166" xfId="45002" hidden="1"/>
    <cellStyle name="Currency [0] 9167" xfId="15655" hidden="1"/>
    <cellStyle name="Currency [0] 9167" xfId="45048" hidden="1"/>
    <cellStyle name="Currency [0] 9168" xfId="15656" hidden="1"/>
    <cellStyle name="Currency [0] 9168" xfId="45049" hidden="1"/>
    <cellStyle name="Currency [0] 9169" xfId="15633" hidden="1"/>
    <cellStyle name="Currency [0] 9169" xfId="45026" hidden="1"/>
    <cellStyle name="Currency [0] 917" xfId="1037" hidden="1"/>
    <cellStyle name="Currency [0] 917" xfId="30432" hidden="1"/>
    <cellStyle name="Currency [0] 9170" xfId="15639" hidden="1"/>
    <cellStyle name="Currency [0] 9170" xfId="45032" hidden="1"/>
    <cellStyle name="Currency [0] 9171" xfId="15653" hidden="1"/>
    <cellStyle name="Currency [0] 9171" xfId="45046" hidden="1"/>
    <cellStyle name="Currency [0] 9172" xfId="15640" hidden="1"/>
    <cellStyle name="Currency [0] 9172" xfId="45033" hidden="1"/>
    <cellStyle name="Currency [0] 9173" xfId="15657" hidden="1"/>
    <cellStyle name="Currency [0] 9173" xfId="45050" hidden="1"/>
    <cellStyle name="Currency [0] 9174" xfId="15658" hidden="1"/>
    <cellStyle name="Currency [0] 9174" xfId="45051" hidden="1"/>
    <cellStyle name="Currency [0] 9175" xfId="15654" hidden="1"/>
    <cellStyle name="Currency [0] 9175" xfId="45047" hidden="1"/>
    <cellStyle name="Currency [0] 9176" xfId="15627" hidden="1"/>
    <cellStyle name="Currency [0] 9176" xfId="45020" hidden="1"/>
    <cellStyle name="Currency [0] 9177" xfId="15659" hidden="1"/>
    <cellStyle name="Currency [0] 9177" xfId="45052" hidden="1"/>
    <cellStyle name="Currency [0] 9178" xfId="15660" hidden="1"/>
    <cellStyle name="Currency [0] 9178" xfId="45053" hidden="1"/>
    <cellStyle name="Currency [0] 9179" xfId="15524" hidden="1"/>
    <cellStyle name="Currency [0] 9179" xfId="44917" hidden="1"/>
    <cellStyle name="Currency [0] 918" xfId="860" hidden="1"/>
    <cellStyle name="Currency [0] 918" xfId="30255" hidden="1"/>
    <cellStyle name="Currency [0] 9180" xfId="15534" hidden="1"/>
    <cellStyle name="Currency [0] 9180" xfId="44927" hidden="1"/>
    <cellStyle name="Currency [0] 9181" xfId="15662" hidden="1"/>
    <cellStyle name="Currency [0] 9181" xfId="45055" hidden="1"/>
    <cellStyle name="Currency [0] 9182" xfId="15666" hidden="1"/>
    <cellStyle name="Currency [0] 9182" xfId="45059" hidden="1"/>
    <cellStyle name="Currency [0] 9183" xfId="15667" hidden="1"/>
    <cellStyle name="Currency [0] 9183" xfId="45060" hidden="1"/>
    <cellStyle name="Currency [0] 9184" xfId="15516" hidden="1"/>
    <cellStyle name="Currency [0] 9184" xfId="44909" hidden="1"/>
    <cellStyle name="Currency [0] 9185" xfId="15664" hidden="1"/>
    <cellStyle name="Currency [0] 9185" xfId="45057" hidden="1"/>
    <cellStyle name="Currency [0] 9186" xfId="15668" hidden="1"/>
    <cellStyle name="Currency [0] 9186" xfId="45061" hidden="1"/>
    <cellStyle name="Currency [0] 9187" xfId="15669" hidden="1"/>
    <cellStyle name="Currency [0] 9187" xfId="45062" hidden="1"/>
    <cellStyle name="Currency [0] 9188" xfId="15663" hidden="1"/>
    <cellStyle name="Currency [0] 9188" xfId="45056" hidden="1"/>
    <cellStyle name="Currency [0] 9189" xfId="15523" hidden="1"/>
    <cellStyle name="Currency [0] 9189" xfId="44916" hidden="1"/>
    <cellStyle name="Currency [0] 919" xfId="1032" hidden="1"/>
    <cellStyle name="Currency [0] 919" xfId="30427" hidden="1"/>
    <cellStyle name="Currency [0] 9190" xfId="15675" hidden="1"/>
    <cellStyle name="Currency [0] 9190" xfId="45068" hidden="1"/>
    <cellStyle name="Currency [0] 9191" xfId="15679" hidden="1"/>
    <cellStyle name="Currency [0] 9191" xfId="45072" hidden="1"/>
    <cellStyle name="Currency [0] 9192" xfId="15685" hidden="1"/>
    <cellStyle name="Currency [0] 9192" xfId="45078" hidden="1"/>
    <cellStyle name="Currency [0] 9193" xfId="15688" hidden="1"/>
    <cellStyle name="Currency [0] 9193" xfId="45081" hidden="1"/>
    <cellStyle name="Currency [0] 9194" xfId="15674" hidden="1"/>
    <cellStyle name="Currency [0] 9194" xfId="45067" hidden="1"/>
    <cellStyle name="Currency [0] 9195" xfId="15684" hidden="1"/>
    <cellStyle name="Currency [0] 9195" xfId="45077" hidden="1"/>
    <cellStyle name="Currency [0] 9196" xfId="15695" hidden="1"/>
    <cellStyle name="Currency [0] 9196" xfId="45088" hidden="1"/>
    <cellStyle name="Currency [0] 9197" xfId="15696" hidden="1"/>
    <cellStyle name="Currency [0] 9197" xfId="45089" hidden="1"/>
    <cellStyle name="Currency [0] 9198" xfId="15661" hidden="1"/>
    <cellStyle name="Currency [0] 9198" xfId="45054" hidden="1"/>
    <cellStyle name="Currency [0] 9199" xfId="15522" hidden="1"/>
    <cellStyle name="Currency [0] 9199" xfId="44915" hidden="1"/>
    <cellStyle name="Currency [0] 92" xfId="160" hidden="1"/>
    <cellStyle name="Currency [0] 92" xfId="29555" hidden="1"/>
    <cellStyle name="Currency [0] 920" xfId="1030" hidden="1"/>
    <cellStyle name="Currency [0] 920" xfId="30425" hidden="1"/>
    <cellStyle name="Currency [0] 9200" xfId="15681" hidden="1"/>
    <cellStyle name="Currency [0] 9200" xfId="45074" hidden="1"/>
    <cellStyle name="Currency [0] 9201" xfId="15520" hidden="1"/>
    <cellStyle name="Currency [0] 9201" xfId="44913" hidden="1"/>
    <cellStyle name="Currency [0] 9202" xfId="15676" hidden="1"/>
    <cellStyle name="Currency [0] 9202" xfId="45069" hidden="1"/>
    <cellStyle name="Currency [0] 9203" xfId="15697" hidden="1"/>
    <cellStyle name="Currency [0] 9203" xfId="45090" hidden="1"/>
    <cellStyle name="Currency [0] 9204" xfId="15682" hidden="1"/>
    <cellStyle name="Currency [0] 9204" xfId="45075" hidden="1"/>
    <cellStyle name="Currency [0] 9205" xfId="15686" hidden="1"/>
    <cellStyle name="Currency [0] 9205" xfId="45079" hidden="1"/>
    <cellStyle name="Currency [0] 9206" xfId="15702" hidden="1"/>
    <cellStyle name="Currency [0] 9206" xfId="45095" hidden="1"/>
    <cellStyle name="Currency [0] 9207" xfId="15703" hidden="1"/>
    <cellStyle name="Currency [0] 9207" xfId="45096" hidden="1"/>
    <cellStyle name="Currency [0] 9208" xfId="15683" hidden="1"/>
    <cellStyle name="Currency [0] 9208" xfId="45076" hidden="1"/>
    <cellStyle name="Currency [0] 9209" xfId="15690" hidden="1"/>
    <cellStyle name="Currency [0] 9209" xfId="45083" hidden="1"/>
    <cellStyle name="Currency [0] 921" xfId="1059" hidden="1"/>
    <cellStyle name="Currency [0] 921" xfId="30454" hidden="1"/>
    <cellStyle name="Currency [0] 9210" xfId="15694" hidden="1"/>
    <cellStyle name="Currency [0] 9210" xfId="45087" hidden="1"/>
    <cellStyle name="Currency [0] 9211" xfId="15689" hidden="1"/>
    <cellStyle name="Currency [0] 9211" xfId="45082" hidden="1"/>
    <cellStyle name="Currency [0] 9212" xfId="15712" hidden="1"/>
    <cellStyle name="Currency [0] 9212" xfId="45105" hidden="1"/>
    <cellStyle name="Currency [0] 9213" xfId="15718" hidden="1"/>
    <cellStyle name="Currency [0] 9213" xfId="45111" hidden="1"/>
    <cellStyle name="Currency [0] 9214" xfId="15680" hidden="1"/>
    <cellStyle name="Currency [0] 9214" xfId="45073" hidden="1"/>
    <cellStyle name="Currency [0] 9215" xfId="15710" hidden="1"/>
    <cellStyle name="Currency [0] 9215" xfId="45103" hidden="1"/>
    <cellStyle name="Currency [0] 9216" xfId="15722" hidden="1"/>
    <cellStyle name="Currency [0] 9216" xfId="45115" hidden="1"/>
    <cellStyle name="Currency [0] 9217" xfId="15723" hidden="1"/>
    <cellStyle name="Currency [0] 9217" xfId="45116" hidden="1"/>
    <cellStyle name="Currency [0] 9218" xfId="15671" hidden="1"/>
    <cellStyle name="Currency [0] 9218" xfId="45064" hidden="1"/>
    <cellStyle name="Currency [0] 9219" xfId="15678" hidden="1"/>
    <cellStyle name="Currency [0] 9219" xfId="45071" hidden="1"/>
    <cellStyle name="Currency [0] 922" xfId="975" hidden="1"/>
    <cellStyle name="Currency [0] 922" xfId="30370" hidden="1"/>
    <cellStyle name="Currency [0] 9220" xfId="15707" hidden="1"/>
    <cellStyle name="Currency [0] 9220" xfId="45100" hidden="1"/>
    <cellStyle name="Currency [0] 9221" xfId="15692" hidden="1"/>
    <cellStyle name="Currency [0] 9221" xfId="45085" hidden="1"/>
    <cellStyle name="Currency [0] 9222" xfId="15665" hidden="1"/>
    <cellStyle name="Currency [0] 9222" xfId="45058" hidden="1"/>
    <cellStyle name="Currency [0] 9223" xfId="15729" hidden="1"/>
    <cellStyle name="Currency [0] 9223" xfId="45122" hidden="1"/>
    <cellStyle name="Currency [0] 9224" xfId="15708" hidden="1"/>
    <cellStyle name="Currency [0] 9224" xfId="45101" hidden="1"/>
    <cellStyle name="Currency [0] 9225" xfId="15715" hidden="1"/>
    <cellStyle name="Currency [0] 9225" xfId="45108" hidden="1"/>
    <cellStyle name="Currency [0] 9226" xfId="15730" hidden="1"/>
    <cellStyle name="Currency [0] 9226" xfId="45123" hidden="1"/>
    <cellStyle name="Currency [0] 9227" xfId="15731" hidden="1"/>
    <cellStyle name="Currency [0] 9227" xfId="45124" hidden="1"/>
    <cellStyle name="Currency [0] 9228" xfId="15706" hidden="1"/>
    <cellStyle name="Currency [0] 9228" xfId="45099" hidden="1"/>
    <cellStyle name="Currency [0] 9229" xfId="15705" hidden="1"/>
    <cellStyle name="Currency [0] 9229" xfId="45098" hidden="1"/>
    <cellStyle name="Currency [0] 923" xfId="1051" hidden="1"/>
    <cellStyle name="Currency [0] 923" xfId="30446" hidden="1"/>
    <cellStyle name="Currency [0] 9230" xfId="15700" hidden="1"/>
    <cellStyle name="Currency [0] 9230" xfId="45093" hidden="1"/>
    <cellStyle name="Currency [0] 9231" xfId="15698" hidden="1"/>
    <cellStyle name="Currency [0] 9231" xfId="45091" hidden="1"/>
    <cellStyle name="Currency [0] 9232" xfId="15699" hidden="1"/>
    <cellStyle name="Currency [0] 9232" xfId="45092" hidden="1"/>
    <cellStyle name="Currency [0] 9233" xfId="15736" hidden="1"/>
    <cellStyle name="Currency [0] 9233" xfId="45129" hidden="1"/>
    <cellStyle name="Currency [0] 9234" xfId="15521" hidden="1"/>
    <cellStyle name="Currency [0] 9234" xfId="44914" hidden="1"/>
    <cellStyle name="Currency [0] 9235" xfId="15726" hidden="1"/>
    <cellStyle name="Currency [0] 9235" xfId="45119" hidden="1"/>
    <cellStyle name="Currency [0] 9236" xfId="15738" hidden="1"/>
    <cellStyle name="Currency [0] 9236" xfId="45131" hidden="1"/>
    <cellStyle name="Currency [0] 9237" xfId="15739" hidden="1"/>
    <cellStyle name="Currency [0] 9237" xfId="45132" hidden="1"/>
    <cellStyle name="Currency [0] 9238" xfId="15677" hidden="1"/>
    <cellStyle name="Currency [0] 9238" xfId="45070" hidden="1"/>
    <cellStyle name="Currency [0] 9239" xfId="15713" hidden="1"/>
    <cellStyle name="Currency [0] 9239" xfId="45106" hidden="1"/>
    <cellStyle name="Currency [0] 924" xfId="1061" hidden="1"/>
    <cellStyle name="Currency [0] 924" xfId="30456" hidden="1"/>
    <cellStyle name="Currency [0] 9240" xfId="15693" hidden="1"/>
    <cellStyle name="Currency [0] 9240" xfId="45086" hidden="1"/>
    <cellStyle name="Currency [0] 9241" xfId="15709" hidden="1"/>
    <cellStyle name="Currency [0] 9241" xfId="45102" hidden="1"/>
    <cellStyle name="Currency [0] 9242" xfId="15711" hidden="1"/>
    <cellStyle name="Currency [0] 9242" xfId="45104" hidden="1"/>
    <cellStyle name="Currency [0] 9243" xfId="15742" hidden="1"/>
    <cellStyle name="Currency [0] 9243" xfId="45135" hidden="1"/>
    <cellStyle name="Currency [0] 9244" xfId="15536" hidden="1"/>
    <cellStyle name="Currency [0] 9244" xfId="44929" hidden="1"/>
    <cellStyle name="Currency [0] 9245" xfId="15734" hidden="1"/>
    <cellStyle name="Currency [0] 9245" xfId="45127" hidden="1"/>
    <cellStyle name="Currency [0] 9246" xfId="15744" hidden="1"/>
    <cellStyle name="Currency [0] 9246" xfId="45137" hidden="1"/>
    <cellStyle name="Currency [0] 9247" xfId="15745" hidden="1"/>
    <cellStyle name="Currency [0] 9247" xfId="45138" hidden="1"/>
    <cellStyle name="Currency [0] 9248" xfId="15673" hidden="1"/>
    <cellStyle name="Currency [0] 9248" xfId="45066" hidden="1"/>
    <cellStyle name="Currency [0] 9249" xfId="15724" hidden="1"/>
    <cellStyle name="Currency [0] 9249" xfId="45117" hidden="1"/>
    <cellStyle name="Currency [0] 925" xfId="1062" hidden="1"/>
    <cellStyle name="Currency [0] 925" xfId="30457" hidden="1"/>
    <cellStyle name="Currency [0] 9250" xfId="15704" hidden="1"/>
    <cellStyle name="Currency [0] 9250" xfId="45097" hidden="1"/>
    <cellStyle name="Currency [0] 9251" xfId="15716" hidden="1"/>
    <cellStyle name="Currency [0] 9251" xfId="45109" hidden="1"/>
    <cellStyle name="Currency [0] 9252" xfId="15714" hidden="1"/>
    <cellStyle name="Currency [0] 9252" xfId="45107" hidden="1"/>
    <cellStyle name="Currency [0] 9253" xfId="15747" hidden="1"/>
    <cellStyle name="Currency [0] 9253" xfId="45140" hidden="1"/>
    <cellStyle name="Currency [0] 9254" xfId="15691" hidden="1"/>
    <cellStyle name="Currency [0] 9254" xfId="45084" hidden="1"/>
    <cellStyle name="Currency [0] 9255" xfId="15741" hidden="1"/>
    <cellStyle name="Currency [0] 9255" xfId="45134" hidden="1"/>
    <cellStyle name="Currency [0] 9256" xfId="15751" hidden="1"/>
    <cellStyle name="Currency [0] 9256" xfId="45144" hidden="1"/>
    <cellStyle name="Currency [0] 9257" xfId="15752" hidden="1"/>
    <cellStyle name="Currency [0] 9257" xfId="45145" hidden="1"/>
    <cellStyle name="Currency [0] 9258" xfId="15717" hidden="1"/>
    <cellStyle name="Currency [0] 9258" xfId="45110" hidden="1"/>
    <cellStyle name="Currency [0] 9259" xfId="15732" hidden="1"/>
    <cellStyle name="Currency [0] 9259" xfId="45125" hidden="1"/>
    <cellStyle name="Currency [0] 926" xfId="1033" hidden="1"/>
    <cellStyle name="Currency [0] 926" xfId="30428" hidden="1"/>
    <cellStyle name="Currency [0] 9260" xfId="15555" hidden="1"/>
    <cellStyle name="Currency [0] 9260" xfId="44948" hidden="1"/>
    <cellStyle name="Currency [0] 9261" xfId="15727" hidden="1"/>
    <cellStyle name="Currency [0] 9261" xfId="45120" hidden="1"/>
    <cellStyle name="Currency [0] 9262" xfId="15725" hidden="1"/>
    <cellStyle name="Currency [0] 9262" xfId="45118" hidden="1"/>
    <cellStyle name="Currency [0] 9263" xfId="15754" hidden="1"/>
    <cellStyle name="Currency [0] 9263" xfId="45147" hidden="1"/>
    <cellStyle name="Currency [0] 9264" xfId="15670" hidden="1"/>
    <cellStyle name="Currency [0] 9264" xfId="45063" hidden="1"/>
    <cellStyle name="Currency [0] 9265" xfId="15746" hidden="1"/>
    <cellStyle name="Currency [0] 9265" xfId="45139" hidden="1"/>
    <cellStyle name="Currency [0] 9266" xfId="15756" hidden="1"/>
    <cellStyle name="Currency [0] 9266" xfId="45149" hidden="1"/>
    <cellStyle name="Currency [0] 9267" xfId="15757" hidden="1"/>
    <cellStyle name="Currency [0] 9267" xfId="45150" hidden="1"/>
    <cellStyle name="Currency [0] 9268" xfId="15728" hidden="1"/>
    <cellStyle name="Currency [0] 9268" xfId="45121" hidden="1"/>
    <cellStyle name="Currency [0] 9269" xfId="15740" hidden="1"/>
    <cellStyle name="Currency [0] 9269" xfId="45133" hidden="1"/>
    <cellStyle name="Currency [0] 927" xfId="1045" hidden="1"/>
    <cellStyle name="Currency [0] 927" xfId="30440" hidden="1"/>
    <cellStyle name="Currency [0] 9270" xfId="15720" hidden="1"/>
    <cellStyle name="Currency [0] 9270" xfId="45113" hidden="1"/>
    <cellStyle name="Currency [0] 9271" xfId="15735" hidden="1"/>
    <cellStyle name="Currency [0] 9271" xfId="45128" hidden="1"/>
    <cellStyle name="Currency [0] 9272" xfId="15733" hidden="1"/>
    <cellStyle name="Currency [0] 9272" xfId="45126" hidden="1"/>
    <cellStyle name="Currency [0] 9273" xfId="15759" hidden="1"/>
    <cellStyle name="Currency [0] 9273" xfId="45152" hidden="1"/>
    <cellStyle name="Currency [0] 9274" xfId="15672" hidden="1"/>
    <cellStyle name="Currency [0] 9274" xfId="45065" hidden="1"/>
    <cellStyle name="Currency [0] 9275" xfId="15753" hidden="1"/>
    <cellStyle name="Currency [0] 9275" xfId="45146" hidden="1"/>
    <cellStyle name="Currency [0] 9276" xfId="15760" hidden="1"/>
    <cellStyle name="Currency [0] 9276" xfId="45153" hidden="1"/>
    <cellStyle name="Currency [0] 9277" xfId="15761" hidden="1"/>
    <cellStyle name="Currency [0] 9277" xfId="45154" hidden="1"/>
    <cellStyle name="Currency [0] 9278" xfId="15701" hidden="1"/>
    <cellStyle name="Currency [0] 9278" xfId="45094" hidden="1"/>
    <cellStyle name="Currency [0] 9279" xfId="15721" hidden="1"/>
    <cellStyle name="Currency [0] 9279" xfId="45114" hidden="1"/>
    <cellStyle name="Currency [0] 928" xfId="1025" hidden="1"/>
    <cellStyle name="Currency [0] 928" xfId="30420" hidden="1"/>
    <cellStyle name="Currency [0] 9280" xfId="15755" hidden="1"/>
    <cellStyle name="Currency [0] 9280" xfId="45148" hidden="1"/>
    <cellStyle name="Currency [0] 9281" xfId="15748" hidden="1"/>
    <cellStyle name="Currency [0] 9281" xfId="45141" hidden="1"/>
    <cellStyle name="Currency [0] 9282" xfId="15758" hidden="1"/>
    <cellStyle name="Currency [0] 9282" xfId="45151" hidden="1"/>
    <cellStyle name="Currency [0] 9283" xfId="15762" hidden="1"/>
    <cellStyle name="Currency [0] 9283" xfId="45155" hidden="1"/>
    <cellStyle name="Currency [0] 9284" xfId="15687" hidden="1"/>
    <cellStyle name="Currency [0] 9284" xfId="45080" hidden="1"/>
    <cellStyle name="Currency [0] 9285" xfId="15719" hidden="1"/>
    <cellStyle name="Currency [0] 9285" xfId="45112" hidden="1"/>
    <cellStyle name="Currency [0] 9286" xfId="15765" hidden="1"/>
    <cellStyle name="Currency [0] 9286" xfId="45158" hidden="1"/>
    <cellStyle name="Currency [0] 9287" xfId="15766" hidden="1"/>
    <cellStyle name="Currency [0] 9287" xfId="45159" hidden="1"/>
    <cellStyle name="Currency [0] 9288" xfId="15743" hidden="1"/>
    <cellStyle name="Currency [0] 9288" xfId="45136" hidden="1"/>
    <cellStyle name="Currency [0] 9289" xfId="15749" hidden="1"/>
    <cellStyle name="Currency [0] 9289" xfId="45142" hidden="1"/>
    <cellStyle name="Currency [0] 929" xfId="1040" hidden="1"/>
    <cellStyle name="Currency [0] 929" xfId="30435" hidden="1"/>
    <cellStyle name="Currency [0] 9290" xfId="15763" hidden="1"/>
    <cellStyle name="Currency [0] 9290" xfId="45156" hidden="1"/>
    <cellStyle name="Currency [0] 9291" xfId="15750" hidden="1"/>
    <cellStyle name="Currency [0] 9291" xfId="45143" hidden="1"/>
    <cellStyle name="Currency [0] 9292" xfId="15767" hidden="1"/>
    <cellStyle name="Currency [0] 9292" xfId="45160" hidden="1"/>
    <cellStyle name="Currency [0] 9293" xfId="15768" hidden="1"/>
    <cellStyle name="Currency [0] 9293" xfId="45161" hidden="1"/>
    <cellStyle name="Currency [0] 9294" xfId="15764" hidden="1"/>
    <cellStyle name="Currency [0] 9294" xfId="45157" hidden="1"/>
    <cellStyle name="Currency [0] 9295" xfId="15737" hidden="1"/>
    <cellStyle name="Currency [0] 9295" xfId="45130" hidden="1"/>
    <cellStyle name="Currency [0] 9296" xfId="15769" hidden="1"/>
    <cellStyle name="Currency [0] 9296" xfId="45162" hidden="1"/>
    <cellStyle name="Currency [0] 9297" xfId="15770" hidden="1"/>
    <cellStyle name="Currency [0] 9297" xfId="45163" hidden="1"/>
    <cellStyle name="Currency [0] 9298" xfId="15529" hidden="1"/>
    <cellStyle name="Currency [0] 9298" xfId="44922" hidden="1"/>
    <cellStyle name="Currency [0] 9299" xfId="15519" hidden="1"/>
    <cellStyle name="Currency [0] 9299" xfId="44912" hidden="1"/>
    <cellStyle name="Currency [0] 93" xfId="140" hidden="1"/>
    <cellStyle name="Currency [0] 93" xfId="29535" hidden="1"/>
    <cellStyle name="Currency [0] 930" xfId="1038" hidden="1"/>
    <cellStyle name="Currency [0] 930" xfId="30433" hidden="1"/>
    <cellStyle name="Currency [0] 9300" xfId="15772" hidden="1"/>
    <cellStyle name="Currency [0] 9300" xfId="45165" hidden="1"/>
    <cellStyle name="Currency [0] 9301" xfId="15776" hidden="1"/>
    <cellStyle name="Currency [0] 9301" xfId="45169" hidden="1"/>
    <cellStyle name="Currency [0] 9302" xfId="15777" hidden="1"/>
    <cellStyle name="Currency [0] 9302" xfId="45170" hidden="1"/>
    <cellStyle name="Currency [0] 9303" xfId="15526" hidden="1"/>
    <cellStyle name="Currency [0] 9303" xfId="44919" hidden="1"/>
    <cellStyle name="Currency [0] 9304" xfId="15774" hidden="1"/>
    <cellStyle name="Currency [0] 9304" xfId="45167" hidden="1"/>
    <cellStyle name="Currency [0] 9305" xfId="15778" hidden="1"/>
    <cellStyle name="Currency [0] 9305" xfId="45171" hidden="1"/>
    <cellStyle name="Currency [0] 9306" xfId="15779" hidden="1"/>
    <cellStyle name="Currency [0] 9306" xfId="45172" hidden="1"/>
    <cellStyle name="Currency [0] 9307" xfId="15773" hidden="1"/>
    <cellStyle name="Currency [0] 9307" xfId="45166" hidden="1"/>
    <cellStyle name="Currency [0] 9308" xfId="15530" hidden="1"/>
    <cellStyle name="Currency [0] 9308" xfId="44923" hidden="1"/>
    <cellStyle name="Currency [0] 9309" xfId="15785" hidden="1"/>
    <cellStyle name="Currency [0] 9309" xfId="45178" hidden="1"/>
    <cellStyle name="Currency [0] 931" xfId="1064" hidden="1"/>
    <cellStyle name="Currency [0] 931" xfId="30459" hidden="1"/>
    <cellStyle name="Currency [0] 9310" xfId="15789" hidden="1"/>
    <cellStyle name="Currency [0] 9310" xfId="45182" hidden="1"/>
    <cellStyle name="Currency [0] 9311" xfId="15795" hidden="1"/>
    <cellStyle name="Currency [0] 9311" xfId="45188" hidden="1"/>
    <cellStyle name="Currency [0] 9312" xfId="15798" hidden="1"/>
    <cellStyle name="Currency [0] 9312" xfId="45191" hidden="1"/>
    <cellStyle name="Currency [0] 9313" xfId="15784" hidden="1"/>
    <cellStyle name="Currency [0] 9313" xfId="45177" hidden="1"/>
    <cellStyle name="Currency [0] 9314" xfId="15794" hidden="1"/>
    <cellStyle name="Currency [0] 9314" xfId="45187" hidden="1"/>
    <cellStyle name="Currency [0] 9315" xfId="15805" hidden="1"/>
    <cellStyle name="Currency [0] 9315" xfId="45198" hidden="1"/>
    <cellStyle name="Currency [0] 9316" xfId="15806" hidden="1"/>
    <cellStyle name="Currency [0] 9316" xfId="45199" hidden="1"/>
    <cellStyle name="Currency [0] 9317" xfId="15771" hidden="1"/>
    <cellStyle name="Currency [0] 9317" xfId="45164" hidden="1"/>
    <cellStyle name="Currency [0] 9318" xfId="15531" hidden="1"/>
    <cellStyle name="Currency [0] 9318" xfId="44924" hidden="1"/>
    <cellStyle name="Currency [0] 9319" xfId="15791" hidden="1"/>
    <cellStyle name="Currency [0] 9319" xfId="45184" hidden="1"/>
    <cellStyle name="Currency [0] 932" xfId="977" hidden="1"/>
    <cellStyle name="Currency [0] 932" xfId="30372" hidden="1"/>
    <cellStyle name="Currency [0] 9320" xfId="15537" hidden="1"/>
    <cellStyle name="Currency [0] 9320" xfId="44930" hidden="1"/>
    <cellStyle name="Currency [0] 9321" xfId="15786" hidden="1"/>
    <cellStyle name="Currency [0] 9321" xfId="45179" hidden="1"/>
    <cellStyle name="Currency [0] 9322" xfId="15807" hidden="1"/>
    <cellStyle name="Currency [0] 9322" xfId="45200" hidden="1"/>
    <cellStyle name="Currency [0] 9323" xfId="15792" hidden="1"/>
    <cellStyle name="Currency [0] 9323" xfId="45185" hidden="1"/>
    <cellStyle name="Currency [0] 9324" xfId="15796" hidden="1"/>
    <cellStyle name="Currency [0] 9324" xfId="45189" hidden="1"/>
    <cellStyle name="Currency [0] 9325" xfId="15812" hidden="1"/>
    <cellStyle name="Currency [0] 9325" xfId="45205" hidden="1"/>
    <cellStyle name="Currency [0] 9326" xfId="15813" hidden="1"/>
    <cellStyle name="Currency [0] 9326" xfId="45206" hidden="1"/>
    <cellStyle name="Currency [0] 9327" xfId="15793" hidden="1"/>
    <cellStyle name="Currency [0] 9327" xfId="45186" hidden="1"/>
    <cellStyle name="Currency [0] 9328" xfId="15800" hidden="1"/>
    <cellStyle name="Currency [0] 9328" xfId="45193" hidden="1"/>
    <cellStyle name="Currency [0] 9329" xfId="15804" hidden="1"/>
    <cellStyle name="Currency [0] 9329" xfId="45197" hidden="1"/>
    <cellStyle name="Currency [0] 933" xfId="1058" hidden="1"/>
    <cellStyle name="Currency [0] 933" xfId="30453" hidden="1"/>
    <cellStyle name="Currency [0] 9330" xfId="15799" hidden="1"/>
    <cellStyle name="Currency [0] 9330" xfId="45192" hidden="1"/>
    <cellStyle name="Currency [0] 9331" xfId="15822" hidden="1"/>
    <cellStyle name="Currency [0] 9331" xfId="45215" hidden="1"/>
    <cellStyle name="Currency [0] 9332" xfId="15828" hidden="1"/>
    <cellStyle name="Currency [0] 9332" xfId="45221" hidden="1"/>
    <cellStyle name="Currency [0] 9333" xfId="15790" hidden="1"/>
    <cellStyle name="Currency [0] 9333" xfId="45183" hidden="1"/>
    <cellStyle name="Currency [0] 9334" xfId="15820" hidden="1"/>
    <cellStyle name="Currency [0] 9334" xfId="45213" hidden="1"/>
    <cellStyle name="Currency [0] 9335" xfId="15832" hidden="1"/>
    <cellStyle name="Currency [0] 9335" xfId="45225" hidden="1"/>
    <cellStyle name="Currency [0] 9336" xfId="15833" hidden="1"/>
    <cellStyle name="Currency [0] 9336" xfId="45226" hidden="1"/>
    <cellStyle name="Currency [0] 9337" xfId="15781" hidden="1"/>
    <cellStyle name="Currency [0] 9337" xfId="45174" hidden="1"/>
    <cellStyle name="Currency [0] 9338" xfId="15788" hidden="1"/>
    <cellStyle name="Currency [0] 9338" xfId="45181" hidden="1"/>
    <cellStyle name="Currency [0] 9339" xfId="15817" hidden="1"/>
    <cellStyle name="Currency [0] 9339" xfId="45210" hidden="1"/>
    <cellStyle name="Currency [0] 934" xfId="1065" hidden="1"/>
    <cellStyle name="Currency [0] 934" xfId="30460" hidden="1"/>
    <cellStyle name="Currency [0] 9340" xfId="15802" hidden="1"/>
    <cellStyle name="Currency [0] 9340" xfId="45195" hidden="1"/>
    <cellStyle name="Currency [0] 9341" xfId="15775" hidden="1"/>
    <cellStyle name="Currency [0] 9341" xfId="45168" hidden="1"/>
    <cellStyle name="Currency [0] 9342" xfId="15839" hidden="1"/>
    <cellStyle name="Currency [0] 9342" xfId="45232" hidden="1"/>
    <cellStyle name="Currency [0] 9343" xfId="15818" hidden="1"/>
    <cellStyle name="Currency [0] 9343" xfId="45211" hidden="1"/>
    <cellStyle name="Currency [0] 9344" xfId="15825" hidden="1"/>
    <cellStyle name="Currency [0] 9344" xfId="45218" hidden="1"/>
    <cellStyle name="Currency [0] 9345" xfId="15840" hidden="1"/>
    <cellStyle name="Currency [0] 9345" xfId="45233" hidden="1"/>
    <cellStyle name="Currency [0] 9346" xfId="15841" hidden="1"/>
    <cellStyle name="Currency [0] 9346" xfId="45234" hidden="1"/>
    <cellStyle name="Currency [0] 9347" xfId="15816" hidden="1"/>
    <cellStyle name="Currency [0] 9347" xfId="45209" hidden="1"/>
    <cellStyle name="Currency [0] 9348" xfId="15815" hidden="1"/>
    <cellStyle name="Currency [0] 9348" xfId="45208" hidden="1"/>
    <cellStyle name="Currency [0] 9349" xfId="15810" hidden="1"/>
    <cellStyle name="Currency [0] 9349" xfId="45203" hidden="1"/>
    <cellStyle name="Currency [0] 935" xfId="1066" hidden="1"/>
    <cellStyle name="Currency [0] 935" xfId="30461" hidden="1"/>
    <cellStyle name="Currency [0] 9350" xfId="15808" hidden="1"/>
    <cellStyle name="Currency [0] 9350" xfId="45201" hidden="1"/>
    <cellStyle name="Currency [0] 9351" xfId="15809" hidden="1"/>
    <cellStyle name="Currency [0] 9351" xfId="45202" hidden="1"/>
    <cellStyle name="Currency [0] 9352" xfId="15846" hidden="1"/>
    <cellStyle name="Currency [0] 9352" xfId="45239" hidden="1"/>
    <cellStyle name="Currency [0] 9353" xfId="15532" hidden="1"/>
    <cellStyle name="Currency [0] 9353" xfId="44925" hidden="1"/>
    <cellStyle name="Currency [0] 9354" xfId="15836" hidden="1"/>
    <cellStyle name="Currency [0] 9354" xfId="45229" hidden="1"/>
    <cellStyle name="Currency [0] 9355" xfId="15848" hidden="1"/>
    <cellStyle name="Currency [0] 9355" xfId="45241" hidden="1"/>
    <cellStyle name="Currency [0] 9356" xfId="15849" hidden="1"/>
    <cellStyle name="Currency [0] 9356" xfId="45242" hidden="1"/>
    <cellStyle name="Currency [0] 9357" xfId="15787" hidden="1"/>
    <cellStyle name="Currency [0] 9357" xfId="45180" hidden="1"/>
    <cellStyle name="Currency [0] 9358" xfId="15823" hidden="1"/>
    <cellStyle name="Currency [0] 9358" xfId="45216" hidden="1"/>
    <cellStyle name="Currency [0] 9359" xfId="15803" hidden="1"/>
    <cellStyle name="Currency [0] 9359" xfId="45196" hidden="1"/>
    <cellStyle name="Currency [0] 936" xfId="1006" hidden="1"/>
    <cellStyle name="Currency [0] 936" xfId="30401" hidden="1"/>
    <cellStyle name="Currency [0] 9360" xfId="15819" hidden="1"/>
    <cellStyle name="Currency [0] 9360" xfId="45212" hidden="1"/>
    <cellStyle name="Currency [0] 9361" xfId="15821" hidden="1"/>
    <cellStyle name="Currency [0] 9361" xfId="45214" hidden="1"/>
    <cellStyle name="Currency [0] 9362" xfId="15852" hidden="1"/>
    <cellStyle name="Currency [0] 9362" xfId="45245" hidden="1"/>
    <cellStyle name="Currency [0] 9363" xfId="15525" hidden="1"/>
    <cellStyle name="Currency [0] 9363" xfId="44918" hidden="1"/>
    <cellStyle name="Currency [0] 9364" xfId="15844" hidden="1"/>
    <cellStyle name="Currency [0] 9364" xfId="45237" hidden="1"/>
    <cellStyle name="Currency [0] 9365" xfId="15854" hidden="1"/>
    <cellStyle name="Currency [0] 9365" xfId="45247" hidden="1"/>
    <cellStyle name="Currency [0] 9366" xfId="15855" hidden="1"/>
    <cellStyle name="Currency [0] 9366" xfId="45248" hidden="1"/>
    <cellStyle name="Currency [0] 9367" xfId="15783" hidden="1"/>
    <cellStyle name="Currency [0] 9367" xfId="45176" hidden="1"/>
    <cellStyle name="Currency [0] 9368" xfId="15834" hidden="1"/>
    <cellStyle name="Currency [0] 9368" xfId="45227" hidden="1"/>
    <cellStyle name="Currency [0] 9369" xfId="15814" hidden="1"/>
    <cellStyle name="Currency [0] 9369" xfId="45207" hidden="1"/>
    <cellStyle name="Currency [0] 937" xfId="1026" hidden="1"/>
    <cellStyle name="Currency [0] 937" xfId="30421" hidden="1"/>
    <cellStyle name="Currency [0] 9370" xfId="15826" hidden="1"/>
    <cellStyle name="Currency [0] 9370" xfId="45219" hidden="1"/>
    <cellStyle name="Currency [0] 9371" xfId="15824" hidden="1"/>
    <cellStyle name="Currency [0] 9371" xfId="45217" hidden="1"/>
    <cellStyle name="Currency [0] 9372" xfId="15857" hidden="1"/>
    <cellStyle name="Currency [0] 9372" xfId="45250" hidden="1"/>
    <cellStyle name="Currency [0] 9373" xfId="15801" hidden="1"/>
    <cellStyle name="Currency [0] 9373" xfId="45194" hidden="1"/>
    <cellStyle name="Currency [0] 9374" xfId="15851" hidden="1"/>
    <cellStyle name="Currency [0] 9374" xfId="45244" hidden="1"/>
    <cellStyle name="Currency [0] 9375" xfId="15861" hidden="1"/>
    <cellStyle name="Currency [0] 9375" xfId="45254" hidden="1"/>
    <cellStyle name="Currency [0] 9376" xfId="15862" hidden="1"/>
    <cellStyle name="Currency [0] 9376" xfId="45255" hidden="1"/>
    <cellStyle name="Currency [0] 9377" xfId="15827" hidden="1"/>
    <cellStyle name="Currency [0] 9377" xfId="45220" hidden="1"/>
    <cellStyle name="Currency [0] 9378" xfId="15842" hidden="1"/>
    <cellStyle name="Currency [0] 9378" xfId="45235" hidden="1"/>
    <cellStyle name="Currency [0] 9379" xfId="15515" hidden="1"/>
    <cellStyle name="Currency [0] 9379" xfId="44908" hidden="1"/>
    <cellStyle name="Currency [0] 938" xfId="1060" hidden="1"/>
    <cellStyle name="Currency [0] 938" xfId="30455" hidden="1"/>
    <cellStyle name="Currency [0] 9380" xfId="15837" hidden="1"/>
    <cellStyle name="Currency [0] 9380" xfId="45230" hidden="1"/>
    <cellStyle name="Currency [0] 9381" xfId="15835" hidden="1"/>
    <cellStyle name="Currency [0] 9381" xfId="45228" hidden="1"/>
    <cellStyle name="Currency [0] 9382" xfId="15864" hidden="1"/>
    <cellStyle name="Currency [0] 9382" xfId="45257" hidden="1"/>
    <cellStyle name="Currency [0] 9383" xfId="15780" hidden="1"/>
    <cellStyle name="Currency [0] 9383" xfId="45173" hidden="1"/>
    <cellStyle name="Currency [0] 9384" xfId="15856" hidden="1"/>
    <cellStyle name="Currency [0] 9384" xfId="45249" hidden="1"/>
    <cellStyle name="Currency [0] 9385" xfId="15866" hidden="1"/>
    <cellStyle name="Currency [0] 9385" xfId="45259" hidden="1"/>
    <cellStyle name="Currency [0] 9386" xfId="15867" hidden="1"/>
    <cellStyle name="Currency [0] 9386" xfId="45260" hidden="1"/>
    <cellStyle name="Currency [0] 9387" xfId="15838" hidden="1"/>
    <cellStyle name="Currency [0] 9387" xfId="45231" hidden="1"/>
    <cellStyle name="Currency [0] 9388" xfId="15850" hidden="1"/>
    <cellStyle name="Currency [0] 9388" xfId="45243" hidden="1"/>
    <cellStyle name="Currency [0] 9389" xfId="15830" hidden="1"/>
    <cellStyle name="Currency [0] 9389" xfId="45223" hidden="1"/>
    <cellStyle name="Currency [0] 939" xfId="1053" hidden="1"/>
    <cellStyle name="Currency [0] 939" xfId="30448" hidden="1"/>
    <cellStyle name="Currency [0] 9390" xfId="15845" hidden="1"/>
    <cellStyle name="Currency [0] 9390" xfId="45238" hidden="1"/>
    <cellStyle name="Currency [0] 9391" xfId="15843" hidden="1"/>
    <cellStyle name="Currency [0] 9391" xfId="45236" hidden="1"/>
    <cellStyle name="Currency [0] 9392" xfId="15869" hidden="1"/>
    <cellStyle name="Currency [0] 9392" xfId="45262" hidden="1"/>
    <cellStyle name="Currency [0] 9393" xfId="15782" hidden="1"/>
    <cellStyle name="Currency [0] 9393" xfId="45175" hidden="1"/>
    <cellStyle name="Currency [0] 9394" xfId="15863" hidden="1"/>
    <cellStyle name="Currency [0] 9394" xfId="45256" hidden="1"/>
    <cellStyle name="Currency [0] 9395" xfId="15870" hidden="1"/>
    <cellStyle name="Currency [0] 9395" xfId="45263" hidden="1"/>
    <cellStyle name="Currency [0] 9396" xfId="15871" hidden="1"/>
    <cellStyle name="Currency [0] 9396" xfId="45264" hidden="1"/>
    <cellStyle name="Currency [0] 9397" xfId="15811" hidden="1"/>
    <cellStyle name="Currency [0] 9397" xfId="45204" hidden="1"/>
    <cellStyle name="Currency [0] 9398" xfId="15831" hidden="1"/>
    <cellStyle name="Currency [0] 9398" xfId="45224" hidden="1"/>
    <cellStyle name="Currency [0] 9399" xfId="15865" hidden="1"/>
    <cellStyle name="Currency [0] 9399" xfId="45258" hidden="1"/>
    <cellStyle name="Currency [0] 94" xfId="155" hidden="1"/>
    <cellStyle name="Currency [0] 94" xfId="29550" hidden="1"/>
    <cellStyle name="Currency [0] 940" xfId="1063" hidden="1"/>
    <cellStyle name="Currency [0] 940" xfId="30458" hidden="1"/>
    <cellStyle name="Currency [0] 9400" xfId="15858" hidden="1"/>
    <cellStyle name="Currency [0] 9400" xfId="45251" hidden="1"/>
    <cellStyle name="Currency [0] 9401" xfId="15868" hidden="1"/>
    <cellStyle name="Currency [0] 9401" xfId="45261" hidden="1"/>
    <cellStyle name="Currency [0] 9402" xfId="15872" hidden="1"/>
    <cellStyle name="Currency [0] 9402" xfId="45265" hidden="1"/>
    <cellStyle name="Currency [0] 9403" xfId="15797" hidden="1"/>
    <cellStyle name="Currency [0] 9403" xfId="45190" hidden="1"/>
    <cellStyle name="Currency [0] 9404" xfId="15829" hidden="1"/>
    <cellStyle name="Currency [0] 9404" xfId="45222" hidden="1"/>
    <cellStyle name="Currency [0] 9405" xfId="15875" hidden="1"/>
    <cellStyle name="Currency [0] 9405" xfId="45268" hidden="1"/>
    <cellStyle name="Currency [0] 9406" xfId="15876" hidden="1"/>
    <cellStyle name="Currency [0] 9406" xfId="45269" hidden="1"/>
    <cellStyle name="Currency [0] 9407" xfId="15853" hidden="1"/>
    <cellStyle name="Currency [0] 9407" xfId="45246" hidden="1"/>
    <cellStyle name="Currency [0] 9408" xfId="15859" hidden="1"/>
    <cellStyle name="Currency [0] 9408" xfId="45252" hidden="1"/>
    <cellStyle name="Currency [0] 9409" xfId="15873" hidden="1"/>
    <cellStyle name="Currency [0] 9409" xfId="45266" hidden="1"/>
    <cellStyle name="Currency [0] 941" xfId="1067" hidden="1"/>
    <cellStyle name="Currency [0] 941" xfId="30462" hidden="1"/>
    <cellStyle name="Currency [0] 9410" xfId="15860" hidden="1"/>
    <cellStyle name="Currency [0] 9410" xfId="45253" hidden="1"/>
    <cellStyle name="Currency [0] 9411" xfId="15877" hidden="1"/>
    <cellStyle name="Currency [0] 9411" xfId="45270" hidden="1"/>
    <cellStyle name="Currency [0] 9412" xfId="15878" hidden="1"/>
    <cellStyle name="Currency [0] 9412" xfId="45271" hidden="1"/>
    <cellStyle name="Currency [0] 9413" xfId="15874" hidden="1"/>
    <cellStyle name="Currency [0] 9413" xfId="45267" hidden="1"/>
    <cellStyle name="Currency [0] 9414" xfId="15847" hidden="1"/>
    <cellStyle name="Currency [0] 9414" xfId="45240" hidden="1"/>
    <cellStyle name="Currency [0] 9415" xfId="15879" hidden="1"/>
    <cellStyle name="Currency [0] 9415" xfId="45272" hidden="1"/>
    <cellStyle name="Currency [0] 9416" xfId="15880" hidden="1"/>
    <cellStyle name="Currency [0] 9416" xfId="45273" hidden="1"/>
    <cellStyle name="Currency [0] 9417" xfId="15557" hidden="1"/>
    <cellStyle name="Currency [0] 9417" xfId="44950" hidden="1"/>
    <cellStyle name="Currency [0] 9418" xfId="15533" hidden="1"/>
    <cellStyle name="Currency [0] 9418" xfId="44926" hidden="1"/>
    <cellStyle name="Currency [0] 9419" xfId="15882" hidden="1"/>
    <cellStyle name="Currency [0] 9419" xfId="45275" hidden="1"/>
    <cellStyle name="Currency [0] 942" xfId="992" hidden="1"/>
    <cellStyle name="Currency [0] 942" xfId="30387" hidden="1"/>
    <cellStyle name="Currency [0] 9420" xfId="15886" hidden="1"/>
    <cellStyle name="Currency [0] 9420" xfId="45279" hidden="1"/>
    <cellStyle name="Currency [0] 9421" xfId="15887" hidden="1"/>
    <cellStyle name="Currency [0] 9421" xfId="45280" hidden="1"/>
    <cellStyle name="Currency [0] 9422" xfId="15528" hidden="1"/>
    <cellStyle name="Currency [0] 9422" xfId="44921" hidden="1"/>
    <cellStyle name="Currency [0] 9423" xfId="15884" hidden="1"/>
    <cellStyle name="Currency [0] 9423" xfId="45277" hidden="1"/>
    <cellStyle name="Currency [0] 9424" xfId="15888" hidden="1"/>
    <cellStyle name="Currency [0] 9424" xfId="45281" hidden="1"/>
    <cellStyle name="Currency [0] 9425" xfId="15889" hidden="1"/>
    <cellStyle name="Currency [0] 9425" xfId="45282" hidden="1"/>
    <cellStyle name="Currency [0] 9426" xfId="15883" hidden="1"/>
    <cellStyle name="Currency [0] 9426" xfId="45276" hidden="1"/>
    <cellStyle name="Currency [0] 9427" xfId="15545" hidden="1"/>
    <cellStyle name="Currency [0] 9427" xfId="44938" hidden="1"/>
    <cellStyle name="Currency [0] 9428" xfId="15895" hidden="1"/>
    <cellStyle name="Currency [0] 9428" xfId="45288" hidden="1"/>
    <cellStyle name="Currency [0] 9429" xfId="15899" hidden="1"/>
    <cellStyle name="Currency [0] 9429" xfId="45292" hidden="1"/>
    <cellStyle name="Currency [0] 943" xfId="1024" hidden="1"/>
    <cellStyle name="Currency [0] 943" xfId="30419" hidden="1"/>
    <cellStyle name="Currency [0] 9430" xfId="15905" hidden="1"/>
    <cellStyle name="Currency [0] 9430" xfId="45298" hidden="1"/>
    <cellStyle name="Currency [0] 9431" xfId="15908" hidden="1"/>
    <cellStyle name="Currency [0] 9431" xfId="45301" hidden="1"/>
    <cellStyle name="Currency [0] 9432" xfId="15894" hidden="1"/>
    <cellStyle name="Currency [0] 9432" xfId="45287" hidden="1"/>
    <cellStyle name="Currency [0] 9433" xfId="15904" hidden="1"/>
    <cellStyle name="Currency [0] 9433" xfId="45297" hidden="1"/>
    <cellStyle name="Currency [0] 9434" xfId="15915" hidden="1"/>
    <cellStyle name="Currency [0] 9434" xfId="45308" hidden="1"/>
    <cellStyle name="Currency [0] 9435" xfId="15916" hidden="1"/>
    <cellStyle name="Currency [0] 9435" xfId="45309" hidden="1"/>
    <cellStyle name="Currency [0] 9436" xfId="15881" hidden="1"/>
    <cellStyle name="Currency [0] 9436" xfId="45274" hidden="1"/>
    <cellStyle name="Currency [0] 9437" xfId="15527" hidden="1"/>
    <cellStyle name="Currency [0] 9437" xfId="44920" hidden="1"/>
    <cellStyle name="Currency [0] 9438" xfId="15901" hidden="1"/>
    <cellStyle name="Currency [0] 9438" xfId="45294" hidden="1"/>
    <cellStyle name="Currency [0] 9439" xfId="15517" hidden="1"/>
    <cellStyle name="Currency [0] 9439" xfId="44910" hidden="1"/>
    <cellStyle name="Currency [0] 944" xfId="1070" hidden="1"/>
    <cellStyle name="Currency [0] 944" xfId="30465" hidden="1"/>
    <cellStyle name="Currency [0] 9440" xfId="15896" hidden="1"/>
    <cellStyle name="Currency [0] 9440" xfId="45289" hidden="1"/>
    <cellStyle name="Currency [0] 9441" xfId="15917" hidden="1"/>
    <cellStyle name="Currency [0] 9441" xfId="45310" hidden="1"/>
    <cellStyle name="Currency [0] 9442" xfId="15902" hidden="1"/>
    <cellStyle name="Currency [0] 9442" xfId="45295" hidden="1"/>
    <cellStyle name="Currency [0] 9443" xfId="15906" hidden="1"/>
    <cellStyle name="Currency [0] 9443" xfId="45299" hidden="1"/>
    <cellStyle name="Currency [0] 9444" xfId="15922" hidden="1"/>
    <cellStyle name="Currency [0] 9444" xfId="45315" hidden="1"/>
    <cellStyle name="Currency [0] 9445" xfId="15923" hidden="1"/>
    <cellStyle name="Currency [0] 9445" xfId="45316" hidden="1"/>
    <cellStyle name="Currency [0] 9446" xfId="15903" hidden="1"/>
    <cellStyle name="Currency [0] 9446" xfId="45296" hidden="1"/>
    <cellStyle name="Currency [0] 9447" xfId="15910" hidden="1"/>
    <cellStyle name="Currency [0] 9447" xfId="45303" hidden="1"/>
    <cellStyle name="Currency [0] 9448" xfId="15914" hidden="1"/>
    <cellStyle name="Currency [0] 9448" xfId="45307" hidden="1"/>
    <cellStyle name="Currency [0] 9449" xfId="15909" hidden="1"/>
    <cellStyle name="Currency [0] 9449" xfId="45302" hidden="1"/>
    <cellStyle name="Currency [0] 945" xfId="1071" hidden="1"/>
    <cellStyle name="Currency [0] 945" xfId="30466" hidden="1"/>
    <cellStyle name="Currency [0] 9450" xfId="15932" hidden="1"/>
    <cellStyle name="Currency [0] 9450" xfId="45325" hidden="1"/>
    <cellStyle name="Currency [0] 9451" xfId="15938" hidden="1"/>
    <cellStyle name="Currency [0] 9451" xfId="45331" hidden="1"/>
    <cellStyle name="Currency [0] 9452" xfId="15900" hidden="1"/>
    <cellStyle name="Currency [0] 9452" xfId="45293" hidden="1"/>
    <cellStyle name="Currency [0] 9453" xfId="15930" hidden="1"/>
    <cellStyle name="Currency [0] 9453" xfId="45323" hidden="1"/>
    <cellStyle name="Currency [0] 9454" xfId="15942" hidden="1"/>
    <cellStyle name="Currency [0] 9454" xfId="45335" hidden="1"/>
    <cellStyle name="Currency [0] 9455" xfId="15943" hidden="1"/>
    <cellStyle name="Currency [0] 9455" xfId="45336" hidden="1"/>
    <cellStyle name="Currency [0] 9456" xfId="15891" hidden="1"/>
    <cellStyle name="Currency [0] 9456" xfId="45284" hidden="1"/>
    <cellStyle name="Currency [0] 9457" xfId="15898" hidden="1"/>
    <cellStyle name="Currency [0] 9457" xfId="45291" hidden="1"/>
    <cellStyle name="Currency [0] 9458" xfId="15927" hidden="1"/>
    <cellStyle name="Currency [0] 9458" xfId="45320" hidden="1"/>
    <cellStyle name="Currency [0] 9459" xfId="15912" hidden="1"/>
    <cellStyle name="Currency [0] 9459" xfId="45305" hidden="1"/>
    <cellStyle name="Currency [0] 946" xfId="1048" hidden="1"/>
    <cellStyle name="Currency [0] 946" xfId="30443" hidden="1"/>
    <cellStyle name="Currency [0] 9460" xfId="15885" hidden="1"/>
    <cellStyle name="Currency [0] 9460" xfId="45278" hidden="1"/>
    <cellStyle name="Currency [0] 9461" xfId="15949" hidden="1"/>
    <cellStyle name="Currency [0] 9461" xfId="45342" hidden="1"/>
    <cellStyle name="Currency [0] 9462" xfId="15928" hidden="1"/>
    <cellStyle name="Currency [0] 9462" xfId="45321" hidden="1"/>
    <cellStyle name="Currency [0] 9463" xfId="15935" hidden="1"/>
    <cellStyle name="Currency [0] 9463" xfId="45328" hidden="1"/>
    <cellStyle name="Currency [0] 9464" xfId="15950" hidden="1"/>
    <cellStyle name="Currency [0] 9464" xfId="45343" hidden="1"/>
    <cellStyle name="Currency [0] 9465" xfId="15951" hidden="1"/>
    <cellStyle name="Currency [0] 9465" xfId="45344" hidden="1"/>
    <cellStyle name="Currency [0] 9466" xfId="15926" hidden="1"/>
    <cellStyle name="Currency [0] 9466" xfId="45319" hidden="1"/>
    <cellStyle name="Currency [0] 9467" xfId="15925" hidden="1"/>
    <cellStyle name="Currency [0] 9467" xfId="45318" hidden="1"/>
    <cellStyle name="Currency [0] 9468" xfId="15920" hidden="1"/>
    <cellStyle name="Currency [0] 9468" xfId="45313" hidden="1"/>
    <cellStyle name="Currency [0] 9469" xfId="15918" hidden="1"/>
    <cellStyle name="Currency [0] 9469" xfId="45311" hidden="1"/>
    <cellStyle name="Currency [0] 947" xfId="1054" hidden="1"/>
    <cellStyle name="Currency [0] 947" xfId="30449" hidden="1"/>
    <cellStyle name="Currency [0] 9470" xfId="15919" hidden="1"/>
    <cellStyle name="Currency [0] 9470" xfId="45312" hidden="1"/>
    <cellStyle name="Currency [0] 9471" xfId="15956" hidden="1"/>
    <cellStyle name="Currency [0] 9471" xfId="45349" hidden="1"/>
    <cellStyle name="Currency [0] 9472" xfId="15535" hidden="1"/>
    <cellStyle name="Currency [0] 9472" xfId="44928" hidden="1"/>
    <cellStyle name="Currency [0] 9473" xfId="15946" hidden="1"/>
    <cellStyle name="Currency [0] 9473" xfId="45339" hidden="1"/>
    <cellStyle name="Currency [0] 9474" xfId="15958" hidden="1"/>
    <cellStyle name="Currency [0] 9474" xfId="45351" hidden="1"/>
    <cellStyle name="Currency [0] 9475" xfId="15959" hidden="1"/>
    <cellStyle name="Currency [0] 9475" xfId="45352" hidden="1"/>
    <cellStyle name="Currency [0] 9476" xfId="15897" hidden="1"/>
    <cellStyle name="Currency [0] 9476" xfId="45290" hidden="1"/>
    <cellStyle name="Currency [0] 9477" xfId="15933" hidden="1"/>
    <cellStyle name="Currency [0] 9477" xfId="45326" hidden="1"/>
    <cellStyle name="Currency [0] 9478" xfId="15913" hidden="1"/>
    <cellStyle name="Currency [0] 9478" xfId="45306" hidden="1"/>
    <cellStyle name="Currency [0] 9479" xfId="15929" hidden="1"/>
    <cellStyle name="Currency [0] 9479" xfId="45322" hidden="1"/>
    <cellStyle name="Currency [0] 948" xfId="1068" hidden="1"/>
    <cellStyle name="Currency [0] 948" xfId="30463" hidden="1"/>
    <cellStyle name="Currency [0] 9480" xfId="15931" hidden="1"/>
    <cellStyle name="Currency [0] 9480" xfId="45324" hidden="1"/>
    <cellStyle name="Currency [0] 9481" xfId="15962" hidden="1"/>
    <cellStyle name="Currency [0] 9481" xfId="45355" hidden="1"/>
    <cellStyle name="Currency [0] 9482" xfId="15538" hidden="1"/>
    <cellStyle name="Currency [0] 9482" xfId="44931" hidden="1"/>
    <cellStyle name="Currency [0] 9483" xfId="15954" hidden="1"/>
    <cellStyle name="Currency [0] 9483" xfId="45347" hidden="1"/>
    <cellStyle name="Currency [0] 9484" xfId="15964" hidden="1"/>
    <cellStyle name="Currency [0] 9484" xfId="45357" hidden="1"/>
    <cellStyle name="Currency [0] 9485" xfId="15965" hidden="1"/>
    <cellStyle name="Currency [0] 9485" xfId="45358" hidden="1"/>
    <cellStyle name="Currency [0] 9486" xfId="15893" hidden="1"/>
    <cellStyle name="Currency [0] 9486" xfId="45286" hidden="1"/>
    <cellStyle name="Currency [0] 9487" xfId="15944" hidden="1"/>
    <cellStyle name="Currency [0] 9487" xfId="45337" hidden="1"/>
    <cellStyle name="Currency [0] 9488" xfId="15924" hidden="1"/>
    <cellStyle name="Currency [0] 9488" xfId="45317" hidden="1"/>
    <cellStyle name="Currency [0] 9489" xfId="15936" hidden="1"/>
    <cellStyle name="Currency [0] 9489" xfId="45329" hidden="1"/>
    <cellStyle name="Currency [0] 949" xfId="1055" hidden="1"/>
    <cellStyle name="Currency [0] 949" xfId="30450" hidden="1"/>
    <cellStyle name="Currency [0] 9490" xfId="15934" hidden="1"/>
    <cellStyle name="Currency [0] 9490" xfId="45327" hidden="1"/>
    <cellStyle name="Currency [0] 9491" xfId="15967" hidden="1"/>
    <cellStyle name="Currency [0] 9491" xfId="45360" hidden="1"/>
    <cellStyle name="Currency [0] 9492" xfId="15911" hidden="1"/>
    <cellStyle name="Currency [0] 9492" xfId="45304" hidden="1"/>
    <cellStyle name="Currency [0] 9493" xfId="15961" hidden="1"/>
    <cellStyle name="Currency [0] 9493" xfId="45354" hidden="1"/>
    <cellStyle name="Currency [0] 9494" xfId="15971" hidden="1"/>
    <cellStyle name="Currency [0] 9494" xfId="45364" hidden="1"/>
    <cellStyle name="Currency [0] 9495" xfId="15972" hidden="1"/>
    <cellStyle name="Currency [0] 9495" xfId="45365" hidden="1"/>
    <cellStyle name="Currency [0] 9496" xfId="15937" hidden="1"/>
    <cellStyle name="Currency [0] 9496" xfId="45330" hidden="1"/>
    <cellStyle name="Currency [0] 9497" xfId="15952" hidden="1"/>
    <cellStyle name="Currency [0] 9497" xfId="45345" hidden="1"/>
    <cellStyle name="Currency [0] 9498" xfId="15518" hidden="1"/>
    <cellStyle name="Currency [0] 9498" xfId="44911" hidden="1"/>
    <cellStyle name="Currency [0] 9499" xfId="15947" hidden="1"/>
    <cellStyle name="Currency [0] 9499" xfId="45340" hidden="1"/>
    <cellStyle name="Currency [0] 95" xfId="153" hidden="1"/>
    <cellStyle name="Currency [0] 95" xfId="29548" hidden="1"/>
    <cellStyle name="Currency [0] 950" xfId="1072" hidden="1"/>
    <cellStyle name="Currency [0] 950" xfId="30467" hidden="1"/>
    <cellStyle name="Currency [0] 9500" xfId="15945" hidden="1"/>
    <cellStyle name="Currency [0] 9500" xfId="45338" hidden="1"/>
    <cellStyle name="Currency [0] 9501" xfId="15974" hidden="1"/>
    <cellStyle name="Currency [0] 9501" xfId="45367" hidden="1"/>
    <cellStyle name="Currency [0] 9502" xfId="15890" hidden="1"/>
    <cellStyle name="Currency [0] 9502" xfId="45283" hidden="1"/>
    <cellStyle name="Currency [0] 9503" xfId="15966" hidden="1"/>
    <cellStyle name="Currency [0] 9503" xfId="45359" hidden="1"/>
    <cellStyle name="Currency [0] 9504" xfId="15976" hidden="1"/>
    <cellStyle name="Currency [0] 9504" xfId="45369" hidden="1"/>
    <cellStyle name="Currency [0] 9505" xfId="15977" hidden="1"/>
    <cellStyle name="Currency [0] 9505" xfId="45370" hidden="1"/>
    <cellStyle name="Currency [0] 9506" xfId="15948" hidden="1"/>
    <cellStyle name="Currency [0] 9506" xfId="45341" hidden="1"/>
    <cellStyle name="Currency [0] 9507" xfId="15960" hidden="1"/>
    <cellStyle name="Currency [0] 9507" xfId="45353" hidden="1"/>
    <cellStyle name="Currency [0] 9508" xfId="15940" hidden="1"/>
    <cellStyle name="Currency [0] 9508" xfId="45333" hidden="1"/>
    <cellStyle name="Currency [0] 9509" xfId="15955" hidden="1"/>
    <cellStyle name="Currency [0] 9509" xfId="45348" hidden="1"/>
    <cellStyle name="Currency [0] 951" xfId="1073" hidden="1"/>
    <cellStyle name="Currency [0] 951" xfId="30468" hidden="1"/>
    <cellStyle name="Currency [0] 9510" xfId="15953" hidden="1"/>
    <cellStyle name="Currency [0] 9510" xfId="45346" hidden="1"/>
    <cellStyle name="Currency [0] 9511" xfId="15979" hidden="1"/>
    <cellStyle name="Currency [0] 9511" xfId="45372" hidden="1"/>
    <cellStyle name="Currency [0] 9512" xfId="15892" hidden="1"/>
    <cellStyle name="Currency [0] 9512" xfId="45285" hidden="1"/>
    <cellStyle name="Currency [0] 9513" xfId="15973" hidden="1"/>
    <cellStyle name="Currency [0] 9513" xfId="45366" hidden="1"/>
    <cellStyle name="Currency [0] 9514" xfId="15980" hidden="1"/>
    <cellStyle name="Currency [0] 9514" xfId="45373" hidden="1"/>
    <cellStyle name="Currency [0] 9515" xfId="15981" hidden="1"/>
    <cellStyle name="Currency [0] 9515" xfId="45374" hidden="1"/>
    <cellStyle name="Currency [0] 9516" xfId="15921" hidden="1"/>
    <cellStyle name="Currency [0] 9516" xfId="45314" hidden="1"/>
    <cellStyle name="Currency [0] 9517" xfId="15941" hidden="1"/>
    <cellStyle name="Currency [0] 9517" xfId="45334" hidden="1"/>
    <cellStyle name="Currency [0] 9518" xfId="15975" hidden="1"/>
    <cellStyle name="Currency [0] 9518" xfId="45368" hidden="1"/>
    <cellStyle name="Currency [0] 9519" xfId="15968" hidden="1"/>
    <cellStyle name="Currency [0] 9519" xfId="45361" hidden="1"/>
    <cellStyle name="Currency [0] 952" xfId="1069" hidden="1"/>
    <cellStyle name="Currency [0] 952" xfId="30464" hidden="1"/>
    <cellStyle name="Currency [0] 9520" xfId="15978" hidden="1"/>
    <cellStyle name="Currency [0] 9520" xfId="45371" hidden="1"/>
    <cellStyle name="Currency [0] 9521" xfId="15982" hidden="1"/>
    <cellStyle name="Currency [0] 9521" xfId="45375" hidden="1"/>
    <cellStyle name="Currency [0] 9522" xfId="15907" hidden="1"/>
    <cellStyle name="Currency [0] 9522" xfId="45300" hidden="1"/>
    <cellStyle name="Currency [0] 9523" xfId="15939" hidden="1"/>
    <cellStyle name="Currency [0] 9523" xfId="45332" hidden="1"/>
    <cellStyle name="Currency [0] 9524" xfId="15985" hidden="1"/>
    <cellStyle name="Currency [0] 9524" xfId="45378" hidden="1"/>
    <cellStyle name="Currency [0] 9525" xfId="15986" hidden="1"/>
    <cellStyle name="Currency [0] 9525" xfId="45379" hidden="1"/>
    <cellStyle name="Currency [0] 9526" xfId="15963" hidden="1"/>
    <cellStyle name="Currency [0] 9526" xfId="45356" hidden="1"/>
    <cellStyle name="Currency [0] 9527" xfId="15969" hidden="1"/>
    <cellStyle name="Currency [0] 9527" xfId="45362" hidden="1"/>
    <cellStyle name="Currency [0] 9528" xfId="15983" hidden="1"/>
    <cellStyle name="Currency [0] 9528" xfId="45376" hidden="1"/>
    <cellStyle name="Currency [0] 9529" xfId="15970" hidden="1"/>
    <cellStyle name="Currency [0] 9529" xfId="45363" hidden="1"/>
    <cellStyle name="Currency [0] 953" xfId="1042" hidden="1"/>
    <cellStyle name="Currency [0] 953" xfId="30437" hidden="1"/>
    <cellStyle name="Currency [0] 9530" xfId="15987" hidden="1"/>
    <cellStyle name="Currency [0] 9530" xfId="45380" hidden="1"/>
    <cellStyle name="Currency [0] 9531" xfId="15988" hidden="1"/>
    <cellStyle name="Currency [0] 9531" xfId="45381" hidden="1"/>
    <cellStyle name="Currency [0] 9532" xfId="15984" hidden="1"/>
    <cellStyle name="Currency [0] 9532" xfId="45377" hidden="1"/>
    <cellStyle name="Currency [0] 9533" xfId="15957" hidden="1"/>
    <cellStyle name="Currency [0] 9533" xfId="45350" hidden="1"/>
    <cellStyle name="Currency [0] 9534" xfId="15989" hidden="1"/>
    <cellStyle name="Currency [0] 9534" xfId="45382" hidden="1"/>
    <cellStyle name="Currency [0] 9535" xfId="15990" hidden="1"/>
    <cellStyle name="Currency [0] 9535" xfId="45383" hidden="1"/>
    <cellStyle name="Currency [0] 9536" xfId="16022" hidden="1"/>
    <cellStyle name="Currency [0] 9536" xfId="45415" hidden="1"/>
    <cellStyle name="Currency [0] 9537" xfId="16031" hidden="1"/>
    <cellStyle name="Currency [0] 9537" xfId="45424" hidden="1"/>
    <cellStyle name="Currency [0] 9538" xfId="16034" hidden="1"/>
    <cellStyle name="Currency [0] 9538" xfId="45427" hidden="1"/>
    <cellStyle name="Currency [0] 9539" xfId="16040" hidden="1"/>
    <cellStyle name="Currency [0] 9539" xfId="45433" hidden="1"/>
    <cellStyle name="Currency [0] 954" xfId="1074" hidden="1"/>
    <cellStyle name="Currency [0] 954" xfId="30469" hidden="1"/>
    <cellStyle name="Currency [0] 9540" xfId="16042" hidden="1"/>
    <cellStyle name="Currency [0] 9540" xfId="45435" hidden="1"/>
    <cellStyle name="Currency [0] 9541" xfId="16030" hidden="1"/>
    <cellStyle name="Currency [0] 9541" xfId="45423" hidden="1"/>
    <cellStyle name="Currency [0] 9542" xfId="16038" hidden="1"/>
    <cellStyle name="Currency [0] 9542" xfId="45431" hidden="1"/>
    <cellStyle name="Currency [0] 9543" xfId="16043" hidden="1"/>
    <cellStyle name="Currency [0] 9543" xfId="45436" hidden="1"/>
    <cellStyle name="Currency [0] 9544" xfId="16044" hidden="1"/>
    <cellStyle name="Currency [0] 9544" xfId="45437" hidden="1"/>
    <cellStyle name="Currency [0] 9545" xfId="16035" hidden="1"/>
    <cellStyle name="Currency [0] 9545" xfId="45428" hidden="1"/>
    <cellStyle name="Currency [0] 9546" xfId="16023" hidden="1"/>
    <cellStyle name="Currency [0] 9546" xfId="45416" hidden="1"/>
    <cellStyle name="Currency [0] 9547" xfId="16050" hidden="1"/>
    <cellStyle name="Currency [0] 9547" xfId="45443" hidden="1"/>
    <cellStyle name="Currency [0] 9548" xfId="16054" hidden="1"/>
    <cellStyle name="Currency [0] 9548" xfId="45447" hidden="1"/>
    <cellStyle name="Currency [0] 9549" xfId="16060" hidden="1"/>
    <cellStyle name="Currency [0] 9549" xfId="45453" hidden="1"/>
    <cellStyle name="Currency [0] 955" xfId="1075" hidden="1"/>
    <cellStyle name="Currency [0] 955" xfId="30470" hidden="1"/>
    <cellStyle name="Currency [0] 9550" xfId="16063" hidden="1"/>
    <cellStyle name="Currency [0] 9550" xfId="45456" hidden="1"/>
    <cellStyle name="Currency [0] 9551" xfId="16049" hidden="1"/>
    <cellStyle name="Currency [0] 9551" xfId="45442" hidden="1"/>
    <cellStyle name="Currency [0] 9552" xfId="16059" hidden="1"/>
    <cellStyle name="Currency [0] 9552" xfId="45452" hidden="1"/>
    <cellStyle name="Currency [0] 9553" xfId="16070" hidden="1"/>
    <cellStyle name="Currency [0] 9553" xfId="45463" hidden="1"/>
    <cellStyle name="Currency [0] 9554" xfId="16071" hidden="1"/>
    <cellStyle name="Currency [0] 9554" xfId="45464" hidden="1"/>
    <cellStyle name="Currency [0] 9555" xfId="16033" hidden="1"/>
    <cellStyle name="Currency [0] 9555" xfId="45426" hidden="1"/>
    <cellStyle name="Currency [0] 9556" xfId="16025" hidden="1"/>
    <cellStyle name="Currency [0] 9556" xfId="45418" hidden="1"/>
    <cellStyle name="Currency [0] 9557" xfId="16056" hidden="1"/>
    <cellStyle name="Currency [0] 9557" xfId="45449" hidden="1"/>
    <cellStyle name="Currency [0] 9558" xfId="16028" hidden="1"/>
    <cellStyle name="Currency [0] 9558" xfId="45421" hidden="1"/>
    <cellStyle name="Currency [0] 9559" xfId="16051" hidden="1"/>
    <cellStyle name="Currency [0] 9559" xfId="45444" hidden="1"/>
    <cellStyle name="Currency [0] 956" xfId="834" hidden="1"/>
    <cellStyle name="Currency [0] 956" xfId="30229" hidden="1"/>
    <cellStyle name="Currency [0] 9560" xfId="16072" hidden="1"/>
    <cellStyle name="Currency [0] 9560" xfId="45465" hidden="1"/>
    <cellStyle name="Currency [0] 9561" xfId="16057" hidden="1"/>
    <cellStyle name="Currency [0] 9561" xfId="45450" hidden="1"/>
    <cellStyle name="Currency [0] 9562" xfId="16061" hidden="1"/>
    <cellStyle name="Currency [0] 9562" xfId="45454" hidden="1"/>
    <cellStyle name="Currency [0] 9563" xfId="16077" hidden="1"/>
    <cellStyle name="Currency [0] 9563" xfId="45470" hidden="1"/>
    <cellStyle name="Currency [0] 9564" xfId="16078" hidden="1"/>
    <cellStyle name="Currency [0] 9564" xfId="45471" hidden="1"/>
    <cellStyle name="Currency [0] 9565" xfId="16058" hidden="1"/>
    <cellStyle name="Currency [0] 9565" xfId="45451" hidden="1"/>
    <cellStyle name="Currency [0] 9566" xfId="16065" hidden="1"/>
    <cellStyle name="Currency [0] 9566" xfId="45458" hidden="1"/>
    <cellStyle name="Currency [0] 9567" xfId="16069" hidden="1"/>
    <cellStyle name="Currency [0] 9567" xfId="45462" hidden="1"/>
    <cellStyle name="Currency [0] 9568" xfId="16064" hidden="1"/>
    <cellStyle name="Currency [0] 9568" xfId="45457" hidden="1"/>
    <cellStyle name="Currency [0] 9569" xfId="16087" hidden="1"/>
    <cellStyle name="Currency [0] 9569" xfId="45480" hidden="1"/>
    <cellStyle name="Currency [0] 957" xfId="824" hidden="1"/>
    <cellStyle name="Currency [0] 957" xfId="30219" hidden="1"/>
    <cellStyle name="Currency [0] 9570" xfId="16093" hidden="1"/>
    <cellStyle name="Currency [0] 9570" xfId="45486" hidden="1"/>
    <cellStyle name="Currency [0] 9571" xfId="16055" hidden="1"/>
    <cellStyle name="Currency [0] 9571" xfId="45448" hidden="1"/>
    <cellStyle name="Currency [0] 9572" xfId="16085" hidden="1"/>
    <cellStyle name="Currency [0] 9572" xfId="45478" hidden="1"/>
    <cellStyle name="Currency [0] 9573" xfId="16097" hidden="1"/>
    <cellStyle name="Currency [0] 9573" xfId="45490" hidden="1"/>
    <cellStyle name="Currency [0] 9574" xfId="16098" hidden="1"/>
    <cellStyle name="Currency [0] 9574" xfId="45491" hidden="1"/>
    <cellStyle name="Currency [0] 9575" xfId="16046" hidden="1"/>
    <cellStyle name="Currency [0] 9575" xfId="45439" hidden="1"/>
    <cellStyle name="Currency [0] 9576" xfId="16053" hidden="1"/>
    <cellStyle name="Currency [0] 9576" xfId="45446" hidden="1"/>
    <cellStyle name="Currency [0] 9577" xfId="16082" hidden="1"/>
    <cellStyle name="Currency [0] 9577" xfId="45475" hidden="1"/>
    <cellStyle name="Currency [0] 9578" xfId="16067" hidden="1"/>
    <cellStyle name="Currency [0] 9578" xfId="45460" hidden="1"/>
    <cellStyle name="Currency [0] 9579" xfId="16039" hidden="1"/>
    <cellStyle name="Currency [0] 9579" xfId="45432" hidden="1"/>
    <cellStyle name="Currency [0] 958" xfId="1077" hidden="1"/>
    <cellStyle name="Currency [0] 958" xfId="30472" hidden="1"/>
    <cellStyle name="Currency [0] 9580" xfId="16104" hidden="1"/>
    <cellStyle name="Currency [0] 9580" xfId="45497" hidden="1"/>
    <cellStyle name="Currency [0] 9581" xfId="16083" hidden="1"/>
    <cellStyle name="Currency [0] 9581" xfId="45476" hidden="1"/>
    <cellStyle name="Currency [0] 9582" xfId="16090" hidden="1"/>
    <cellStyle name="Currency [0] 9582" xfId="45483" hidden="1"/>
    <cellStyle name="Currency [0] 9583" xfId="16105" hidden="1"/>
    <cellStyle name="Currency [0] 9583" xfId="45498" hidden="1"/>
    <cellStyle name="Currency [0] 9584" xfId="16106" hidden="1"/>
    <cellStyle name="Currency [0] 9584" xfId="45499" hidden="1"/>
    <cellStyle name="Currency [0] 9585" xfId="16081" hidden="1"/>
    <cellStyle name="Currency [0] 9585" xfId="45474" hidden="1"/>
    <cellStyle name="Currency [0] 9586" xfId="16080" hidden="1"/>
    <cellStyle name="Currency [0] 9586" xfId="45473" hidden="1"/>
    <cellStyle name="Currency [0] 9587" xfId="16075" hidden="1"/>
    <cellStyle name="Currency [0] 9587" xfId="45468" hidden="1"/>
    <cellStyle name="Currency [0] 9588" xfId="16073" hidden="1"/>
    <cellStyle name="Currency [0] 9588" xfId="45466" hidden="1"/>
    <cellStyle name="Currency [0] 9589" xfId="16074" hidden="1"/>
    <cellStyle name="Currency [0] 9589" xfId="45467" hidden="1"/>
    <cellStyle name="Currency [0] 959" xfId="1081" hidden="1"/>
    <cellStyle name="Currency [0] 959" xfId="30476" hidden="1"/>
    <cellStyle name="Currency [0] 9590" xfId="16111" hidden="1"/>
    <cellStyle name="Currency [0] 9590" xfId="45504" hidden="1"/>
    <cellStyle name="Currency [0] 9591" xfId="16026" hidden="1"/>
    <cellStyle name="Currency [0] 9591" xfId="45419" hidden="1"/>
    <cellStyle name="Currency [0] 9592" xfId="16101" hidden="1"/>
    <cellStyle name="Currency [0] 9592" xfId="45494" hidden="1"/>
    <cellStyle name="Currency [0] 9593" xfId="16113" hidden="1"/>
    <cellStyle name="Currency [0] 9593" xfId="45506" hidden="1"/>
    <cellStyle name="Currency [0] 9594" xfId="16114" hidden="1"/>
    <cellStyle name="Currency [0] 9594" xfId="45507" hidden="1"/>
    <cellStyle name="Currency [0] 9595" xfId="16052" hidden="1"/>
    <cellStyle name="Currency [0] 9595" xfId="45445" hidden="1"/>
    <cellStyle name="Currency [0] 9596" xfId="16088" hidden="1"/>
    <cellStyle name="Currency [0] 9596" xfId="45481" hidden="1"/>
    <cellStyle name="Currency [0] 9597" xfId="16068" hidden="1"/>
    <cellStyle name="Currency [0] 9597" xfId="45461" hidden="1"/>
    <cellStyle name="Currency [0] 9598" xfId="16084" hidden="1"/>
    <cellStyle name="Currency [0] 9598" xfId="45477" hidden="1"/>
    <cellStyle name="Currency [0] 9599" xfId="16086" hidden="1"/>
    <cellStyle name="Currency [0] 9599" xfId="45479" hidden="1"/>
    <cellStyle name="Currency [0] 96" xfId="179" hidden="1"/>
    <cellStyle name="Currency [0] 96" xfId="29574" hidden="1"/>
    <cellStyle name="Currency [0] 960" xfId="1082" hidden="1"/>
    <cellStyle name="Currency [0] 960" xfId="30477" hidden="1"/>
    <cellStyle name="Currency [0] 9600" xfId="16117" hidden="1"/>
    <cellStyle name="Currency [0] 9600" xfId="45510" hidden="1"/>
    <cellStyle name="Currency [0] 9601" xfId="16024" hidden="1"/>
    <cellStyle name="Currency [0] 9601" xfId="45417" hidden="1"/>
    <cellStyle name="Currency [0] 9602" xfId="16109" hidden="1"/>
    <cellStyle name="Currency [0] 9602" xfId="45502" hidden="1"/>
    <cellStyle name="Currency [0] 9603" xfId="16119" hidden="1"/>
    <cellStyle name="Currency [0] 9603" xfId="45512" hidden="1"/>
    <cellStyle name="Currency [0] 9604" xfId="16120" hidden="1"/>
    <cellStyle name="Currency [0] 9604" xfId="45513" hidden="1"/>
    <cellStyle name="Currency [0] 9605" xfId="16048" hidden="1"/>
    <cellStyle name="Currency [0] 9605" xfId="45441" hidden="1"/>
    <cellStyle name="Currency [0] 9606" xfId="16099" hidden="1"/>
    <cellStyle name="Currency [0] 9606" xfId="45492" hidden="1"/>
    <cellStyle name="Currency [0] 9607" xfId="16079" hidden="1"/>
    <cellStyle name="Currency [0] 9607" xfId="45472" hidden="1"/>
    <cellStyle name="Currency [0] 9608" xfId="16091" hidden="1"/>
    <cellStyle name="Currency [0] 9608" xfId="45484" hidden="1"/>
    <cellStyle name="Currency [0] 9609" xfId="16089" hidden="1"/>
    <cellStyle name="Currency [0] 9609" xfId="45482" hidden="1"/>
    <cellStyle name="Currency [0] 961" xfId="831" hidden="1"/>
    <cellStyle name="Currency [0] 961" xfId="30226" hidden="1"/>
    <cellStyle name="Currency [0] 9610" xfId="16122" hidden="1"/>
    <cellStyle name="Currency [0] 9610" xfId="45515" hidden="1"/>
    <cellStyle name="Currency [0] 9611" xfId="16066" hidden="1"/>
    <cellStyle name="Currency [0] 9611" xfId="45459" hidden="1"/>
    <cellStyle name="Currency [0] 9612" xfId="16116" hidden="1"/>
    <cellStyle name="Currency [0] 9612" xfId="45509" hidden="1"/>
    <cellStyle name="Currency [0] 9613" xfId="16126" hidden="1"/>
    <cellStyle name="Currency [0] 9613" xfId="45519" hidden="1"/>
    <cellStyle name="Currency [0] 9614" xfId="16127" hidden="1"/>
    <cellStyle name="Currency [0] 9614" xfId="45520" hidden="1"/>
    <cellStyle name="Currency [0] 9615" xfId="16092" hidden="1"/>
    <cellStyle name="Currency [0] 9615" xfId="45485" hidden="1"/>
    <cellStyle name="Currency [0] 9616" xfId="16107" hidden="1"/>
    <cellStyle name="Currency [0] 9616" xfId="45500" hidden="1"/>
    <cellStyle name="Currency [0] 9617" xfId="16032" hidden="1"/>
    <cellStyle name="Currency [0] 9617" xfId="45425" hidden="1"/>
    <cellStyle name="Currency [0] 9618" xfId="16102" hidden="1"/>
    <cellStyle name="Currency [0] 9618" xfId="45495" hidden="1"/>
    <cellStyle name="Currency [0] 9619" xfId="16100" hidden="1"/>
    <cellStyle name="Currency [0] 9619" xfId="45493" hidden="1"/>
    <cellStyle name="Currency [0] 962" xfId="1079" hidden="1"/>
    <cellStyle name="Currency [0] 962" xfId="30474" hidden="1"/>
    <cellStyle name="Currency [0] 9620" xfId="16129" hidden="1"/>
    <cellStyle name="Currency [0] 9620" xfId="45522" hidden="1"/>
    <cellStyle name="Currency [0] 9621" xfId="16045" hidden="1"/>
    <cellStyle name="Currency [0] 9621" xfId="45438" hidden="1"/>
    <cellStyle name="Currency [0] 9622" xfId="16121" hidden="1"/>
    <cellStyle name="Currency [0] 9622" xfId="45514" hidden="1"/>
    <cellStyle name="Currency [0] 9623" xfId="16131" hidden="1"/>
    <cellStyle name="Currency [0] 9623" xfId="45524" hidden="1"/>
    <cellStyle name="Currency [0] 9624" xfId="16132" hidden="1"/>
    <cellStyle name="Currency [0] 9624" xfId="45525" hidden="1"/>
    <cellStyle name="Currency [0] 9625" xfId="16103" hidden="1"/>
    <cellStyle name="Currency [0] 9625" xfId="45496" hidden="1"/>
    <cellStyle name="Currency [0] 9626" xfId="16115" hidden="1"/>
    <cellStyle name="Currency [0] 9626" xfId="45508" hidden="1"/>
    <cellStyle name="Currency [0] 9627" xfId="16095" hidden="1"/>
    <cellStyle name="Currency [0] 9627" xfId="45488" hidden="1"/>
    <cellStyle name="Currency [0] 9628" xfId="16110" hidden="1"/>
    <cellStyle name="Currency [0] 9628" xfId="45503" hidden="1"/>
    <cellStyle name="Currency [0] 9629" xfId="16108" hidden="1"/>
    <cellStyle name="Currency [0] 9629" xfId="45501" hidden="1"/>
    <cellStyle name="Currency [0] 963" xfId="1083" hidden="1"/>
    <cellStyle name="Currency [0] 963" xfId="30478" hidden="1"/>
    <cellStyle name="Currency [0] 9630" xfId="16134" hidden="1"/>
    <cellStyle name="Currency [0] 9630" xfId="45527" hidden="1"/>
    <cellStyle name="Currency [0] 9631" xfId="16047" hidden="1"/>
    <cellStyle name="Currency [0] 9631" xfId="45440" hidden="1"/>
    <cellStyle name="Currency [0] 9632" xfId="16128" hidden="1"/>
    <cellStyle name="Currency [0] 9632" xfId="45521" hidden="1"/>
    <cellStyle name="Currency [0] 9633" xfId="16135" hidden="1"/>
    <cellStyle name="Currency [0] 9633" xfId="45528" hidden="1"/>
    <cellStyle name="Currency [0] 9634" xfId="16136" hidden="1"/>
    <cellStyle name="Currency [0] 9634" xfId="45529" hidden="1"/>
    <cellStyle name="Currency [0] 9635" xfId="16076" hidden="1"/>
    <cellStyle name="Currency [0] 9635" xfId="45469" hidden="1"/>
    <cellStyle name="Currency [0] 9636" xfId="16096" hidden="1"/>
    <cellStyle name="Currency [0] 9636" xfId="45489" hidden="1"/>
    <cellStyle name="Currency [0] 9637" xfId="16130" hidden="1"/>
    <cellStyle name="Currency [0] 9637" xfId="45523" hidden="1"/>
    <cellStyle name="Currency [0] 9638" xfId="16123" hidden="1"/>
    <cellStyle name="Currency [0] 9638" xfId="45516" hidden="1"/>
    <cellStyle name="Currency [0] 9639" xfId="16133" hidden="1"/>
    <cellStyle name="Currency [0] 9639" xfId="45526" hidden="1"/>
    <cellStyle name="Currency [0] 964" xfId="1084" hidden="1"/>
    <cellStyle name="Currency [0] 964" xfId="30479" hidden="1"/>
    <cellStyle name="Currency [0] 9640" xfId="16137" hidden="1"/>
    <cellStyle name="Currency [0] 9640" xfId="45530" hidden="1"/>
    <cellStyle name="Currency [0] 9641" xfId="16062" hidden="1"/>
    <cellStyle name="Currency [0] 9641" xfId="45455" hidden="1"/>
    <cellStyle name="Currency [0] 9642" xfId="16094" hidden="1"/>
    <cellStyle name="Currency [0] 9642" xfId="45487" hidden="1"/>
    <cellStyle name="Currency [0] 9643" xfId="16140" hidden="1"/>
    <cellStyle name="Currency [0] 9643" xfId="45533" hidden="1"/>
    <cellStyle name="Currency [0] 9644" xfId="16141" hidden="1"/>
    <cellStyle name="Currency [0] 9644" xfId="45534" hidden="1"/>
    <cellStyle name="Currency [0] 9645" xfId="16118" hidden="1"/>
    <cellStyle name="Currency [0] 9645" xfId="45511" hidden="1"/>
    <cellStyle name="Currency [0] 9646" xfId="16124" hidden="1"/>
    <cellStyle name="Currency [0] 9646" xfId="45517" hidden="1"/>
    <cellStyle name="Currency [0] 9647" xfId="16138" hidden="1"/>
    <cellStyle name="Currency [0] 9647" xfId="45531" hidden="1"/>
    <cellStyle name="Currency [0] 9648" xfId="16125" hidden="1"/>
    <cellStyle name="Currency [0] 9648" xfId="45518" hidden="1"/>
    <cellStyle name="Currency [0] 9649" xfId="16142" hidden="1"/>
    <cellStyle name="Currency [0] 9649" xfId="45535" hidden="1"/>
    <cellStyle name="Currency [0] 965" xfId="1078" hidden="1"/>
    <cellStyle name="Currency [0] 965" xfId="30473" hidden="1"/>
    <cellStyle name="Currency [0] 9650" xfId="16143" hidden="1"/>
    <cellStyle name="Currency [0] 9650" xfId="45536" hidden="1"/>
    <cellStyle name="Currency [0] 9651" xfId="16139" hidden="1"/>
    <cellStyle name="Currency [0] 9651" xfId="45532" hidden="1"/>
    <cellStyle name="Currency [0] 9652" xfId="16112" hidden="1"/>
    <cellStyle name="Currency [0] 9652" xfId="45505" hidden="1"/>
    <cellStyle name="Currency [0] 9653" xfId="16144" hidden="1"/>
    <cellStyle name="Currency [0] 9653" xfId="45537" hidden="1"/>
    <cellStyle name="Currency [0] 9654" xfId="16145" hidden="1"/>
    <cellStyle name="Currency [0] 9654" xfId="45538" hidden="1"/>
    <cellStyle name="Currency [0] 9655" xfId="16171" hidden="1"/>
    <cellStyle name="Currency [0] 9655" xfId="45564" hidden="1"/>
    <cellStyle name="Currency [0] 9656" xfId="16179" hidden="1"/>
    <cellStyle name="Currency [0] 9656" xfId="45572" hidden="1"/>
    <cellStyle name="Currency [0] 9657" xfId="16182" hidden="1"/>
    <cellStyle name="Currency [0] 9657" xfId="45575" hidden="1"/>
    <cellStyle name="Currency [0] 9658" xfId="16186" hidden="1"/>
    <cellStyle name="Currency [0] 9658" xfId="45579" hidden="1"/>
    <cellStyle name="Currency [0] 9659" xfId="16188" hidden="1"/>
    <cellStyle name="Currency [0] 9659" xfId="45581" hidden="1"/>
    <cellStyle name="Currency [0] 966" xfId="835" hidden="1"/>
    <cellStyle name="Currency [0] 966" xfId="30230" hidden="1"/>
    <cellStyle name="Currency [0] 9660" xfId="16178" hidden="1"/>
    <cellStyle name="Currency [0] 9660" xfId="45571" hidden="1"/>
    <cellStyle name="Currency [0] 9661" xfId="16184" hidden="1"/>
    <cellStyle name="Currency [0] 9661" xfId="45577" hidden="1"/>
    <cellStyle name="Currency [0] 9662" xfId="16190" hidden="1"/>
    <cellStyle name="Currency [0] 9662" xfId="45583" hidden="1"/>
    <cellStyle name="Currency [0] 9663" xfId="16191" hidden="1"/>
    <cellStyle name="Currency [0] 9663" xfId="45584" hidden="1"/>
    <cellStyle name="Currency [0] 9664" xfId="16183" hidden="1"/>
    <cellStyle name="Currency [0] 9664" xfId="45576" hidden="1"/>
    <cellStyle name="Currency [0] 9665" xfId="16172" hidden="1"/>
    <cellStyle name="Currency [0] 9665" xfId="45565" hidden="1"/>
    <cellStyle name="Currency [0] 9666" xfId="16197" hidden="1"/>
    <cellStyle name="Currency [0] 9666" xfId="45590" hidden="1"/>
    <cellStyle name="Currency [0] 9667" xfId="16201" hidden="1"/>
    <cellStyle name="Currency [0] 9667" xfId="45594" hidden="1"/>
    <cellStyle name="Currency [0] 9668" xfId="16207" hidden="1"/>
    <cellStyle name="Currency [0] 9668" xfId="45600" hidden="1"/>
    <cellStyle name="Currency [0] 9669" xfId="16210" hidden="1"/>
    <cellStyle name="Currency [0] 9669" xfId="45603" hidden="1"/>
    <cellStyle name="Currency [0] 967" xfId="1090" hidden="1"/>
    <cellStyle name="Currency [0] 967" xfId="30485" hidden="1"/>
    <cellStyle name="Currency [0] 9670" xfId="16196" hidden="1"/>
    <cellStyle name="Currency [0] 9670" xfId="45589" hidden="1"/>
    <cellStyle name="Currency [0] 9671" xfId="16206" hidden="1"/>
    <cellStyle name="Currency [0] 9671" xfId="45599" hidden="1"/>
    <cellStyle name="Currency [0] 9672" xfId="16217" hidden="1"/>
    <cellStyle name="Currency [0] 9672" xfId="45610" hidden="1"/>
    <cellStyle name="Currency [0] 9673" xfId="16218" hidden="1"/>
    <cellStyle name="Currency [0] 9673" xfId="45611" hidden="1"/>
    <cellStyle name="Currency [0] 9674" xfId="16181" hidden="1"/>
    <cellStyle name="Currency [0] 9674" xfId="45574" hidden="1"/>
    <cellStyle name="Currency [0] 9675" xfId="16174" hidden="1"/>
    <cellStyle name="Currency [0] 9675" xfId="45567" hidden="1"/>
    <cellStyle name="Currency [0] 9676" xfId="16203" hidden="1"/>
    <cellStyle name="Currency [0] 9676" xfId="45596" hidden="1"/>
    <cellStyle name="Currency [0] 9677" xfId="16176" hidden="1"/>
    <cellStyle name="Currency [0] 9677" xfId="45569" hidden="1"/>
    <cellStyle name="Currency [0] 9678" xfId="16198" hidden="1"/>
    <cellStyle name="Currency [0] 9678" xfId="45591" hidden="1"/>
    <cellStyle name="Currency [0] 9679" xfId="16219" hidden="1"/>
    <cellStyle name="Currency [0] 9679" xfId="45612" hidden="1"/>
    <cellStyle name="Currency [0] 968" xfId="1094" hidden="1"/>
    <cellStyle name="Currency [0] 968" xfId="30489" hidden="1"/>
    <cellStyle name="Currency [0] 9680" xfId="16204" hidden="1"/>
    <cellStyle name="Currency [0] 9680" xfId="45597" hidden="1"/>
    <cellStyle name="Currency [0] 9681" xfId="16208" hidden="1"/>
    <cellStyle name="Currency [0] 9681" xfId="45601" hidden="1"/>
    <cellStyle name="Currency [0] 9682" xfId="16224" hidden="1"/>
    <cellStyle name="Currency [0] 9682" xfId="45617" hidden="1"/>
    <cellStyle name="Currency [0] 9683" xfId="16225" hidden="1"/>
    <cellStyle name="Currency [0] 9683" xfId="45618" hidden="1"/>
    <cellStyle name="Currency [0] 9684" xfId="16205" hidden="1"/>
    <cellStyle name="Currency [0] 9684" xfId="45598" hidden="1"/>
    <cellStyle name="Currency [0] 9685" xfId="16212" hidden="1"/>
    <cellStyle name="Currency [0] 9685" xfId="45605" hidden="1"/>
    <cellStyle name="Currency [0] 9686" xfId="16216" hidden="1"/>
    <cellStyle name="Currency [0] 9686" xfId="45609" hidden="1"/>
    <cellStyle name="Currency [0] 9687" xfId="16211" hidden="1"/>
    <cellStyle name="Currency [0] 9687" xfId="45604" hidden="1"/>
    <cellStyle name="Currency [0] 9688" xfId="16234" hidden="1"/>
    <cellStyle name="Currency [0] 9688" xfId="45627" hidden="1"/>
    <cellStyle name="Currency [0] 9689" xfId="16240" hidden="1"/>
    <cellStyle name="Currency [0] 9689" xfId="45633" hidden="1"/>
    <cellStyle name="Currency [0] 969" xfId="1100" hidden="1"/>
    <cellStyle name="Currency [0] 969" xfId="30495" hidden="1"/>
    <cellStyle name="Currency [0] 9690" xfId="16202" hidden="1"/>
    <cellStyle name="Currency [0] 9690" xfId="45595" hidden="1"/>
    <cellStyle name="Currency [0] 9691" xfId="16232" hidden="1"/>
    <cellStyle name="Currency [0] 9691" xfId="45625" hidden="1"/>
    <cellStyle name="Currency [0] 9692" xfId="16244" hidden="1"/>
    <cellStyle name="Currency [0] 9692" xfId="45637" hidden="1"/>
    <cellStyle name="Currency [0] 9693" xfId="16245" hidden="1"/>
    <cellStyle name="Currency [0] 9693" xfId="45638" hidden="1"/>
    <cellStyle name="Currency [0] 9694" xfId="16193" hidden="1"/>
    <cellStyle name="Currency [0] 9694" xfId="45586" hidden="1"/>
    <cellStyle name="Currency [0] 9695" xfId="16200" hidden="1"/>
    <cellStyle name="Currency [0] 9695" xfId="45593" hidden="1"/>
    <cellStyle name="Currency [0] 9696" xfId="16229" hidden="1"/>
    <cellStyle name="Currency [0] 9696" xfId="45622" hidden="1"/>
    <cellStyle name="Currency [0] 9697" xfId="16214" hidden="1"/>
    <cellStyle name="Currency [0] 9697" xfId="45607" hidden="1"/>
    <cellStyle name="Currency [0] 9698" xfId="16185" hidden="1"/>
    <cellStyle name="Currency [0] 9698" xfId="45578" hidden="1"/>
    <cellStyle name="Currency [0] 9699" xfId="16251" hidden="1"/>
    <cellStyle name="Currency [0] 9699" xfId="45644" hidden="1"/>
    <cellStyle name="Currency [0] 97" xfId="92" hidden="1"/>
    <cellStyle name="Currency [0] 97" xfId="29487" hidden="1"/>
    <cellStyle name="Currency [0] 970" xfId="1103" hidden="1"/>
    <cellStyle name="Currency [0] 970" xfId="30498" hidden="1"/>
    <cellStyle name="Currency [0] 9700" xfId="16230" hidden="1"/>
    <cellStyle name="Currency [0] 9700" xfId="45623" hidden="1"/>
    <cellStyle name="Currency [0] 9701" xfId="16237" hidden="1"/>
    <cellStyle name="Currency [0] 9701" xfId="45630" hidden="1"/>
    <cellStyle name="Currency [0] 9702" xfId="16252" hidden="1"/>
    <cellStyle name="Currency [0] 9702" xfId="45645" hidden="1"/>
    <cellStyle name="Currency [0] 9703" xfId="16253" hidden="1"/>
    <cellStyle name="Currency [0] 9703" xfId="45646" hidden="1"/>
    <cellStyle name="Currency [0] 9704" xfId="16228" hidden="1"/>
    <cellStyle name="Currency [0] 9704" xfId="45621" hidden="1"/>
    <cellStyle name="Currency [0] 9705" xfId="16227" hidden="1"/>
    <cellStyle name="Currency [0] 9705" xfId="45620" hidden="1"/>
    <cellStyle name="Currency [0] 9706" xfId="16222" hidden="1"/>
    <cellStyle name="Currency [0] 9706" xfId="45615" hidden="1"/>
    <cellStyle name="Currency [0] 9707" xfId="16220" hidden="1"/>
    <cellStyle name="Currency [0] 9707" xfId="45613" hidden="1"/>
    <cellStyle name="Currency [0] 9708" xfId="16221" hidden="1"/>
    <cellStyle name="Currency [0] 9708" xfId="45614" hidden="1"/>
    <cellStyle name="Currency [0] 9709" xfId="16258" hidden="1"/>
    <cellStyle name="Currency [0] 9709" xfId="45651" hidden="1"/>
    <cellStyle name="Currency [0] 971" xfId="1089" hidden="1"/>
    <cellStyle name="Currency [0] 971" xfId="30484" hidden="1"/>
    <cellStyle name="Currency [0] 9710" xfId="16175" hidden="1"/>
    <cellStyle name="Currency [0] 9710" xfId="45568" hidden="1"/>
    <cellStyle name="Currency [0] 9711" xfId="16248" hidden="1"/>
    <cellStyle name="Currency [0] 9711" xfId="45641" hidden="1"/>
    <cellStyle name="Currency [0] 9712" xfId="16260" hidden="1"/>
    <cellStyle name="Currency [0] 9712" xfId="45653" hidden="1"/>
    <cellStyle name="Currency [0] 9713" xfId="16261" hidden="1"/>
    <cellStyle name="Currency [0] 9713" xfId="45654" hidden="1"/>
    <cellStyle name="Currency [0] 9714" xfId="16199" hidden="1"/>
    <cellStyle name="Currency [0] 9714" xfId="45592" hidden="1"/>
    <cellStyle name="Currency [0] 9715" xfId="16235" hidden="1"/>
    <cellStyle name="Currency [0] 9715" xfId="45628" hidden="1"/>
    <cellStyle name="Currency [0] 9716" xfId="16215" hidden="1"/>
    <cellStyle name="Currency [0] 9716" xfId="45608" hidden="1"/>
    <cellStyle name="Currency [0] 9717" xfId="16231" hidden="1"/>
    <cellStyle name="Currency [0] 9717" xfId="45624" hidden="1"/>
    <cellStyle name="Currency [0] 9718" xfId="16233" hidden="1"/>
    <cellStyle name="Currency [0] 9718" xfId="45626" hidden="1"/>
    <cellStyle name="Currency [0] 9719" xfId="16264" hidden="1"/>
    <cellStyle name="Currency [0] 9719" xfId="45657" hidden="1"/>
    <cellStyle name="Currency [0] 972" xfId="1099" hidden="1"/>
    <cellStyle name="Currency [0] 972" xfId="30494" hidden="1"/>
    <cellStyle name="Currency [0] 9720" xfId="16173" hidden="1"/>
    <cellStyle name="Currency [0] 9720" xfId="45566" hidden="1"/>
    <cellStyle name="Currency [0] 9721" xfId="16256" hidden="1"/>
    <cellStyle name="Currency [0] 9721" xfId="45649" hidden="1"/>
    <cellStyle name="Currency [0] 9722" xfId="16266" hidden="1"/>
    <cellStyle name="Currency [0] 9722" xfId="45659" hidden="1"/>
    <cellStyle name="Currency [0] 9723" xfId="16267" hidden="1"/>
    <cellStyle name="Currency [0] 9723" xfId="45660" hidden="1"/>
    <cellStyle name="Currency [0] 9724" xfId="16195" hidden="1"/>
    <cellStyle name="Currency [0] 9724" xfId="45588" hidden="1"/>
    <cellStyle name="Currency [0] 9725" xfId="16246" hidden="1"/>
    <cellStyle name="Currency [0] 9725" xfId="45639" hidden="1"/>
    <cellStyle name="Currency [0] 9726" xfId="16226" hidden="1"/>
    <cellStyle name="Currency [0] 9726" xfId="45619" hidden="1"/>
    <cellStyle name="Currency [0] 9727" xfId="16238" hidden="1"/>
    <cellStyle name="Currency [0] 9727" xfId="45631" hidden="1"/>
    <cellStyle name="Currency [0] 9728" xfId="16236" hidden="1"/>
    <cellStyle name="Currency [0] 9728" xfId="45629" hidden="1"/>
    <cellStyle name="Currency [0] 9729" xfId="16269" hidden="1"/>
    <cellStyle name="Currency [0] 9729" xfId="45662" hidden="1"/>
    <cellStyle name="Currency [0] 973" xfId="1110" hidden="1"/>
    <cellStyle name="Currency [0] 973" xfId="30505" hidden="1"/>
    <cellStyle name="Currency [0] 9730" xfId="16213" hidden="1"/>
    <cellStyle name="Currency [0] 9730" xfId="45606" hidden="1"/>
    <cellStyle name="Currency [0] 9731" xfId="16263" hidden="1"/>
    <cellStyle name="Currency [0] 9731" xfId="45656" hidden="1"/>
    <cellStyle name="Currency [0] 9732" xfId="16273" hidden="1"/>
    <cellStyle name="Currency [0] 9732" xfId="45666" hidden="1"/>
    <cellStyle name="Currency [0] 9733" xfId="16274" hidden="1"/>
    <cellStyle name="Currency [0] 9733" xfId="45667" hidden="1"/>
    <cellStyle name="Currency [0] 9734" xfId="16239" hidden="1"/>
    <cellStyle name="Currency [0] 9734" xfId="45632" hidden="1"/>
    <cellStyle name="Currency [0] 9735" xfId="16254" hidden="1"/>
    <cellStyle name="Currency [0] 9735" xfId="45647" hidden="1"/>
    <cellStyle name="Currency [0] 9736" xfId="16180" hidden="1"/>
    <cellStyle name="Currency [0] 9736" xfId="45573" hidden="1"/>
    <cellStyle name="Currency [0] 9737" xfId="16249" hidden="1"/>
    <cellStyle name="Currency [0] 9737" xfId="45642" hidden="1"/>
    <cellStyle name="Currency [0] 9738" xfId="16247" hidden="1"/>
    <cellStyle name="Currency [0] 9738" xfId="45640" hidden="1"/>
    <cellStyle name="Currency [0] 9739" xfId="16276" hidden="1"/>
    <cellStyle name="Currency [0] 9739" xfId="45669" hidden="1"/>
    <cellStyle name="Currency [0] 974" xfId="1111" hidden="1"/>
    <cellStyle name="Currency [0] 974" xfId="30506" hidden="1"/>
    <cellStyle name="Currency [0] 9740" xfId="16192" hidden="1"/>
    <cellStyle name="Currency [0] 9740" xfId="45585" hidden="1"/>
    <cellStyle name="Currency [0] 9741" xfId="16268" hidden="1"/>
    <cellStyle name="Currency [0] 9741" xfId="45661" hidden="1"/>
    <cellStyle name="Currency [0] 9742" xfId="16278" hidden="1"/>
    <cellStyle name="Currency [0] 9742" xfId="45671" hidden="1"/>
    <cellStyle name="Currency [0] 9743" xfId="16279" hidden="1"/>
    <cellStyle name="Currency [0] 9743" xfId="45672" hidden="1"/>
    <cellStyle name="Currency [0] 9744" xfId="16250" hidden="1"/>
    <cellStyle name="Currency [0] 9744" xfId="45643" hidden="1"/>
    <cellStyle name="Currency [0] 9745" xfId="16262" hidden="1"/>
    <cellStyle name="Currency [0] 9745" xfId="45655" hidden="1"/>
    <cellStyle name="Currency [0] 9746" xfId="16242" hidden="1"/>
    <cellStyle name="Currency [0] 9746" xfId="45635" hidden="1"/>
    <cellStyle name="Currency [0] 9747" xfId="16257" hidden="1"/>
    <cellStyle name="Currency [0] 9747" xfId="45650" hidden="1"/>
    <cellStyle name="Currency [0] 9748" xfId="16255" hidden="1"/>
    <cellStyle name="Currency [0] 9748" xfId="45648" hidden="1"/>
    <cellStyle name="Currency [0] 9749" xfId="16281" hidden="1"/>
    <cellStyle name="Currency [0] 9749" xfId="45674" hidden="1"/>
    <cellStyle name="Currency [0] 975" xfId="1076" hidden="1"/>
    <cellStyle name="Currency [0] 975" xfId="30471" hidden="1"/>
    <cellStyle name="Currency [0] 9750" xfId="16194" hidden="1"/>
    <cellStyle name="Currency [0] 9750" xfId="45587" hidden="1"/>
    <cellStyle name="Currency [0] 9751" xfId="16275" hidden="1"/>
    <cellStyle name="Currency [0] 9751" xfId="45668" hidden="1"/>
    <cellStyle name="Currency [0] 9752" xfId="16282" hidden="1"/>
    <cellStyle name="Currency [0] 9752" xfId="45675" hidden="1"/>
    <cellStyle name="Currency [0] 9753" xfId="16283" hidden="1"/>
    <cellStyle name="Currency [0] 9753" xfId="45676" hidden="1"/>
    <cellStyle name="Currency [0] 9754" xfId="16223" hidden="1"/>
    <cellStyle name="Currency [0] 9754" xfId="45616" hidden="1"/>
    <cellStyle name="Currency [0] 9755" xfId="16243" hidden="1"/>
    <cellStyle name="Currency [0] 9755" xfId="45636" hidden="1"/>
    <cellStyle name="Currency [0] 9756" xfId="16277" hidden="1"/>
    <cellStyle name="Currency [0] 9756" xfId="45670" hidden="1"/>
    <cellStyle name="Currency [0] 9757" xfId="16270" hidden="1"/>
    <cellStyle name="Currency [0] 9757" xfId="45663" hidden="1"/>
    <cellStyle name="Currency [0] 9758" xfId="16280" hidden="1"/>
    <cellStyle name="Currency [0] 9758" xfId="45673" hidden="1"/>
    <cellStyle name="Currency [0] 9759" xfId="16284" hidden="1"/>
    <cellStyle name="Currency [0] 9759" xfId="45677" hidden="1"/>
    <cellStyle name="Currency [0] 976" xfId="836" hidden="1"/>
    <cellStyle name="Currency [0] 976" xfId="30231" hidden="1"/>
    <cellStyle name="Currency [0] 9760" xfId="16209" hidden="1"/>
    <cellStyle name="Currency [0] 9760" xfId="45602" hidden="1"/>
    <cellStyle name="Currency [0] 9761" xfId="16241" hidden="1"/>
    <cellStyle name="Currency [0] 9761" xfId="45634" hidden="1"/>
    <cellStyle name="Currency [0] 9762" xfId="16287" hidden="1"/>
    <cellStyle name="Currency [0] 9762" xfId="45680" hidden="1"/>
    <cellStyle name="Currency [0] 9763" xfId="16288" hidden="1"/>
    <cellStyle name="Currency [0] 9763" xfId="45681" hidden="1"/>
    <cellStyle name="Currency [0] 9764" xfId="16265" hidden="1"/>
    <cellStyle name="Currency [0] 9764" xfId="45658" hidden="1"/>
    <cellStyle name="Currency [0] 9765" xfId="16271" hidden="1"/>
    <cellStyle name="Currency [0] 9765" xfId="45664" hidden="1"/>
    <cellStyle name="Currency [0] 9766" xfId="16285" hidden="1"/>
    <cellStyle name="Currency [0] 9766" xfId="45678" hidden="1"/>
    <cellStyle name="Currency [0] 9767" xfId="16272" hidden="1"/>
    <cellStyle name="Currency [0] 9767" xfId="45665" hidden="1"/>
    <cellStyle name="Currency [0] 9768" xfId="16289" hidden="1"/>
    <cellStyle name="Currency [0] 9768" xfId="45682" hidden="1"/>
    <cellStyle name="Currency [0] 9769" xfId="16290" hidden="1"/>
    <cellStyle name="Currency [0] 9769" xfId="45683" hidden="1"/>
    <cellStyle name="Currency [0] 977" xfId="1096" hidden="1"/>
    <cellStyle name="Currency [0] 977" xfId="30491" hidden="1"/>
    <cellStyle name="Currency [0] 9770" xfId="16286" hidden="1"/>
    <cellStyle name="Currency [0] 9770" xfId="45679" hidden="1"/>
    <cellStyle name="Currency [0] 9771" xfId="16259" hidden="1"/>
    <cellStyle name="Currency [0] 9771" xfId="45652" hidden="1"/>
    <cellStyle name="Currency [0] 9772" xfId="16291" hidden="1"/>
    <cellStyle name="Currency [0] 9772" xfId="45684" hidden="1"/>
    <cellStyle name="Currency [0] 9773" xfId="16292" hidden="1"/>
    <cellStyle name="Currency [0] 9773" xfId="45685" hidden="1"/>
    <cellStyle name="Currency [0] 9774" xfId="16156" hidden="1"/>
    <cellStyle name="Currency [0] 9774" xfId="45549" hidden="1"/>
    <cellStyle name="Currency [0] 9775" xfId="16166" hidden="1"/>
    <cellStyle name="Currency [0] 9775" xfId="45559" hidden="1"/>
    <cellStyle name="Currency [0] 9776" xfId="16294" hidden="1"/>
    <cellStyle name="Currency [0] 9776" xfId="45687" hidden="1"/>
    <cellStyle name="Currency [0] 9777" xfId="16298" hidden="1"/>
    <cellStyle name="Currency [0] 9777" xfId="45691" hidden="1"/>
    <cellStyle name="Currency [0] 9778" xfId="16299" hidden="1"/>
    <cellStyle name="Currency [0] 9778" xfId="45692" hidden="1"/>
    <cellStyle name="Currency [0] 9779" xfId="16148" hidden="1"/>
    <cellStyle name="Currency [0] 9779" xfId="45541" hidden="1"/>
    <cellStyle name="Currency [0] 978" xfId="842" hidden="1"/>
    <cellStyle name="Currency [0] 978" xfId="30237" hidden="1"/>
    <cellStyle name="Currency [0] 9780" xfId="16296" hidden="1"/>
    <cellStyle name="Currency [0] 9780" xfId="45689" hidden="1"/>
    <cellStyle name="Currency [0] 9781" xfId="16300" hidden="1"/>
    <cellStyle name="Currency [0] 9781" xfId="45693" hidden="1"/>
    <cellStyle name="Currency [0] 9782" xfId="16301" hidden="1"/>
    <cellStyle name="Currency [0] 9782" xfId="45694" hidden="1"/>
    <cellStyle name="Currency [0] 9783" xfId="16295" hidden="1"/>
    <cellStyle name="Currency [0] 9783" xfId="45688" hidden="1"/>
    <cellStyle name="Currency [0] 9784" xfId="16155" hidden="1"/>
    <cellStyle name="Currency [0] 9784" xfId="45548" hidden="1"/>
    <cellStyle name="Currency [0] 9785" xfId="16307" hidden="1"/>
    <cellStyle name="Currency [0] 9785" xfId="45700" hidden="1"/>
    <cellStyle name="Currency [0] 9786" xfId="16311" hidden="1"/>
    <cellStyle name="Currency [0] 9786" xfId="45704" hidden="1"/>
    <cellStyle name="Currency [0] 9787" xfId="16317" hidden="1"/>
    <cellStyle name="Currency [0] 9787" xfId="45710" hidden="1"/>
    <cellStyle name="Currency [0] 9788" xfId="16320" hidden="1"/>
    <cellStyle name="Currency [0] 9788" xfId="45713" hidden="1"/>
    <cellStyle name="Currency [0] 9789" xfId="16306" hidden="1"/>
    <cellStyle name="Currency [0] 9789" xfId="45699" hidden="1"/>
    <cellStyle name="Currency [0] 979" xfId="1091" hidden="1"/>
    <cellStyle name="Currency [0] 979" xfId="30486" hidden="1"/>
    <cellStyle name="Currency [0] 9790" xfId="16316" hidden="1"/>
    <cellStyle name="Currency [0] 9790" xfId="45709" hidden="1"/>
    <cellStyle name="Currency [0] 9791" xfId="16327" hidden="1"/>
    <cellStyle name="Currency [0] 9791" xfId="45720" hidden="1"/>
    <cellStyle name="Currency [0] 9792" xfId="16328" hidden="1"/>
    <cellStyle name="Currency [0] 9792" xfId="45721" hidden="1"/>
    <cellStyle name="Currency [0] 9793" xfId="16293" hidden="1"/>
    <cellStyle name="Currency [0] 9793" xfId="45686" hidden="1"/>
    <cellStyle name="Currency [0] 9794" xfId="16154" hidden="1"/>
    <cellStyle name="Currency [0] 9794" xfId="45547" hidden="1"/>
    <cellStyle name="Currency [0] 9795" xfId="16313" hidden="1"/>
    <cellStyle name="Currency [0] 9795" xfId="45706" hidden="1"/>
    <cellStyle name="Currency [0] 9796" xfId="16152" hidden="1"/>
    <cellStyle name="Currency [0] 9796" xfId="45545" hidden="1"/>
    <cellStyle name="Currency [0] 9797" xfId="16308" hidden="1"/>
    <cellStyle name="Currency [0] 9797" xfId="45701" hidden="1"/>
    <cellStyle name="Currency [0] 9798" xfId="16329" hidden="1"/>
    <cellStyle name="Currency [0] 9798" xfId="45722" hidden="1"/>
    <cellStyle name="Currency [0] 9799" xfId="16314" hidden="1"/>
    <cellStyle name="Currency [0] 9799" xfId="45707" hidden="1"/>
    <cellStyle name="Currency [0] 98" xfId="173" hidden="1"/>
    <cellStyle name="Currency [0] 98" xfId="29568" hidden="1"/>
    <cellStyle name="Currency [0] 980" xfId="1112" hidden="1"/>
    <cellStyle name="Currency [0] 980" xfId="30507" hidden="1"/>
    <cellStyle name="Currency [0] 9800" xfId="16318" hidden="1"/>
    <cellStyle name="Currency [0] 9800" xfId="45711" hidden="1"/>
    <cellStyle name="Currency [0] 9801" xfId="16334" hidden="1"/>
    <cellStyle name="Currency [0] 9801" xfId="45727" hidden="1"/>
    <cellStyle name="Currency [0] 9802" xfId="16335" hidden="1"/>
    <cellStyle name="Currency [0] 9802" xfId="45728" hidden="1"/>
    <cellStyle name="Currency [0] 9803" xfId="16315" hidden="1"/>
    <cellStyle name="Currency [0] 9803" xfId="45708" hidden="1"/>
    <cellStyle name="Currency [0] 9804" xfId="16322" hidden="1"/>
    <cellStyle name="Currency [0] 9804" xfId="45715" hidden="1"/>
    <cellStyle name="Currency [0] 9805" xfId="16326" hidden="1"/>
    <cellStyle name="Currency [0] 9805" xfId="45719" hidden="1"/>
    <cellStyle name="Currency [0] 9806" xfId="16321" hidden="1"/>
    <cellStyle name="Currency [0] 9806" xfId="45714" hidden="1"/>
    <cellStyle name="Currency [0] 9807" xfId="16344" hidden="1"/>
    <cellStyle name="Currency [0] 9807" xfId="45737" hidden="1"/>
    <cellStyle name="Currency [0] 9808" xfId="16350" hidden="1"/>
    <cellStyle name="Currency [0] 9808" xfId="45743" hidden="1"/>
    <cellStyle name="Currency [0] 9809" xfId="16312" hidden="1"/>
    <cellStyle name="Currency [0] 9809" xfId="45705" hidden="1"/>
    <cellStyle name="Currency [0] 981" xfId="1097" hidden="1"/>
    <cellStyle name="Currency [0] 981" xfId="30492" hidden="1"/>
    <cellStyle name="Currency [0] 9810" xfId="16342" hidden="1"/>
    <cellStyle name="Currency [0] 9810" xfId="45735" hidden="1"/>
    <cellStyle name="Currency [0] 9811" xfId="16354" hidden="1"/>
    <cellStyle name="Currency [0] 9811" xfId="45747" hidden="1"/>
    <cellStyle name="Currency [0] 9812" xfId="16355" hidden="1"/>
    <cellStyle name="Currency [0] 9812" xfId="45748" hidden="1"/>
    <cellStyle name="Currency [0] 9813" xfId="16303" hidden="1"/>
    <cellStyle name="Currency [0] 9813" xfId="45696" hidden="1"/>
    <cellStyle name="Currency [0] 9814" xfId="16310" hidden="1"/>
    <cellStyle name="Currency [0] 9814" xfId="45703" hidden="1"/>
    <cellStyle name="Currency [0] 9815" xfId="16339" hidden="1"/>
    <cellStyle name="Currency [0] 9815" xfId="45732" hidden="1"/>
    <cellStyle name="Currency [0] 9816" xfId="16324" hidden="1"/>
    <cellStyle name="Currency [0] 9816" xfId="45717" hidden="1"/>
    <cellStyle name="Currency [0] 9817" xfId="16297" hidden="1"/>
    <cellStyle name="Currency [0] 9817" xfId="45690" hidden="1"/>
    <cellStyle name="Currency [0] 9818" xfId="16361" hidden="1"/>
    <cellStyle name="Currency [0] 9818" xfId="45754" hidden="1"/>
    <cellStyle name="Currency [0] 9819" xfId="16340" hidden="1"/>
    <cellStyle name="Currency [0] 9819" xfId="45733" hidden="1"/>
    <cellStyle name="Currency [0] 982" xfId="1101" hidden="1"/>
    <cellStyle name="Currency [0] 982" xfId="30496" hidden="1"/>
    <cellStyle name="Currency [0] 9820" xfId="16347" hidden="1"/>
    <cellStyle name="Currency [0] 9820" xfId="45740" hidden="1"/>
    <cellStyle name="Currency [0] 9821" xfId="16362" hidden="1"/>
    <cellStyle name="Currency [0] 9821" xfId="45755" hidden="1"/>
    <cellStyle name="Currency [0] 9822" xfId="16363" hidden="1"/>
    <cellStyle name="Currency [0] 9822" xfId="45756" hidden="1"/>
    <cellStyle name="Currency [0] 9823" xfId="16338" hidden="1"/>
    <cellStyle name="Currency [0] 9823" xfId="45731" hidden="1"/>
    <cellStyle name="Currency [0] 9824" xfId="16337" hidden="1"/>
    <cellStyle name="Currency [0] 9824" xfId="45730" hidden="1"/>
    <cellStyle name="Currency [0] 9825" xfId="16332" hidden="1"/>
    <cellStyle name="Currency [0] 9825" xfId="45725" hidden="1"/>
    <cellStyle name="Currency [0] 9826" xfId="16330" hidden="1"/>
    <cellStyle name="Currency [0] 9826" xfId="45723" hidden="1"/>
    <cellStyle name="Currency [0] 9827" xfId="16331" hidden="1"/>
    <cellStyle name="Currency [0] 9827" xfId="45724" hidden="1"/>
    <cellStyle name="Currency [0] 9828" xfId="16368" hidden="1"/>
    <cellStyle name="Currency [0] 9828" xfId="45761" hidden="1"/>
    <cellStyle name="Currency [0] 9829" xfId="16153" hidden="1"/>
    <cellStyle name="Currency [0] 9829" xfId="45546" hidden="1"/>
    <cellStyle name="Currency [0] 983" xfId="1117" hidden="1"/>
    <cellStyle name="Currency [0] 983" xfId="30512" hidden="1"/>
    <cellStyle name="Currency [0] 9830" xfId="16358" hidden="1"/>
    <cellStyle name="Currency [0] 9830" xfId="45751" hidden="1"/>
    <cellStyle name="Currency [0] 9831" xfId="16370" hidden="1"/>
    <cellStyle name="Currency [0] 9831" xfId="45763" hidden="1"/>
    <cellStyle name="Currency [0] 9832" xfId="16371" hidden="1"/>
    <cellStyle name="Currency [0] 9832" xfId="45764" hidden="1"/>
    <cellStyle name="Currency [0] 9833" xfId="16309" hidden="1"/>
    <cellStyle name="Currency [0] 9833" xfId="45702" hidden="1"/>
    <cellStyle name="Currency [0] 9834" xfId="16345" hidden="1"/>
    <cellStyle name="Currency [0] 9834" xfId="45738" hidden="1"/>
    <cellStyle name="Currency [0] 9835" xfId="16325" hidden="1"/>
    <cellStyle name="Currency [0] 9835" xfId="45718" hidden="1"/>
    <cellStyle name="Currency [0] 9836" xfId="16341" hidden="1"/>
    <cellStyle name="Currency [0] 9836" xfId="45734" hidden="1"/>
    <cellStyle name="Currency [0] 9837" xfId="16343" hidden="1"/>
    <cellStyle name="Currency [0] 9837" xfId="45736" hidden="1"/>
    <cellStyle name="Currency [0] 9838" xfId="16374" hidden="1"/>
    <cellStyle name="Currency [0] 9838" xfId="45767" hidden="1"/>
    <cellStyle name="Currency [0] 9839" xfId="16168" hidden="1"/>
    <cellStyle name="Currency [0] 9839" xfId="45561" hidden="1"/>
    <cellStyle name="Currency [0] 984" xfId="1118" hidden="1"/>
    <cellStyle name="Currency [0] 984" xfId="30513" hidden="1"/>
    <cellStyle name="Currency [0] 9840" xfId="16366" hidden="1"/>
    <cellStyle name="Currency [0] 9840" xfId="45759" hidden="1"/>
    <cellStyle name="Currency [0] 9841" xfId="16376" hidden="1"/>
    <cellStyle name="Currency [0] 9841" xfId="45769" hidden="1"/>
    <cellStyle name="Currency [0] 9842" xfId="16377" hidden="1"/>
    <cellStyle name="Currency [0] 9842" xfId="45770" hidden="1"/>
    <cellStyle name="Currency [0] 9843" xfId="16305" hidden="1"/>
    <cellStyle name="Currency [0] 9843" xfId="45698" hidden="1"/>
    <cellStyle name="Currency [0] 9844" xfId="16356" hidden="1"/>
    <cellStyle name="Currency [0] 9844" xfId="45749" hidden="1"/>
    <cellStyle name="Currency [0] 9845" xfId="16336" hidden="1"/>
    <cellStyle name="Currency [0] 9845" xfId="45729" hidden="1"/>
    <cellStyle name="Currency [0] 9846" xfId="16348" hidden="1"/>
    <cellStyle name="Currency [0] 9846" xfId="45741" hidden="1"/>
    <cellStyle name="Currency [0] 9847" xfId="16346" hidden="1"/>
    <cellStyle name="Currency [0] 9847" xfId="45739" hidden="1"/>
    <cellStyle name="Currency [0] 9848" xfId="16379" hidden="1"/>
    <cellStyle name="Currency [0] 9848" xfId="45772" hidden="1"/>
    <cellStyle name="Currency [0] 9849" xfId="16323" hidden="1"/>
    <cellStyle name="Currency [0] 9849" xfId="45716" hidden="1"/>
    <cellStyle name="Currency [0] 985" xfId="1098" hidden="1"/>
    <cellStyle name="Currency [0] 985" xfId="30493" hidden="1"/>
    <cellStyle name="Currency [0] 9850" xfId="16373" hidden="1"/>
    <cellStyle name="Currency [0] 9850" xfId="45766" hidden="1"/>
    <cellStyle name="Currency [0] 9851" xfId="16383" hidden="1"/>
    <cellStyle name="Currency [0] 9851" xfId="45776" hidden="1"/>
    <cellStyle name="Currency [0] 9852" xfId="16384" hidden="1"/>
    <cellStyle name="Currency [0] 9852" xfId="45777" hidden="1"/>
    <cellStyle name="Currency [0] 9853" xfId="16349" hidden="1"/>
    <cellStyle name="Currency [0] 9853" xfId="45742" hidden="1"/>
    <cellStyle name="Currency [0] 9854" xfId="16364" hidden="1"/>
    <cellStyle name="Currency [0] 9854" xfId="45757" hidden="1"/>
    <cellStyle name="Currency [0] 9855" xfId="16187" hidden="1"/>
    <cellStyle name="Currency [0] 9855" xfId="45580" hidden="1"/>
    <cellStyle name="Currency [0] 9856" xfId="16359" hidden="1"/>
    <cellStyle name="Currency [0] 9856" xfId="45752" hidden="1"/>
    <cellStyle name="Currency [0] 9857" xfId="16357" hidden="1"/>
    <cellStyle name="Currency [0] 9857" xfId="45750" hidden="1"/>
    <cellStyle name="Currency [0] 9858" xfId="16386" hidden="1"/>
    <cellStyle name="Currency [0] 9858" xfId="45779" hidden="1"/>
    <cellStyle name="Currency [0] 9859" xfId="16302" hidden="1"/>
    <cellStyle name="Currency [0] 9859" xfId="45695" hidden="1"/>
    <cellStyle name="Currency [0] 986" xfId="1105" hidden="1"/>
    <cellStyle name="Currency [0] 986" xfId="30500" hidden="1"/>
    <cellStyle name="Currency [0] 9860" xfId="16378" hidden="1"/>
    <cellStyle name="Currency [0] 9860" xfId="45771" hidden="1"/>
    <cellStyle name="Currency [0] 9861" xfId="16388" hidden="1"/>
    <cellStyle name="Currency [0] 9861" xfId="45781" hidden="1"/>
    <cellStyle name="Currency [0] 9862" xfId="16389" hidden="1"/>
    <cellStyle name="Currency [0] 9862" xfId="45782" hidden="1"/>
    <cellStyle name="Currency [0] 9863" xfId="16360" hidden="1"/>
    <cellStyle name="Currency [0] 9863" xfId="45753" hidden="1"/>
    <cellStyle name="Currency [0] 9864" xfId="16372" hidden="1"/>
    <cellStyle name="Currency [0] 9864" xfId="45765" hidden="1"/>
    <cellStyle name="Currency [0] 9865" xfId="16352" hidden="1"/>
    <cellStyle name="Currency [0] 9865" xfId="45745" hidden="1"/>
    <cellStyle name="Currency [0] 9866" xfId="16367" hidden="1"/>
    <cellStyle name="Currency [0] 9866" xfId="45760" hidden="1"/>
    <cellStyle name="Currency [0] 9867" xfId="16365" hidden="1"/>
    <cellStyle name="Currency [0] 9867" xfId="45758" hidden="1"/>
    <cellStyle name="Currency [0] 9868" xfId="16391" hidden="1"/>
    <cellStyle name="Currency [0] 9868" xfId="45784" hidden="1"/>
    <cellStyle name="Currency [0] 9869" xfId="16304" hidden="1"/>
    <cellStyle name="Currency [0] 9869" xfId="45697" hidden="1"/>
    <cellStyle name="Currency [0] 987" xfId="1109" hidden="1"/>
    <cellStyle name="Currency [0] 987" xfId="30504" hidden="1"/>
    <cellStyle name="Currency [0] 9870" xfId="16385" hidden="1"/>
    <cellStyle name="Currency [0] 9870" xfId="45778" hidden="1"/>
    <cellStyle name="Currency [0] 9871" xfId="16392" hidden="1"/>
    <cellStyle name="Currency [0] 9871" xfId="45785" hidden="1"/>
    <cellStyle name="Currency [0] 9872" xfId="16393" hidden="1"/>
    <cellStyle name="Currency [0] 9872" xfId="45786" hidden="1"/>
    <cellStyle name="Currency [0] 9873" xfId="16333" hidden="1"/>
    <cellStyle name="Currency [0] 9873" xfId="45726" hidden="1"/>
    <cellStyle name="Currency [0] 9874" xfId="16353" hidden="1"/>
    <cellStyle name="Currency [0] 9874" xfId="45746" hidden="1"/>
    <cellStyle name="Currency [0] 9875" xfId="16387" hidden="1"/>
    <cellStyle name="Currency [0] 9875" xfId="45780" hidden="1"/>
    <cellStyle name="Currency [0] 9876" xfId="16380" hidden="1"/>
    <cellStyle name="Currency [0] 9876" xfId="45773" hidden="1"/>
    <cellStyle name="Currency [0] 9877" xfId="16390" hidden="1"/>
    <cellStyle name="Currency [0] 9877" xfId="45783" hidden="1"/>
    <cellStyle name="Currency [0] 9878" xfId="16394" hidden="1"/>
    <cellStyle name="Currency [0] 9878" xfId="45787" hidden="1"/>
    <cellStyle name="Currency [0] 9879" xfId="16319" hidden="1"/>
    <cellStyle name="Currency [0] 9879" xfId="45712" hidden="1"/>
    <cellStyle name="Currency [0] 988" xfId="1104" hidden="1"/>
    <cellStyle name="Currency [0] 988" xfId="30499" hidden="1"/>
    <cellStyle name="Currency [0] 9880" xfId="16351" hidden="1"/>
    <cellStyle name="Currency [0] 9880" xfId="45744" hidden="1"/>
    <cellStyle name="Currency [0] 9881" xfId="16397" hidden="1"/>
    <cellStyle name="Currency [0] 9881" xfId="45790" hidden="1"/>
    <cellStyle name="Currency [0] 9882" xfId="16398" hidden="1"/>
    <cellStyle name="Currency [0] 9882" xfId="45791" hidden="1"/>
    <cellStyle name="Currency [0] 9883" xfId="16375" hidden="1"/>
    <cellStyle name="Currency [0] 9883" xfId="45768" hidden="1"/>
    <cellStyle name="Currency [0] 9884" xfId="16381" hidden="1"/>
    <cellStyle name="Currency [0] 9884" xfId="45774" hidden="1"/>
    <cellStyle name="Currency [0] 9885" xfId="16395" hidden="1"/>
    <cellStyle name="Currency [0] 9885" xfId="45788" hidden="1"/>
    <cellStyle name="Currency [0] 9886" xfId="16382" hidden="1"/>
    <cellStyle name="Currency [0] 9886" xfId="45775" hidden="1"/>
    <cellStyle name="Currency [0] 9887" xfId="16399" hidden="1"/>
    <cellStyle name="Currency [0] 9887" xfId="45792" hidden="1"/>
    <cellStyle name="Currency [0] 9888" xfId="16400" hidden="1"/>
    <cellStyle name="Currency [0] 9888" xfId="45793" hidden="1"/>
    <cellStyle name="Currency [0] 9889" xfId="16396" hidden="1"/>
    <cellStyle name="Currency [0] 9889" xfId="45789" hidden="1"/>
    <cellStyle name="Currency [0] 989" xfId="1127" hidden="1"/>
    <cellStyle name="Currency [0] 989" xfId="30522" hidden="1"/>
    <cellStyle name="Currency [0] 9890" xfId="16369" hidden="1"/>
    <cellStyle name="Currency [0] 9890" xfId="45762" hidden="1"/>
    <cellStyle name="Currency [0] 9891" xfId="16401" hidden="1"/>
    <cellStyle name="Currency [0] 9891" xfId="45794" hidden="1"/>
    <cellStyle name="Currency [0] 9892" xfId="16402" hidden="1"/>
    <cellStyle name="Currency [0] 9892" xfId="45795" hidden="1"/>
    <cellStyle name="Currency [0] 9893" xfId="16161" hidden="1"/>
    <cellStyle name="Currency [0] 9893" xfId="45554" hidden="1"/>
    <cellStyle name="Currency [0] 9894" xfId="16151" hidden="1"/>
    <cellStyle name="Currency [0] 9894" xfId="45544" hidden="1"/>
    <cellStyle name="Currency [0] 9895" xfId="16404" hidden="1"/>
    <cellStyle name="Currency [0] 9895" xfId="45797" hidden="1"/>
    <cellStyle name="Currency [0] 9896" xfId="16408" hidden="1"/>
    <cellStyle name="Currency [0] 9896" xfId="45801" hidden="1"/>
    <cellStyle name="Currency [0] 9897" xfId="16409" hidden="1"/>
    <cellStyle name="Currency [0] 9897" xfId="45802" hidden="1"/>
    <cellStyle name="Currency [0] 9898" xfId="16158" hidden="1"/>
    <cellStyle name="Currency [0] 9898" xfId="45551" hidden="1"/>
    <cellStyle name="Currency [0] 9899" xfId="16406" hidden="1"/>
    <cellStyle name="Currency [0] 9899" xfId="45799" hidden="1"/>
    <cellStyle name="Currency [0] 99" xfId="180" hidden="1"/>
    <cellStyle name="Currency [0] 99" xfId="29575" hidden="1"/>
    <cellStyle name="Currency [0] 990" xfId="1133" hidden="1"/>
    <cellStyle name="Currency [0] 990" xfId="30528" hidden="1"/>
    <cellStyle name="Currency [0] 9900" xfId="16410" hidden="1"/>
    <cellStyle name="Currency [0] 9900" xfId="45803" hidden="1"/>
    <cellStyle name="Currency [0] 9901" xfId="16411" hidden="1"/>
    <cellStyle name="Currency [0] 9901" xfId="45804" hidden="1"/>
    <cellStyle name="Currency [0] 9902" xfId="16405" hidden="1"/>
    <cellStyle name="Currency [0] 9902" xfId="45798" hidden="1"/>
    <cellStyle name="Currency [0] 9903" xfId="16162" hidden="1"/>
    <cellStyle name="Currency [0] 9903" xfId="45555" hidden="1"/>
    <cellStyle name="Currency [0] 9904" xfId="16417" hidden="1"/>
    <cellStyle name="Currency [0] 9904" xfId="45810" hidden="1"/>
    <cellStyle name="Currency [0] 9905" xfId="16421" hidden="1"/>
    <cellStyle name="Currency [0] 9905" xfId="45814" hidden="1"/>
    <cellStyle name="Currency [0] 9906" xfId="16427" hidden="1"/>
    <cellStyle name="Currency [0] 9906" xfId="45820" hidden="1"/>
    <cellStyle name="Currency [0] 9907" xfId="16430" hidden="1"/>
    <cellStyle name="Currency [0] 9907" xfId="45823" hidden="1"/>
    <cellStyle name="Currency [0] 9908" xfId="16416" hidden="1"/>
    <cellStyle name="Currency [0] 9908" xfId="45809" hidden="1"/>
    <cellStyle name="Currency [0] 9909" xfId="16426" hidden="1"/>
    <cellStyle name="Currency [0] 9909" xfId="45819" hidden="1"/>
    <cellStyle name="Currency [0] 991" xfId="1095" hidden="1"/>
    <cellStyle name="Currency [0] 991" xfId="30490" hidden="1"/>
    <cellStyle name="Currency [0] 9910" xfId="16437" hidden="1"/>
    <cellStyle name="Currency [0] 9910" xfId="45830" hidden="1"/>
    <cellStyle name="Currency [0] 9911" xfId="16438" hidden="1"/>
    <cellStyle name="Currency [0] 9911" xfId="45831" hidden="1"/>
    <cellStyle name="Currency [0] 9912" xfId="16403" hidden="1"/>
    <cellStyle name="Currency [0] 9912" xfId="45796" hidden="1"/>
    <cellStyle name="Currency [0] 9913" xfId="16163" hidden="1"/>
    <cellStyle name="Currency [0] 9913" xfId="45556" hidden="1"/>
    <cellStyle name="Currency [0] 9914" xfId="16423" hidden="1"/>
    <cellStyle name="Currency [0] 9914" xfId="45816" hidden="1"/>
    <cellStyle name="Currency [0] 9915" xfId="16169" hidden="1"/>
    <cellStyle name="Currency [0] 9915" xfId="45562" hidden="1"/>
    <cellStyle name="Currency [0] 9916" xfId="16418" hidden="1"/>
    <cellStyle name="Currency [0] 9916" xfId="45811" hidden="1"/>
    <cellStyle name="Currency [0] 9917" xfId="16439" hidden="1"/>
    <cellStyle name="Currency [0] 9917" xfId="45832" hidden="1"/>
    <cellStyle name="Currency [0] 9918" xfId="16424" hidden="1"/>
    <cellStyle name="Currency [0] 9918" xfId="45817" hidden="1"/>
    <cellStyle name="Currency [0] 9919" xfId="16428" hidden="1"/>
    <cellStyle name="Currency [0] 9919" xfId="45821" hidden="1"/>
    <cellStyle name="Currency [0] 992" xfId="1125" hidden="1"/>
    <cellStyle name="Currency [0] 992" xfId="30520" hidden="1"/>
    <cellStyle name="Currency [0] 9920" xfId="16444" hidden="1"/>
    <cellStyle name="Currency [0] 9920" xfId="45837" hidden="1"/>
    <cellStyle name="Currency [0] 9921" xfId="16445" hidden="1"/>
    <cellStyle name="Currency [0] 9921" xfId="45838" hidden="1"/>
    <cellStyle name="Currency [0] 9922" xfId="16425" hidden="1"/>
    <cellStyle name="Currency [0] 9922" xfId="45818" hidden="1"/>
    <cellStyle name="Currency [0] 9923" xfId="16432" hidden="1"/>
    <cellStyle name="Currency [0] 9923" xfId="45825" hidden="1"/>
    <cellStyle name="Currency [0] 9924" xfId="16436" hidden="1"/>
    <cellStyle name="Currency [0] 9924" xfId="45829" hidden="1"/>
    <cellStyle name="Currency [0] 9925" xfId="16431" hidden="1"/>
    <cellStyle name="Currency [0] 9925" xfId="45824" hidden="1"/>
    <cellStyle name="Currency [0] 9926" xfId="16454" hidden="1"/>
    <cellStyle name="Currency [0] 9926" xfId="45847" hidden="1"/>
    <cellStyle name="Currency [0] 9927" xfId="16460" hidden="1"/>
    <cellStyle name="Currency [0] 9927" xfId="45853" hidden="1"/>
    <cellStyle name="Currency [0] 9928" xfId="16422" hidden="1"/>
    <cellStyle name="Currency [0] 9928" xfId="45815" hidden="1"/>
    <cellStyle name="Currency [0] 9929" xfId="16452" hidden="1"/>
    <cellStyle name="Currency [0] 9929" xfId="45845" hidden="1"/>
    <cellStyle name="Currency [0] 993" xfId="1137" hidden="1"/>
    <cellStyle name="Currency [0] 993" xfId="30532" hidden="1"/>
    <cellStyle name="Currency [0] 9930" xfId="16464" hidden="1"/>
    <cellStyle name="Currency [0] 9930" xfId="45857" hidden="1"/>
    <cellStyle name="Currency [0] 9931" xfId="16465" hidden="1"/>
    <cellStyle name="Currency [0] 9931" xfId="45858" hidden="1"/>
    <cellStyle name="Currency [0] 9932" xfId="16413" hidden="1"/>
    <cellStyle name="Currency [0] 9932" xfId="45806" hidden="1"/>
    <cellStyle name="Currency [0] 9933" xfId="16420" hidden="1"/>
    <cellStyle name="Currency [0] 9933" xfId="45813" hidden="1"/>
    <cellStyle name="Currency [0] 9934" xfId="16449" hidden="1"/>
    <cellStyle name="Currency [0] 9934" xfId="45842" hidden="1"/>
    <cellStyle name="Currency [0] 9935" xfId="16434" hidden="1"/>
    <cellStyle name="Currency [0] 9935" xfId="45827" hidden="1"/>
    <cellStyle name="Currency [0] 9936" xfId="16407" hidden="1"/>
    <cellStyle name="Currency [0] 9936" xfId="45800" hidden="1"/>
    <cellStyle name="Currency [0] 9937" xfId="16471" hidden="1"/>
    <cellStyle name="Currency [0] 9937" xfId="45864" hidden="1"/>
    <cellStyle name="Currency [0] 9938" xfId="16450" hidden="1"/>
    <cellStyle name="Currency [0] 9938" xfId="45843" hidden="1"/>
    <cellStyle name="Currency [0] 9939" xfId="16457" hidden="1"/>
    <cellStyle name="Currency [0] 9939" xfId="45850" hidden="1"/>
    <cellStyle name="Currency [0] 994" xfId="1138" hidden="1"/>
    <cellStyle name="Currency [0] 994" xfId="30533" hidden="1"/>
    <cellStyle name="Currency [0] 9940" xfId="16472" hidden="1"/>
    <cellStyle name="Currency [0] 9940" xfId="45865" hidden="1"/>
    <cellStyle name="Currency [0] 9941" xfId="16473" hidden="1"/>
    <cellStyle name="Currency [0] 9941" xfId="45866" hidden="1"/>
    <cellStyle name="Currency [0] 9942" xfId="16448" hidden="1"/>
    <cellStyle name="Currency [0] 9942" xfId="45841" hidden="1"/>
    <cellStyle name="Currency [0] 9943" xfId="16447" hidden="1"/>
    <cellStyle name="Currency [0] 9943" xfId="45840" hidden="1"/>
    <cellStyle name="Currency [0] 9944" xfId="16442" hidden="1"/>
    <cellStyle name="Currency [0] 9944" xfId="45835" hidden="1"/>
    <cellStyle name="Currency [0] 9945" xfId="16440" hidden="1"/>
    <cellStyle name="Currency [0] 9945" xfId="45833" hidden="1"/>
    <cellStyle name="Currency [0] 9946" xfId="16441" hidden="1"/>
    <cellStyle name="Currency [0] 9946" xfId="45834" hidden="1"/>
    <cellStyle name="Currency [0] 9947" xfId="16478" hidden="1"/>
    <cellStyle name="Currency [0] 9947" xfId="45871" hidden="1"/>
    <cellStyle name="Currency [0] 9948" xfId="16164" hidden="1"/>
    <cellStyle name="Currency [0] 9948" xfId="45557" hidden="1"/>
    <cellStyle name="Currency [0] 9949" xfId="16468" hidden="1"/>
    <cellStyle name="Currency [0] 9949" xfId="45861" hidden="1"/>
    <cellStyle name="Currency [0] 995" xfId="1086" hidden="1"/>
    <cellStyle name="Currency [0] 995" xfId="30481" hidden="1"/>
    <cellStyle name="Currency [0] 9950" xfId="16480" hidden="1"/>
    <cellStyle name="Currency [0] 9950" xfId="45873" hidden="1"/>
    <cellStyle name="Currency [0] 9951" xfId="16481" hidden="1"/>
    <cellStyle name="Currency [0] 9951" xfId="45874" hidden="1"/>
    <cellStyle name="Currency [0] 9952" xfId="16419" hidden="1"/>
    <cellStyle name="Currency [0] 9952" xfId="45812" hidden="1"/>
    <cellStyle name="Currency [0] 9953" xfId="16455" hidden="1"/>
    <cellStyle name="Currency [0] 9953" xfId="45848" hidden="1"/>
    <cellStyle name="Currency [0] 9954" xfId="16435" hidden="1"/>
    <cellStyle name="Currency [0] 9954" xfId="45828" hidden="1"/>
    <cellStyle name="Currency [0] 9955" xfId="16451" hidden="1"/>
    <cellStyle name="Currency [0] 9955" xfId="45844" hidden="1"/>
    <cellStyle name="Currency [0] 9956" xfId="16453" hidden="1"/>
    <cellStyle name="Currency [0] 9956" xfId="45846" hidden="1"/>
    <cellStyle name="Currency [0] 9957" xfId="16484" hidden="1"/>
    <cellStyle name="Currency [0] 9957" xfId="45877" hidden="1"/>
    <cellStyle name="Currency [0] 9958" xfId="16157" hidden="1"/>
    <cellStyle name="Currency [0] 9958" xfId="45550" hidden="1"/>
    <cellStyle name="Currency [0] 9959" xfId="16476" hidden="1"/>
    <cellStyle name="Currency [0] 9959" xfId="45869" hidden="1"/>
    <cellStyle name="Currency [0] 996" xfId="1093" hidden="1"/>
    <cellStyle name="Currency [0] 996" xfId="30488" hidden="1"/>
    <cellStyle name="Currency [0] 9960" xfId="16486" hidden="1"/>
    <cellStyle name="Currency [0] 9960" xfId="45879" hidden="1"/>
    <cellStyle name="Currency [0] 9961" xfId="16487" hidden="1"/>
    <cellStyle name="Currency [0] 9961" xfId="45880" hidden="1"/>
    <cellStyle name="Currency [0] 9962" xfId="16415" hidden="1"/>
    <cellStyle name="Currency [0] 9962" xfId="45808" hidden="1"/>
    <cellStyle name="Currency [0] 9963" xfId="16466" hidden="1"/>
    <cellStyle name="Currency [0] 9963" xfId="45859" hidden="1"/>
    <cellStyle name="Currency [0] 9964" xfId="16446" hidden="1"/>
    <cellStyle name="Currency [0] 9964" xfId="45839" hidden="1"/>
    <cellStyle name="Currency [0] 9965" xfId="16458" hidden="1"/>
    <cellStyle name="Currency [0] 9965" xfId="45851" hidden="1"/>
    <cellStyle name="Currency [0] 9966" xfId="16456" hidden="1"/>
    <cellStyle name="Currency [0] 9966" xfId="45849" hidden="1"/>
    <cellStyle name="Currency [0] 9967" xfId="16489" hidden="1"/>
    <cellStyle name="Currency [0] 9967" xfId="45882" hidden="1"/>
    <cellStyle name="Currency [0] 9968" xfId="16433" hidden="1"/>
    <cellStyle name="Currency [0] 9968" xfId="45826" hidden="1"/>
    <cellStyle name="Currency [0] 9969" xfId="16483" hidden="1"/>
    <cellStyle name="Currency [0] 9969" xfId="45876" hidden="1"/>
    <cellStyle name="Currency [0] 997" xfId="1122" hidden="1"/>
    <cellStyle name="Currency [0] 997" xfId="30517" hidden="1"/>
    <cellStyle name="Currency [0] 9970" xfId="16493" hidden="1"/>
    <cellStyle name="Currency [0] 9970" xfId="45886" hidden="1"/>
    <cellStyle name="Currency [0] 9971" xfId="16494" hidden="1"/>
    <cellStyle name="Currency [0] 9971" xfId="45887" hidden="1"/>
    <cellStyle name="Currency [0] 9972" xfId="16459" hidden="1"/>
    <cellStyle name="Currency [0] 9972" xfId="45852" hidden="1"/>
    <cellStyle name="Currency [0] 9973" xfId="16474" hidden="1"/>
    <cellStyle name="Currency [0] 9973" xfId="45867" hidden="1"/>
    <cellStyle name="Currency [0] 9974" xfId="16147" hidden="1"/>
    <cellStyle name="Currency [0] 9974" xfId="45540" hidden="1"/>
    <cellStyle name="Currency [0] 9975" xfId="16469" hidden="1"/>
    <cellStyle name="Currency [0] 9975" xfId="45862" hidden="1"/>
    <cellStyle name="Currency [0] 9976" xfId="16467" hidden="1"/>
    <cellStyle name="Currency [0] 9976" xfId="45860" hidden="1"/>
    <cellStyle name="Currency [0] 9977" xfId="16496" hidden="1"/>
    <cellStyle name="Currency [0] 9977" xfId="45889" hidden="1"/>
    <cellStyle name="Currency [0] 9978" xfId="16412" hidden="1"/>
    <cellStyle name="Currency [0] 9978" xfId="45805" hidden="1"/>
    <cellStyle name="Currency [0] 9979" xfId="16488" hidden="1"/>
    <cellStyle name="Currency [0] 9979" xfId="45881" hidden="1"/>
    <cellStyle name="Currency [0] 998" xfId="1107" hidden="1"/>
    <cellStyle name="Currency [0] 998" xfId="30502" hidden="1"/>
    <cellStyle name="Currency [0] 9980" xfId="16498" hidden="1"/>
    <cellStyle name="Currency [0] 9980" xfId="45891" hidden="1"/>
    <cellStyle name="Currency [0] 9981" xfId="16499" hidden="1"/>
    <cellStyle name="Currency [0] 9981" xfId="45892" hidden="1"/>
    <cellStyle name="Currency [0] 9982" xfId="16470" hidden="1"/>
    <cellStyle name="Currency [0] 9982" xfId="45863" hidden="1"/>
    <cellStyle name="Currency [0] 9983" xfId="16482" hidden="1"/>
    <cellStyle name="Currency [0] 9983" xfId="45875" hidden="1"/>
    <cellStyle name="Currency [0] 9984" xfId="16462" hidden="1"/>
    <cellStyle name="Currency [0] 9984" xfId="45855" hidden="1"/>
    <cellStyle name="Currency [0] 9985" xfId="16477" hidden="1"/>
    <cellStyle name="Currency [0] 9985" xfId="45870" hidden="1"/>
    <cellStyle name="Currency [0] 9986" xfId="16475" hidden="1"/>
    <cellStyle name="Currency [0] 9986" xfId="45868" hidden="1"/>
    <cellStyle name="Currency [0] 9987" xfId="16501" hidden="1"/>
    <cellStyle name="Currency [0] 9987" xfId="45894" hidden="1"/>
    <cellStyle name="Currency [0] 9988" xfId="16414" hidden="1"/>
    <cellStyle name="Currency [0] 9988" xfId="45807" hidden="1"/>
    <cellStyle name="Currency [0] 9989" xfId="16495" hidden="1"/>
    <cellStyle name="Currency [0] 9989" xfId="45888" hidden="1"/>
    <cellStyle name="Currency [0] 999" xfId="1080" hidden="1"/>
    <cellStyle name="Currency [0] 999" xfId="30475" hidden="1"/>
    <cellStyle name="Currency [0] 9990" xfId="16502" hidden="1"/>
    <cellStyle name="Currency [0] 9990" xfId="45895" hidden="1"/>
    <cellStyle name="Currency [0] 9991" xfId="16503" hidden="1"/>
    <cellStyle name="Currency [0] 9991" xfId="45896" hidden="1"/>
    <cellStyle name="Currency [0] 9992" xfId="16443" hidden="1"/>
    <cellStyle name="Currency [0] 9992" xfId="45836" hidden="1"/>
    <cellStyle name="Currency [0] 9993" xfId="16463" hidden="1"/>
    <cellStyle name="Currency [0] 9993" xfId="45856" hidden="1"/>
    <cellStyle name="Currency [0] 9994" xfId="16497" hidden="1"/>
    <cellStyle name="Currency [0] 9994" xfId="45890" hidden="1"/>
    <cellStyle name="Currency [0] 9995" xfId="16490" hidden="1"/>
    <cellStyle name="Currency [0] 9995" xfId="45883" hidden="1"/>
    <cellStyle name="Currency [0] 9996" xfId="16500" hidden="1"/>
    <cellStyle name="Currency [0] 9996" xfId="45893" hidden="1"/>
    <cellStyle name="Currency [0] 9997" xfId="16504" hidden="1"/>
    <cellStyle name="Currency [0] 9997" xfId="45897" hidden="1"/>
    <cellStyle name="Currency [0] 9998" xfId="16429" hidden="1"/>
    <cellStyle name="Currency [0] 9998" xfId="45822" hidden="1"/>
    <cellStyle name="Currency [0] 9999" xfId="16461" hidden="1"/>
    <cellStyle name="Currency [0] 9999" xfId="45854" hidden="1"/>
    <cellStyle name="Currency 10" xfId="59113"/>
    <cellStyle name="Currency 11" xfId="59322"/>
    <cellStyle name="Currency 12" xfId="59109"/>
    <cellStyle name="Currency 13" xfId="58888"/>
    <cellStyle name="Currency 2" xfId="20"/>
    <cellStyle name="Currency 2 10" xfId="59114"/>
    <cellStyle name="Currency 2 11" xfId="58889"/>
    <cellStyle name="Currency 2 2" xfId="58902"/>
    <cellStyle name="Currency 2 2 2" xfId="58924"/>
    <cellStyle name="Currency 2 2 2 2" xfId="59009"/>
    <cellStyle name="Currency 2 2 2 2 2" xfId="59091"/>
    <cellStyle name="Currency 2 2 2 2 2 2" xfId="59521"/>
    <cellStyle name="Currency 2 2 2 2 2 3" xfId="59312"/>
    <cellStyle name="Currency 2 2 2 2 3" xfId="59439"/>
    <cellStyle name="Currency 2 2 2 2 4" xfId="59230"/>
    <cellStyle name="Currency 2 2 2 3" xfId="59049"/>
    <cellStyle name="Currency 2 2 2 3 2" xfId="59479"/>
    <cellStyle name="Currency 2 2 2 3 3" xfId="59270"/>
    <cellStyle name="Currency 2 2 2 4" xfId="58969"/>
    <cellStyle name="Currency 2 2 2 4 2" xfId="59399"/>
    <cellStyle name="Currency 2 2 2 4 3" xfId="59190"/>
    <cellStyle name="Currency 2 2 2 5" xfId="59354"/>
    <cellStyle name="Currency 2 2 2 6" xfId="59145"/>
    <cellStyle name="Currency 2 2 3" xfId="58989"/>
    <cellStyle name="Currency 2 2 3 2" xfId="59071"/>
    <cellStyle name="Currency 2 2 3 2 2" xfId="59501"/>
    <cellStyle name="Currency 2 2 3 2 3" xfId="59292"/>
    <cellStyle name="Currency 2 2 3 3" xfId="59419"/>
    <cellStyle name="Currency 2 2 3 4" xfId="59210"/>
    <cellStyle name="Currency 2 2 4" xfId="59029"/>
    <cellStyle name="Currency 2 2 4 2" xfId="59459"/>
    <cellStyle name="Currency 2 2 4 3" xfId="59250"/>
    <cellStyle name="Currency 2 2 5" xfId="58949"/>
    <cellStyle name="Currency 2 2 5 2" xfId="59379"/>
    <cellStyle name="Currency 2 2 5 3" xfId="59170"/>
    <cellStyle name="Currency 2 2 6" xfId="59334"/>
    <cellStyle name="Currency 2 2 7" xfId="59125"/>
    <cellStyle name="Currency 2 3" xfId="58895"/>
    <cellStyle name="Currency 2 3 2" xfId="58918"/>
    <cellStyle name="Currency 2 3 2 2" xfId="59003"/>
    <cellStyle name="Currency 2 3 2 2 2" xfId="59085"/>
    <cellStyle name="Currency 2 3 2 2 2 2" xfId="59515"/>
    <cellStyle name="Currency 2 3 2 2 2 3" xfId="59306"/>
    <cellStyle name="Currency 2 3 2 2 3" xfId="59433"/>
    <cellStyle name="Currency 2 3 2 2 4" xfId="59224"/>
    <cellStyle name="Currency 2 3 2 3" xfId="59043"/>
    <cellStyle name="Currency 2 3 2 3 2" xfId="59473"/>
    <cellStyle name="Currency 2 3 2 3 3" xfId="59264"/>
    <cellStyle name="Currency 2 3 2 4" xfId="58963"/>
    <cellStyle name="Currency 2 3 2 4 2" xfId="59393"/>
    <cellStyle name="Currency 2 3 2 4 3" xfId="59184"/>
    <cellStyle name="Currency 2 3 2 5" xfId="59348"/>
    <cellStyle name="Currency 2 3 2 6" xfId="59139"/>
    <cellStyle name="Currency 2 3 3" xfId="58983"/>
    <cellStyle name="Currency 2 3 3 2" xfId="59065"/>
    <cellStyle name="Currency 2 3 3 2 2" xfId="59495"/>
    <cellStyle name="Currency 2 3 3 2 3" xfId="59286"/>
    <cellStyle name="Currency 2 3 3 3" xfId="59413"/>
    <cellStyle name="Currency 2 3 3 4" xfId="59204"/>
    <cellStyle name="Currency 2 3 4" xfId="59023"/>
    <cellStyle name="Currency 2 3 4 2" xfId="59453"/>
    <cellStyle name="Currency 2 3 4 3" xfId="59244"/>
    <cellStyle name="Currency 2 3 5" xfId="58943"/>
    <cellStyle name="Currency 2 3 5 2" xfId="59373"/>
    <cellStyle name="Currency 2 3 5 3" xfId="59164"/>
    <cellStyle name="Currency 2 3 6" xfId="59328"/>
    <cellStyle name="Currency 2 3 7" xfId="59119"/>
    <cellStyle name="Currency 2 4" xfId="58913"/>
    <cellStyle name="Currency 2 4 2" xfId="58998"/>
    <cellStyle name="Currency 2 4 2 2" xfId="59080"/>
    <cellStyle name="Currency 2 4 2 2 2" xfId="59510"/>
    <cellStyle name="Currency 2 4 2 2 3" xfId="59301"/>
    <cellStyle name="Currency 2 4 2 3" xfId="59428"/>
    <cellStyle name="Currency 2 4 2 4" xfId="59219"/>
    <cellStyle name="Currency 2 4 3" xfId="59038"/>
    <cellStyle name="Currency 2 4 3 2" xfId="59468"/>
    <cellStyle name="Currency 2 4 3 3" xfId="59259"/>
    <cellStyle name="Currency 2 4 4" xfId="58958"/>
    <cellStyle name="Currency 2 4 4 2" xfId="59388"/>
    <cellStyle name="Currency 2 4 4 3" xfId="59179"/>
    <cellStyle name="Currency 2 4 5" xfId="59343"/>
    <cellStyle name="Currency 2 4 6" xfId="59134"/>
    <cellStyle name="Currency 2 5" xfId="58933"/>
    <cellStyle name="Currency 2 5 2" xfId="59058"/>
    <cellStyle name="Currency 2 5 2 2" xfId="59488"/>
    <cellStyle name="Currency 2 5 2 3" xfId="59279"/>
    <cellStyle name="Currency 2 5 3" xfId="58978"/>
    <cellStyle name="Currency 2 5 3 2" xfId="59408"/>
    <cellStyle name="Currency 2 5 3 3" xfId="59199"/>
    <cellStyle name="Currency 2 5 4" xfId="59363"/>
    <cellStyle name="Currency 2 5 5" xfId="59154"/>
    <cellStyle name="Currency 2 6" xfId="59018"/>
    <cellStyle name="Currency 2 6 2" xfId="59448"/>
    <cellStyle name="Currency 2 6 3" xfId="59239"/>
    <cellStyle name="Currency 2 7" xfId="58938"/>
    <cellStyle name="Currency 2 7 2" xfId="59368"/>
    <cellStyle name="Currency 2 7 3" xfId="59159"/>
    <cellStyle name="Currency 2 8" xfId="59105"/>
    <cellStyle name="Currency 2 8 2" xfId="59528"/>
    <cellStyle name="Currency 2 8 3" xfId="59319"/>
    <cellStyle name="Currency 2 9" xfId="59323"/>
    <cellStyle name="Currency 3" xfId="11"/>
    <cellStyle name="Currency 3 2" xfId="58917"/>
    <cellStyle name="Currency 3 2 2" xfId="59002"/>
    <cellStyle name="Currency 3 2 2 2" xfId="59084"/>
    <cellStyle name="Currency 3 2 2 2 2" xfId="59514"/>
    <cellStyle name="Currency 3 2 2 2 3" xfId="59305"/>
    <cellStyle name="Currency 3 2 2 3" xfId="59432"/>
    <cellStyle name="Currency 3 2 2 4" xfId="59223"/>
    <cellStyle name="Currency 3 2 3" xfId="59042"/>
    <cellStyle name="Currency 3 2 3 2" xfId="59472"/>
    <cellStyle name="Currency 3 2 3 3" xfId="59263"/>
    <cellStyle name="Currency 3 2 4" xfId="58962"/>
    <cellStyle name="Currency 3 2 4 2" xfId="59392"/>
    <cellStyle name="Currency 3 2 4 3" xfId="59183"/>
    <cellStyle name="Currency 3 2 5" xfId="59347"/>
    <cellStyle name="Currency 3 2 6" xfId="59138"/>
    <cellStyle name="Currency 3 3" xfId="58982"/>
    <cellStyle name="Currency 3 3 2" xfId="59064"/>
    <cellStyle name="Currency 3 3 2 2" xfId="59494"/>
    <cellStyle name="Currency 3 3 2 3" xfId="59285"/>
    <cellStyle name="Currency 3 3 3" xfId="59412"/>
    <cellStyle name="Currency 3 3 4" xfId="59203"/>
    <cellStyle name="Currency 3 4" xfId="59022"/>
    <cellStyle name="Currency 3 4 2" xfId="59452"/>
    <cellStyle name="Currency 3 4 3" xfId="59243"/>
    <cellStyle name="Currency 3 5" xfId="58942"/>
    <cellStyle name="Currency 3 5 2" xfId="59372"/>
    <cellStyle name="Currency 3 5 3" xfId="59163"/>
    <cellStyle name="Currency 3 6" xfId="59327"/>
    <cellStyle name="Currency 3 7" xfId="59118"/>
    <cellStyle name="Currency 3 8" xfId="58893"/>
    <cellStyle name="Currency 4" xfId="58852"/>
    <cellStyle name="Currency 4 2" xfId="58923"/>
    <cellStyle name="Currency 4 2 2" xfId="59008"/>
    <cellStyle name="Currency 4 2 2 2" xfId="59090"/>
    <cellStyle name="Currency 4 2 2 2 2" xfId="59520"/>
    <cellStyle name="Currency 4 2 2 2 3" xfId="59311"/>
    <cellStyle name="Currency 4 2 2 3" xfId="59438"/>
    <cellStyle name="Currency 4 2 2 4" xfId="59229"/>
    <cellStyle name="Currency 4 2 3" xfId="59048"/>
    <cellStyle name="Currency 4 2 3 2" xfId="59478"/>
    <cellStyle name="Currency 4 2 3 3" xfId="59269"/>
    <cellStyle name="Currency 4 2 4" xfId="58968"/>
    <cellStyle name="Currency 4 2 4 2" xfId="59398"/>
    <cellStyle name="Currency 4 2 4 3" xfId="59189"/>
    <cellStyle name="Currency 4 2 5" xfId="59353"/>
    <cellStyle name="Currency 4 2 6" xfId="59144"/>
    <cellStyle name="Currency 4 3" xfId="58988"/>
    <cellStyle name="Currency 4 3 2" xfId="59070"/>
    <cellStyle name="Currency 4 3 2 2" xfId="59500"/>
    <cellStyle name="Currency 4 3 2 3" xfId="59291"/>
    <cellStyle name="Currency 4 3 3" xfId="59418"/>
    <cellStyle name="Currency 4 3 4" xfId="59209"/>
    <cellStyle name="Currency 4 4" xfId="59028"/>
    <cellStyle name="Currency 4 4 2" xfId="59458"/>
    <cellStyle name="Currency 4 4 3" xfId="59249"/>
    <cellStyle name="Currency 4 5" xfId="58948"/>
    <cellStyle name="Currency 4 5 2" xfId="59378"/>
    <cellStyle name="Currency 4 5 3" xfId="59169"/>
    <cellStyle name="Currency 4 6" xfId="59333"/>
    <cellStyle name="Currency 4 7" xfId="59124"/>
    <cellStyle name="Currency 4 8" xfId="58901"/>
    <cellStyle name="Currency 5" xfId="58898"/>
    <cellStyle name="Currency 5 2" xfId="58920"/>
    <cellStyle name="Currency 5 2 2" xfId="59005"/>
    <cellStyle name="Currency 5 2 2 2" xfId="59087"/>
    <cellStyle name="Currency 5 2 2 2 2" xfId="59517"/>
    <cellStyle name="Currency 5 2 2 2 3" xfId="59308"/>
    <cellStyle name="Currency 5 2 2 3" xfId="59435"/>
    <cellStyle name="Currency 5 2 2 4" xfId="59226"/>
    <cellStyle name="Currency 5 2 3" xfId="59045"/>
    <cellStyle name="Currency 5 2 3 2" xfId="59475"/>
    <cellStyle name="Currency 5 2 3 3" xfId="59266"/>
    <cellStyle name="Currency 5 2 4" xfId="58965"/>
    <cellStyle name="Currency 5 2 4 2" xfId="59395"/>
    <cellStyle name="Currency 5 2 4 3" xfId="59186"/>
    <cellStyle name="Currency 5 2 5" xfId="59350"/>
    <cellStyle name="Currency 5 2 6" xfId="59141"/>
    <cellStyle name="Currency 5 3" xfId="58985"/>
    <cellStyle name="Currency 5 3 2" xfId="59067"/>
    <cellStyle name="Currency 5 3 2 2" xfId="59497"/>
    <cellStyle name="Currency 5 3 2 3" xfId="59288"/>
    <cellStyle name="Currency 5 3 3" xfId="59415"/>
    <cellStyle name="Currency 5 3 4" xfId="59206"/>
    <cellStyle name="Currency 5 4" xfId="59025"/>
    <cellStyle name="Currency 5 4 2" xfId="59455"/>
    <cellStyle name="Currency 5 4 3" xfId="59246"/>
    <cellStyle name="Currency 5 5" xfId="58945"/>
    <cellStyle name="Currency 5 5 2" xfId="59375"/>
    <cellStyle name="Currency 5 5 3" xfId="59166"/>
    <cellStyle name="Currency 5 6" xfId="59330"/>
    <cellStyle name="Currency 5 7" xfId="59121"/>
    <cellStyle name="Currency 6" xfId="58912"/>
    <cellStyle name="Currency 6 2" xfId="58997"/>
    <cellStyle name="Currency 6 2 2" xfId="59079"/>
    <cellStyle name="Currency 6 2 2 2" xfId="59509"/>
    <cellStyle name="Currency 6 2 2 3" xfId="59300"/>
    <cellStyle name="Currency 6 2 3" xfId="59427"/>
    <cellStyle name="Currency 6 2 4" xfId="59218"/>
    <cellStyle name="Currency 6 3" xfId="59037"/>
    <cellStyle name="Currency 6 3 2" xfId="59467"/>
    <cellStyle name="Currency 6 3 3" xfId="59258"/>
    <cellStyle name="Currency 6 4" xfId="58957"/>
    <cellStyle name="Currency 6 4 2" xfId="59387"/>
    <cellStyle name="Currency 6 4 3" xfId="59178"/>
    <cellStyle name="Currency 6 5" xfId="59342"/>
    <cellStyle name="Currency 6 6" xfId="59133"/>
    <cellStyle name="Currency 7" xfId="58932"/>
    <cellStyle name="Currency 7 2" xfId="59057"/>
    <cellStyle name="Currency 7 2 2" xfId="59487"/>
    <cellStyle name="Currency 7 2 3" xfId="59278"/>
    <cellStyle name="Currency 7 3" xfId="58937"/>
    <cellStyle name="Currency 7 3 2" xfId="59367"/>
    <cellStyle name="Currency 7 3 3" xfId="59158"/>
    <cellStyle name="Currency 7 4" xfId="59362"/>
    <cellStyle name="Currency 7 5" xfId="59153"/>
    <cellStyle name="Currency 8" xfId="58977"/>
    <cellStyle name="Currency 8 2" xfId="59061"/>
    <cellStyle name="Currency 8 2 2" xfId="59491"/>
    <cellStyle name="Currency 8 2 3" xfId="59282"/>
    <cellStyle name="Currency 8 3" xfId="59407"/>
    <cellStyle name="Currency 8 4" xfId="59198"/>
    <cellStyle name="Currency 9" xfId="59017"/>
    <cellStyle name="Currency 9 2" xfId="59447"/>
    <cellStyle name="Currency 9 3" xfId="59238"/>
    <cellStyle name="Explanatory Text" xfId="2" builtinId="53" customBuiltin="1"/>
    <cellStyle name="Footnote" xfId="12"/>
    <cellStyle name="Good" xfId="1" builtinId="26" customBuiltin="1"/>
    <cellStyle name="Good 2" xfId="24"/>
    <cellStyle name="Heading 1" xfId="31" builtinId="16" customBuiltin="1"/>
    <cellStyle name="Heading 2" xfId="32" builtinId="17" customBuiltin="1"/>
    <cellStyle name="Heading 3" xfId="35" builtinId="18" customBuiltin="1"/>
    <cellStyle name="Heading 4" xfId="37" builtinId="19" customBuiltin="1"/>
    <cellStyle name="Hyperlink" xfId="5" builtinId="8" customBuiltin="1"/>
    <cellStyle name="Hyperlink 2" xfId="26"/>
    <cellStyle name="Hyperlink 2 2" xfId="58858"/>
    <cellStyle name="Hyperlink 3" xfId="58866"/>
    <cellStyle name="Input" xfId="39" builtinId="20" customBuiltin="1"/>
    <cellStyle name="Linked Cell" xfId="42" builtinId="24" customBuiltin="1"/>
    <cellStyle name="Neutral" xfId="38" builtinId="28" customBuiltin="1"/>
    <cellStyle name="Neutral 2" xfId="58871"/>
    <cellStyle name="Neutral 3" xfId="59097"/>
    <cellStyle name="Normal" xfId="0" builtinId="0"/>
    <cellStyle name="Normal 11" xfId="6"/>
    <cellStyle name="Normal 12 2 2" xfId="27"/>
    <cellStyle name="Normal 2" xfId="7"/>
    <cellStyle name="Normal 2 2" xfId="9"/>
    <cellStyle name="Normal 2 2 2" xfId="58880"/>
    <cellStyle name="Normal 2 3" xfId="58870"/>
    <cellStyle name="Normal 2 4" xfId="59111"/>
    <cellStyle name="Normal 3" xfId="19"/>
    <cellStyle name="Normal 3 2" xfId="58857"/>
    <cellStyle name="Normal 3 2 2" xfId="58894"/>
    <cellStyle name="Normal 3 3" xfId="58882"/>
    <cellStyle name="Normal 4" xfId="22"/>
    <cellStyle name="Normal 4 2" xfId="58861"/>
    <cellStyle name="Normal 4 2 2" xfId="58908"/>
    <cellStyle name="Normal 4 3" xfId="58883"/>
    <cellStyle name="Normal 5" xfId="8"/>
    <cellStyle name="Normal 5 2" xfId="58853"/>
    <cellStyle name="Normal 5 2 2" xfId="58907"/>
    <cellStyle name="Normal 5 3" xfId="58878"/>
    <cellStyle name="Normal 6" xfId="58868"/>
    <cellStyle name="Note" xfId="45" builtinId="10" customBuiltin="1"/>
    <cellStyle name="Note 10" xfId="15369" hidden="1"/>
    <cellStyle name="Note 10" xfId="44762" hidden="1"/>
    <cellStyle name="Note 11" xfId="15393" hidden="1"/>
    <cellStyle name="Note 11" xfId="44786" hidden="1"/>
    <cellStyle name="Note 12" xfId="15391" hidden="1"/>
    <cellStyle name="Note 12" xfId="44784" hidden="1"/>
    <cellStyle name="Note 13" xfId="15383" hidden="1"/>
    <cellStyle name="Note 13" xfId="44776" hidden="1"/>
    <cellStyle name="Note 14" xfId="24688" hidden="1"/>
    <cellStyle name="Note 14" xfId="54081" hidden="1"/>
    <cellStyle name="Note 15" xfId="14764" hidden="1"/>
    <cellStyle name="Note 15" xfId="44157" hidden="1"/>
    <cellStyle name="Note 2" xfId="14763" hidden="1"/>
    <cellStyle name="Note 2" xfId="58879"/>
    <cellStyle name="Note 3" xfId="72" hidden="1"/>
    <cellStyle name="Note 4" xfId="674" hidden="1"/>
    <cellStyle name="Note 4" xfId="30069" hidden="1"/>
    <cellStyle name="Note 5" xfId="698" hidden="1"/>
    <cellStyle name="Note 5" xfId="30093" hidden="1"/>
    <cellStyle name="Note 6" xfId="696" hidden="1"/>
    <cellStyle name="Note 6" xfId="30091" hidden="1"/>
    <cellStyle name="Note 7" xfId="688" hidden="1"/>
    <cellStyle name="Note 7" xfId="30083" hidden="1"/>
    <cellStyle name="Output" xfId="40" builtinId="21" customBuiltin="1"/>
    <cellStyle name="Percent" xfId="30" builtinId="5"/>
    <cellStyle name="Percent 2" xfId="21"/>
    <cellStyle name="Percent 2 2" xfId="58859"/>
    <cellStyle name="Percent 2 2 2" xfId="58896"/>
    <cellStyle name="Percent 2 3" xfId="58881"/>
    <cellStyle name="Report Heading" xfId="4"/>
    <cellStyle name="ss16" xfId="58855"/>
    <cellStyle name="Subtitle" xfId="18"/>
    <cellStyle name="TableHeader" xfId="14"/>
    <cellStyle name="TableTitle" xfId="13"/>
    <cellStyle name="TG Table Heading" xfId="58867"/>
    <cellStyle name="Title" xfId="58885" builtinId="15" customBuiltin="1"/>
    <cellStyle name="Title 2" xfId="58863"/>
    <cellStyle name="Title 3" xfId="58862"/>
    <cellStyle name="Total" xfId="46" builtinId="25" customBuiltin="1"/>
    <cellStyle name="Warning Text" xfId="44" builtinId="11" customBuiltin="1"/>
    <cellStyle name="콤마 [0]_ 2팀층별 " xfId="29461"/>
    <cellStyle name="콤마_ 2팀층별 " xfId="29462"/>
    <cellStyle name="표준_0N-HANDLING " xfId="29463"/>
  </cellStyles>
  <dxfs count="0"/>
  <tableStyles count="0" defaultTableStyle="TableStyleMedium2" defaultPivotStyle="PivotStyleLight16"/>
  <colors>
    <mruColors>
      <color rgb="FFD9E1F2"/>
      <color rgb="FFF2F2F2"/>
      <color rgb="FFE9FA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'Energy forecasts'!$B$12</c:f>
              <c:strCache>
                <c:ptCount val="1"/>
                <c:pt idx="0">
                  <c:v>Fast QLD</c:v>
                </c:pt>
              </c:strCache>
            </c:strRef>
          </c:tx>
          <c:spPr>
            <a:ln>
              <a:solidFill>
                <a:srgbClr val="F04C3E"/>
              </a:solidFill>
              <a:prstDash val="lg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forecasts'!$C$12:$U$12</c:f>
              <c:numCache>
                <c:formatCode>_-* #,##0_-;\-* #,##0_-;_-* "-"??_-;_-@_-</c:formatCode>
                <c:ptCount val="19"/>
                <c:pt idx="0">
                  <c:v>49904</c:v>
                </c:pt>
                <c:pt idx="1">
                  <c:v>49951</c:v>
                </c:pt>
                <c:pt idx="2">
                  <c:v>50190</c:v>
                </c:pt>
                <c:pt idx="3">
                  <c:v>50457</c:v>
                </c:pt>
                <c:pt idx="4">
                  <c:v>50615</c:v>
                </c:pt>
                <c:pt idx="5">
                  <c:v>51382</c:v>
                </c:pt>
                <c:pt idx="6">
                  <c:v>51666</c:v>
                </c:pt>
                <c:pt idx="7">
                  <c:v>53583</c:v>
                </c:pt>
                <c:pt idx="8">
                  <c:v>54013</c:v>
                </c:pt>
                <c:pt idx="9">
                  <c:v>54459</c:v>
                </c:pt>
                <c:pt idx="10">
                  <c:v>54910</c:v>
                </c:pt>
                <c:pt idx="11">
                  <c:v>55236</c:v>
                </c:pt>
                <c:pt idx="12">
                  <c:v>55615</c:v>
                </c:pt>
                <c:pt idx="13">
                  <c:v>55532</c:v>
                </c:pt>
                <c:pt idx="14">
                  <c:v>55777</c:v>
                </c:pt>
                <c:pt idx="15">
                  <c:v>55996</c:v>
                </c:pt>
                <c:pt idx="16">
                  <c:v>56427</c:v>
                </c:pt>
                <c:pt idx="17">
                  <c:v>56975</c:v>
                </c:pt>
                <c:pt idx="18">
                  <c:v>57533</c:v>
                </c:pt>
              </c:numCache>
            </c:numRef>
          </c:val>
          <c:smooth val="0"/>
          <c:extLst>
            <c:ext xmlns:c16="http://schemas.microsoft.com/office/drawing/2014/chart" uri="{C3380CC4-5D6E-409C-BE32-E72D297353CC}">
              <c16:uniqueId val="{00000000-D469-4AB6-B781-A5ECCF9D1840}"/>
            </c:ext>
          </c:extLst>
        </c:ser>
        <c:ser>
          <c:idx val="1"/>
          <c:order val="1"/>
          <c:tx>
            <c:strRef>
              <c:f>'Energy forecasts'!$B$13</c:f>
              <c:strCache>
                <c:ptCount val="1"/>
                <c:pt idx="0">
                  <c:v>Fast NSW</c:v>
                </c:pt>
              </c:strCache>
            </c:strRef>
          </c:tx>
          <c:spPr>
            <a:ln>
              <a:solidFill>
                <a:srgbClr val="00A3BB"/>
              </a:solidFill>
              <a:prstDash val="lg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forecasts'!$C$13:$U$13</c:f>
              <c:numCache>
                <c:formatCode>_-* #,##0_-;\-* #,##0_-;_-* "-"??_-;_-@_-</c:formatCode>
                <c:ptCount val="19"/>
                <c:pt idx="0">
                  <c:v>66413</c:v>
                </c:pt>
                <c:pt idx="1">
                  <c:v>66371</c:v>
                </c:pt>
                <c:pt idx="2">
                  <c:v>66352</c:v>
                </c:pt>
                <c:pt idx="3">
                  <c:v>66873</c:v>
                </c:pt>
                <c:pt idx="4">
                  <c:v>67222</c:v>
                </c:pt>
                <c:pt idx="5">
                  <c:v>68330</c:v>
                </c:pt>
                <c:pt idx="6">
                  <c:v>69604</c:v>
                </c:pt>
                <c:pt idx="7">
                  <c:v>70990</c:v>
                </c:pt>
                <c:pt idx="8">
                  <c:v>72557</c:v>
                </c:pt>
                <c:pt idx="9">
                  <c:v>74127</c:v>
                </c:pt>
                <c:pt idx="10">
                  <c:v>75842</c:v>
                </c:pt>
                <c:pt idx="11">
                  <c:v>77602</c:v>
                </c:pt>
                <c:pt idx="12">
                  <c:v>78953</c:v>
                </c:pt>
                <c:pt idx="13">
                  <c:v>80635</c:v>
                </c:pt>
                <c:pt idx="14">
                  <c:v>82247</c:v>
                </c:pt>
                <c:pt idx="15">
                  <c:v>83686</c:v>
                </c:pt>
                <c:pt idx="16">
                  <c:v>85279</c:v>
                </c:pt>
                <c:pt idx="17">
                  <c:v>87159</c:v>
                </c:pt>
                <c:pt idx="18">
                  <c:v>89008</c:v>
                </c:pt>
              </c:numCache>
            </c:numRef>
          </c:val>
          <c:smooth val="0"/>
          <c:extLst>
            <c:ext xmlns:c16="http://schemas.microsoft.com/office/drawing/2014/chart" uri="{C3380CC4-5D6E-409C-BE32-E72D297353CC}">
              <c16:uniqueId val="{00000001-D469-4AB6-B781-A5ECCF9D1840}"/>
            </c:ext>
          </c:extLst>
        </c:ser>
        <c:ser>
          <c:idx val="2"/>
          <c:order val="2"/>
          <c:tx>
            <c:strRef>
              <c:f>'Energy forecasts'!$B$14</c:f>
              <c:strCache>
                <c:ptCount val="1"/>
                <c:pt idx="0">
                  <c:v>Fast VIC</c:v>
                </c:pt>
              </c:strCache>
            </c:strRef>
          </c:tx>
          <c:spPr>
            <a:ln>
              <a:solidFill>
                <a:srgbClr val="FFD200"/>
              </a:solidFill>
              <a:prstDash val="lg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forecasts'!$C$14:$U$14</c:f>
              <c:numCache>
                <c:formatCode>_-* #,##0_-;\-* #,##0_-;_-* "-"??_-;_-@_-</c:formatCode>
                <c:ptCount val="19"/>
                <c:pt idx="0">
                  <c:v>43666</c:v>
                </c:pt>
                <c:pt idx="1">
                  <c:v>44091</c:v>
                </c:pt>
                <c:pt idx="2">
                  <c:v>44773</c:v>
                </c:pt>
                <c:pt idx="3">
                  <c:v>45570</c:v>
                </c:pt>
                <c:pt idx="4">
                  <c:v>45946</c:v>
                </c:pt>
                <c:pt idx="5">
                  <c:v>47092</c:v>
                </c:pt>
                <c:pt idx="6">
                  <c:v>47794</c:v>
                </c:pt>
                <c:pt idx="7">
                  <c:v>49025</c:v>
                </c:pt>
                <c:pt idx="8">
                  <c:v>50411</c:v>
                </c:pt>
                <c:pt idx="9">
                  <c:v>51875</c:v>
                </c:pt>
                <c:pt idx="10">
                  <c:v>53354</c:v>
                </c:pt>
                <c:pt idx="11">
                  <c:v>54802</c:v>
                </c:pt>
                <c:pt idx="12">
                  <c:v>56080</c:v>
                </c:pt>
                <c:pt idx="13">
                  <c:v>57481</c:v>
                </c:pt>
                <c:pt idx="14">
                  <c:v>58824</c:v>
                </c:pt>
                <c:pt idx="15">
                  <c:v>60037</c:v>
                </c:pt>
                <c:pt idx="16">
                  <c:v>61388</c:v>
                </c:pt>
                <c:pt idx="17">
                  <c:v>62882</c:v>
                </c:pt>
                <c:pt idx="18">
                  <c:v>64341</c:v>
                </c:pt>
              </c:numCache>
            </c:numRef>
          </c:val>
          <c:smooth val="0"/>
          <c:extLst>
            <c:ext xmlns:c16="http://schemas.microsoft.com/office/drawing/2014/chart" uri="{C3380CC4-5D6E-409C-BE32-E72D297353CC}">
              <c16:uniqueId val="{00000002-D469-4AB6-B781-A5ECCF9D1840}"/>
            </c:ext>
          </c:extLst>
        </c:ser>
        <c:ser>
          <c:idx val="3"/>
          <c:order val="3"/>
          <c:tx>
            <c:strRef>
              <c:f>'Energy forecasts'!$B$15</c:f>
              <c:strCache>
                <c:ptCount val="1"/>
                <c:pt idx="0">
                  <c:v>Fast SA</c:v>
                </c:pt>
              </c:strCache>
            </c:strRef>
          </c:tx>
          <c:spPr>
            <a:ln>
              <a:solidFill>
                <a:srgbClr val="7F7E82"/>
              </a:solidFill>
              <a:prstDash val="lg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forecasts'!$C$15:$U$15</c:f>
              <c:numCache>
                <c:formatCode>_-* #,##0_-;\-* #,##0_-;_-* "-"??_-;_-@_-</c:formatCode>
                <c:ptCount val="19"/>
                <c:pt idx="0">
                  <c:v>11895</c:v>
                </c:pt>
                <c:pt idx="1">
                  <c:v>11913</c:v>
                </c:pt>
                <c:pt idx="2">
                  <c:v>12372</c:v>
                </c:pt>
                <c:pt idx="3">
                  <c:v>12451</c:v>
                </c:pt>
                <c:pt idx="4">
                  <c:v>12433</c:v>
                </c:pt>
                <c:pt idx="5">
                  <c:v>12588</c:v>
                </c:pt>
                <c:pt idx="6">
                  <c:v>12634</c:v>
                </c:pt>
                <c:pt idx="7">
                  <c:v>12782</c:v>
                </c:pt>
                <c:pt idx="8">
                  <c:v>12945</c:v>
                </c:pt>
                <c:pt idx="9">
                  <c:v>13142</c:v>
                </c:pt>
                <c:pt idx="10">
                  <c:v>13319</c:v>
                </c:pt>
                <c:pt idx="11">
                  <c:v>13508</c:v>
                </c:pt>
                <c:pt idx="12">
                  <c:v>13650</c:v>
                </c:pt>
                <c:pt idx="13">
                  <c:v>13825</c:v>
                </c:pt>
                <c:pt idx="14">
                  <c:v>13863</c:v>
                </c:pt>
                <c:pt idx="15">
                  <c:v>13995</c:v>
                </c:pt>
                <c:pt idx="16">
                  <c:v>14140</c:v>
                </c:pt>
                <c:pt idx="17">
                  <c:v>14369</c:v>
                </c:pt>
                <c:pt idx="18">
                  <c:v>14606</c:v>
                </c:pt>
              </c:numCache>
            </c:numRef>
          </c:val>
          <c:smooth val="0"/>
          <c:extLst>
            <c:ext xmlns:c16="http://schemas.microsoft.com/office/drawing/2014/chart" uri="{C3380CC4-5D6E-409C-BE32-E72D297353CC}">
              <c16:uniqueId val="{00000003-D469-4AB6-B781-A5ECCF9D1840}"/>
            </c:ext>
          </c:extLst>
        </c:ser>
        <c:ser>
          <c:idx val="4"/>
          <c:order val="4"/>
          <c:tx>
            <c:strRef>
              <c:f>'Energy forecasts'!$B$16</c:f>
              <c:strCache>
                <c:ptCount val="1"/>
                <c:pt idx="0">
                  <c:v>Fast TAS</c:v>
                </c:pt>
              </c:strCache>
            </c:strRef>
          </c:tx>
          <c:spPr>
            <a:ln>
              <a:solidFill>
                <a:srgbClr val="439639"/>
              </a:solidFill>
              <a:prstDash val="lg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forecasts'!$C$16:$U$16</c:f>
              <c:numCache>
                <c:formatCode>_-* #,##0_-;\-* #,##0_-;_-* "-"??_-;_-@_-</c:formatCode>
                <c:ptCount val="19"/>
                <c:pt idx="0">
                  <c:v>10449</c:v>
                </c:pt>
                <c:pt idx="1">
                  <c:v>10538</c:v>
                </c:pt>
                <c:pt idx="2">
                  <c:v>10648</c:v>
                </c:pt>
                <c:pt idx="3">
                  <c:v>10717</c:v>
                </c:pt>
                <c:pt idx="4">
                  <c:v>10756</c:v>
                </c:pt>
                <c:pt idx="5">
                  <c:v>10836</c:v>
                </c:pt>
                <c:pt idx="6">
                  <c:v>10825</c:v>
                </c:pt>
                <c:pt idx="7">
                  <c:v>10943</c:v>
                </c:pt>
                <c:pt idx="8">
                  <c:v>11067</c:v>
                </c:pt>
                <c:pt idx="9">
                  <c:v>11171</c:v>
                </c:pt>
                <c:pt idx="10">
                  <c:v>11222</c:v>
                </c:pt>
                <c:pt idx="11">
                  <c:v>11335</c:v>
                </c:pt>
                <c:pt idx="12">
                  <c:v>11468</c:v>
                </c:pt>
                <c:pt idx="13">
                  <c:v>11606</c:v>
                </c:pt>
                <c:pt idx="14">
                  <c:v>11743</c:v>
                </c:pt>
                <c:pt idx="15">
                  <c:v>11862</c:v>
                </c:pt>
                <c:pt idx="16">
                  <c:v>12003</c:v>
                </c:pt>
                <c:pt idx="17">
                  <c:v>12168</c:v>
                </c:pt>
                <c:pt idx="18">
                  <c:v>12339</c:v>
                </c:pt>
              </c:numCache>
            </c:numRef>
          </c:val>
          <c:smooth val="0"/>
          <c:extLst>
            <c:ext xmlns:c16="http://schemas.microsoft.com/office/drawing/2014/chart" uri="{C3380CC4-5D6E-409C-BE32-E72D297353CC}">
              <c16:uniqueId val="{00000004-D469-4AB6-B781-A5ECCF9D1840}"/>
            </c:ext>
          </c:extLst>
        </c:ser>
        <c:ser>
          <c:idx val="5"/>
          <c:order val="5"/>
          <c:tx>
            <c:strRef>
              <c:f>'Energy forecasts'!$B$17</c:f>
              <c:strCache>
                <c:ptCount val="1"/>
                <c:pt idx="0">
                  <c:v>Neutral QLD</c:v>
                </c:pt>
              </c:strCache>
            </c:strRef>
          </c:tx>
          <c:spPr>
            <a:ln w="22225">
              <a:solidFill>
                <a:srgbClr val="F04C3E"/>
              </a:solidFill>
              <a:prstDash val="solid"/>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forecasts'!$C$17:$U$17</c:f>
              <c:numCache>
                <c:formatCode>_-* #,##0_-;\-* #,##0_-;_-* "-"??_-;_-@_-</c:formatCode>
                <c:ptCount val="19"/>
                <c:pt idx="0">
                  <c:v>49363</c:v>
                </c:pt>
                <c:pt idx="1">
                  <c:v>49334</c:v>
                </c:pt>
                <c:pt idx="2">
                  <c:v>49622</c:v>
                </c:pt>
                <c:pt idx="3">
                  <c:v>49912</c:v>
                </c:pt>
                <c:pt idx="4">
                  <c:v>50202</c:v>
                </c:pt>
                <c:pt idx="5">
                  <c:v>50407</c:v>
                </c:pt>
                <c:pt idx="6">
                  <c:v>50388</c:v>
                </c:pt>
                <c:pt idx="7">
                  <c:v>50304</c:v>
                </c:pt>
                <c:pt idx="8">
                  <c:v>50415</c:v>
                </c:pt>
                <c:pt idx="9">
                  <c:v>50542</c:v>
                </c:pt>
                <c:pt idx="10">
                  <c:v>50738</c:v>
                </c:pt>
                <c:pt idx="11">
                  <c:v>50935</c:v>
                </c:pt>
                <c:pt idx="12">
                  <c:v>51030</c:v>
                </c:pt>
                <c:pt idx="13">
                  <c:v>51072</c:v>
                </c:pt>
                <c:pt idx="14">
                  <c:v>51085</c:v>
                </c:pt>
                <c:pt idx="15">
                  <c:v>51039</c:v>
                </c:pt>
                <c:pt idx="16">
                  <c:v>51156</c:v>
                </c:pt>
                <c:pt idx="17">
                  <c:v>51340</c:v>
                </c:pt>
                <c:pt idx="18">
                  <c:v>51514</c:v>
                </c:pt>
              </c:numCache>
            </c:numRef>
          </c:val>
          <c:smooth val="0"/>
          <c:extLst>
            <c:ext xmlns:c16="http://schemas.microsoft.com/office/drawing/2014/chart" uri="{C3380CC4-5D6E-409C-BE32-E72D297353CC}">
              <c16:uniqueId val="{00000005-D469-4AB6-B781-A5ECCF9D1840}"/>
            </c:ext>
          </c:extLst>
        </c:ser>
        <c:ser>
          <c:idx val="6"/>
          <c:order val="6"/>
          <c:tx>
            <c:strRef>
              <c:f>'Energy forecasts'!$B$18</c:f>
              <c:strCache>
                <c:ptCount val="1"/>
                <c:pt idx="0">
                  <c:v>Neutral NSW</c:v>
                </c:pt>
              </c:strCache>
            </c:strRef>
          </c:tx>
          <c:spPr>
            <a:ln w="22225">
              <a:solidFill>
                <a:srgbClr val="00A3BB"/>
              </a:solidFill>
              <a:prstDash val="solid"/>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forecasts'!$C$18:$U$18</c:f>
              <c:numCache>
                <c:formatCode>_-* #,##0_-;\-* #,##0_-;_-* "-"??_-;_-@_-</c:formatCode>
                <c:ptCount val="19"/>
                <c:pt idx="0">
                  <c:v>66441</c:v>
                </c:pt>
                <c:pt idx="1">
                  <c:v>66505</c:v>
                </c:pt>
                <c:pt idx="2">
                  <c:v>66662</c:v>
                </c:pt>
                <c:pt idx="3">
                  <c:v>66267</c:v>
                </c:pt>
                <c:pt idx="4">
                  <c:v>66557</c:v>
                </c:pt>
                <c:pt idx="5">
                  <c:v>67238</c:v>
                </c:pt>
                <c:pt idx="6">
                  <c:v>68010</c:v>
                </c:pt>
                <c:pt idx="7">
                  <c:v>68803</c:v>
                </c:pt>
                <c:pt idx="8">
                  <c:v>69645</c:v>
                </c:pt>
                <c:pt idx="9">
                  <c:v>70594</c:v>
                </c:pt>
                <c:pt idx="10">
                  <c:v>71738</c:v>
                </c:pt>
                <c:pt idx="11">
                  <c:v>72947</c:v>
                </c:pt>
                <c:pt idx="12">
                  <c:v>73952</c:v>
                </c:pt>
                <c:pt idx="13">
                  <c:v>74826</c:v>
                </c:pt>
                <c:pt idx="14">
                  <c:v>75824</c:v>
                </c:pt>
                <c:pt idx="15">
                  <c:v>76637</c:v>
                </c:pt>
                <c:pt idx="16">
                  <c:v>77534</c:v>
                </c:pt>
                <c:pt idx="17">
                  <c:v>78686</c:v>
                </c:pt>
                <c:pt idx="18">
                  <c:v>79796</c:v>
                </c:pt>
              </c:numCache>
            </c:numRef>
          </c:val>
          <c:smooth val="0"/>
          <c:extLst>
            <c:ext xmlns:c16="http://schemas.microsoft.com/office/drawing/2014/chart" uri="{C3380CC4-5D6E-409C-BE32-E72D297353CC}">
              <c16:uniqueId val="{00000006-D469-4AB6-B781-A5ECCF9D1840}"/>
            </c:ext>
          </c:extLst>
        </c:ser>
        <c:ser>
          <c:idx val="7"/>
          <c:order val="7"/>
          <c:tx>
            <c:strRef>
              <c:f>'Energy forecasts'!$B$19</c:f>
              <c:strCache>
                <c:ptCount val="1"/>
                <c:pt idx="0">
                  <c:v>Neutral VIC</c:v>
                </c:pt>
              </c:strCache>
            </c:strRef>
          </c:tx>
          <c:spPr>
            <a:ln w="22225">
              <a:solidFill>
                <a:srgbClr val="FFD200"/>
              </a:solidFill>
              <a:prstDash val="solid"/>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forecasts'!$C$19:$U$19</c:f>
              <c:numCache>
                <c:formatCode>_-* #,##0_-;\-* #,##0_-;_-* "-"??_-;_-@_-</c:formatCode>
                <c:ptCount val="19"/>
                <c:pt idx="0">
                  <c:v>43184</c:v>
                </c:pt>
                <c:pt idx="1">
                  <c:v>43468</c:v>
                </c:pt>
                <c:pt idx="2">
                  <c:v>43995</c:v>
                </c:pt>
                <c:pt idx="3">
                  <c:v>44145</c:v>
                </c:pt>
                <c:pt idx="4">
                  <c:v>44552</c:v>
                </c:pt>
                <c:pt idx="5">
                  <c:v>45294</c:v>
                </c:pt>
                <c:pt idx="6">
                  <c:v>45264</c:v>
                </c:pt>
                <c:pt idx="7">
                  <c:v>45298</c:v>
                </c:pt>
                <c:pt idx="8">
                  <c:v>46051</c:v>
                </c:pt>
                <c:pt idx="9">
                  <c:v>46738</c:v>
                </c:pt>
                <c:pt idx="10">
                  <c:v>47474</c:v>
                </c:pt>
                <c:pt idx="11">
                  <c:v>48299</c:v>
                </c:pt>
                <c:pt idx="12">
                  <c:v>49150</c:v>
                </c:pt>
                <c:pt idx="13">
                  <c:v>50038</c:v>
                </c:pt>
                <c:pt idx="14">
                  <c:v>50846</c:v>
                </c:pt>
                <c:pt idx="15">
                  <c:v>51515</c:v>
                </c:pt>
                <c:pt idx="16">
                  <c:v>52265</c:v>
                </c:pt>
                <c:pt idx="17">
                  <c:v>53139</c:v>
                </c:pt>
                <c:pt idx="18">
                  <c:v>53958</c:v>
                </c:pt>
              </c:numCache>
            </c:numRef>
          </c:val>
          <c:smooth val="0"/>
          <c:extLst>
            <c:ext xmlns:c16="http://schemas.microsoft.com/office/drawing/2014/chart" uri="{C3380CC4-5D6E-409C-BE32-E72D297353CC}">
              <c16:uniqueId val="{00000007-D469-4AB6-B781-A5ECCF9D1840}"/>
            </c:ext>
          </c:extLst>
        </c:ser>
        <c:ser>
          <c:idx val="8"/>
          <c:order val="8"/>
          <c:tx>
            <c:strRef>
              <c:f>'Energy forecasts'!$B$20</c:f>
              <c:strCache>
                <c:ptCount val="1"/>
                <c:pt idx="0">
                  <c:v>Neutral SA</c:v>
                </c:pt>
              </c:strCache>
            </c:strRef>
          </c:tx>
          <c:spPr>
            <a:ln w="22225">
              <a:solidFill>
                <a:srgbClr val="7F7E82"/>
              </a:solidFill>
              <a:prstDash val="solid"/>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forecasts'!$C$20:$U$20</c:f>
              <c:numCache>
                <c:formatCode>_-* #,##0_-;\-* #,##0_-;_-* "-"??_-;_-@_-</c:formatCode>
                <c:ptCount val="19"/>
                <c:pt idx="0">
                  <c:v>11834</c:v>
                </c:pt>
                <c:pt idx="1">
                  <c:v>11826</c:v>
                </c:pt>
                <c:pt idx="2">
                  <c:v>12210</c:v>
                </c:pt>
                <c:pt idx="3">
                  <c:v>12167</c:v>
                </c:pt>
                <c:pt idx="4">
                  <c:v>12184</c:v>
                </c:pt>
                <c:pt idx="5">
                  <c:v>12248</c:v>
                </c:pt>
                <c:pt idx="6">
                  <c:v>12032</c:v>
                </c:pt>
                <c:pt idx="7">
                  <c:v>11839</c:v>
                </c:pt>
                <c:pt idx="8">
                  <c:v>11856</c:v>
                </c:pt>
                <c:pt idx="9">
                  <c:v>11860</c:v>
                </c:pt>
                <c:pt idx="10">
                  <c:v>11895</c:v>
                </c:pt>
                <c:pt idx="11">
                  <c:v>11990</c:v>
                </c:pt>
                <c:pt idx="12">
                  <c:v>12001</c:v>
                </c:pt>
                <c:pt idx="13">
                  <c:v>12055</c:v>
                </c:pt>
                <c:pt idx="14">
                  <c:v>11960</c:v>
                </c:pt>
                <c:pt idx="15">
                  <c:v>11967</c:v>
                </c:pt>
                <c:pt idx="16">
                  <c:v>11992.999999999998</c:v>
                </c:pt>
                <c:pt idx="17">
                  <c:v>12078.000000000004</c:v>
                </c:pt>
                <c:pt idx="18">
                  <c:v>12167</c:v>
                </c:pt>
              </c:numCache>
            </c:numRef>
          </c:val>
          <c:smooth val="0"/>
          <c:extLst>
            <c:ext xmlns:c16="http://schemas.microsoft.com/office/drawing/2014/chart" uri="{C3380CC4-5D6E-409C-BE32-E72D297353CC}">
              <c16:uniqueId val="{00000008-D469-4AB6-B781-A5ECCF9D1840}"/>
            </c:ext>
          </c:extLst>
        </c:ser>
        <c:ser>
          <c:idx val="9"/>
          <c:order val="9"/>
          <c:tx>
            <c:strRef>
              <c:f>'Energy forecasts'!$B$21</c:f>
              <c:strCache>
                <c:ptCount val="1"/>
                <c:pt idx="0">
                  <c:v>Neutral TAS</c:v>
                </c:pt>
              </c:strCache>
            </c:strRef>
          </c:tx>
          <c:spPr>
            <a:ln w="22225">
              <a:solidFill>
                <a:srgbClr val="439639"/>
              </a:solidFill>
              <a:prstDash val="solid"/>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forecasts'!$C$21:$U$21</c:f>
              <c:numCache>
                <c:formatCode>_-* #,##0_-;\-* #,##0_-;_-* "-"??_-;_-@_-</c:formatCode>
                <c:ptCount val="19"/>
                <c:pt idx="0">
                  <c:v>10412</c:v>
                </c:pt>
                <c:pt idx="1">
                  <c:v>10474</c:v>
                </c:pt>
                <c:pt idx="2">
                  <c:v>10546</c:v>
                </c:pt>
                <c:pt idx="3">
                  <c:v>10429</c:v>
                </c:pt>
                <c:pt idx="4">
                  <c:v>10460</c:v>
                </c:pt>
                <c:pt idx="5">
                  <c:v>10510</c:v>
                </c:pt>
                <c:pt idx="6">
                  <c:v>10417</c:v>
                </c:pt>
                <c:pt idx="7">
                  <c:v>10343</c:v>
                </c:pt>
                <c:pt idx="8">
                  <c:v>10388</c:v>
                </c:pt>
                <c:pt idx="9">
                  <c:v>10401</c:v>
                </c:pt>
                <c:pt idx="10">
                  <c:v>10368</c:v>
                </c:pt>
                <c:pt idx="11">
                  <c:v>10383</c:v>
                </c:pt>
                <c:pt idx="12">
                  <c:v>10439</c:v>
                </c:pt>
                <c:pt idx="13">
                  <c:v>10498</c:v>
                </c:pt>
                <c:pt idx="14">
                  <c:v>10550</c:v>
                </c:pt>
                <c:pt idx="15">
                  <c:v>10594</c:v>
                </c:pt>
                <c:pt idx="16">
                  <c:v>10643</c:v>
                </c:pt>
                <c:pt idx="17">
                  <c:v>10712</c:v>
                </c:pt>
                <c:pt idx="18">
                  <c:v>10784</c:v>
                </c:pt>
              </c:numCache>
            </c:numRef>
          </c:val>
          <c:smooth val="0"/>
          <c:extLst>
            <c:ext xmlns:c16="http://schemas.microsoft.com/office/drawing/2014/chart" uri="{C3380CC4-5D6E-409C-BE32-E72D297353CC}">
              <c16:uniqueId val="{00000009-D469-4AB6-B781-A5ECCF9D1840}"/>
            </c:ext>
          </c:extLst>
        </c:ser>
        <c:ser>
          <c:idx val="10"/>
          <c:order val="10"/>
          <c:tx>
            <c:strRef>
              <c:f>'Energy forecasts'!$B$22</c:f>
              <c:strCache>
                <c:ptCount val="1"/>
                <c:pt idx="0">
                  <c:v>Slow QLD</c:v>
                </c:pt>
              </c:strCache>
            </c:strRef>
          </c:tx>
          <c:spPr>
            <a:ln>
              <a:solidFill>
                <a:srgbClr val="F04C3E"/>
              </a:solidFill>
              <a:prstDash val="sys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forecasts'!$C$22:$U$22</c:f>
              <c:numCache>
                <c:formatCode>_-* #,##0_-;\-* #,##0_-;_-* "-"??_-;_-@_-</c:formatCode>
                <c:ptCount val="19"/>
                <c:pt idx="0">
                  <c:v>48546</c:v>
                </c:pt>
                <c:pt idx="1">
                  <c:v>48012</c:v>
                </c:pt>
                <c:pt idx="2">
                  <c:v>47812</c:v>
                </c:pt>
                <c:pt idx="3">
                  <c:v>47840</c:v>
                </c:pt>
                <c:pt idx="4">
                  <c:v>47287</c:v>
                </c:pt>
                <c:pt idx="5">
                  <c:v>46820</c:v>
                </c:pt>
                <c:pt idx="6">
                  <c:v>45908</c:v>
                </c:pt>
                <c:pt idx="7">
                  <c:v>45402</c:v>
                </c:pt>
                <c:pt idx="8">
                  <c:v>44887</c:v>
                </c:pt>
                <c:pt idx="9">
                  <c:v>36795</c:v>
                </c:pt>
                <c:pt idx="10">
                  <c:v>36319</c:v>
                </c:pt>
                <c:pt idx="11">
                  <c:v>35325</c:v>
                </c:pt>
                <c:pt idx="12">
                  <c:v>35286</c:v>
                </c:pt>
                <c:pt idx="13">
                  <c:v>34890</c:v>
                </c:pt>
                <c:pt idx="14">
                  <c:v>34818</c:v>
                </c:pt>
                <c:pt idx="15">
                  <c:v>34762</c:v>
                </c:pt>
                <c:pt idx="16">
                  <c:v>34723</c:v>
                </c:pt>
                <c:pt idx="17">
                  <c:v>34840</c:v>
                </c:pt>
                <c:pt idx="18">
                  <c:v>34921</c:v>
                </c:pt>
              </c:numCache>
            </c:numRef>
          </c:val>
          <c:smooth val="0"/>
          <c:extLst>
            <c:ext xmlns:c16="http://schemas.microsoft.com/office/drawing/2014/chart" uri="{C3380CC4-5D6E-409C-BE32-E72D297353CC}">
              <c16:uniqueId val="{0000000A-D469-4AB6-B781-A5ECCF9D1840}"/>
            </c:ext>
          </c:extLst>
        </c:ser>
        <c:ser>
          <c:idx val="11"/>
          <c:order val="11"/>
          <c:tx>
            <c:strRef>
              <c:f>'Energy forecasts'!$B$23</c:f>
              <c:strCache>
                <c:ptCount val="1"/>
                <c:pt idx="0">
                  <c:v>Slow NSW</c:v>
                </c:pt>
              </c:strCache>
            </c:strRef>
          </c:tx>
          <c:spPr>
            <a:ln>
              <a:solidFill>
                <a:srgbClr val="00A3BB"/>
              </a:solidFill>
              <a:prstDash val="sys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forecasts'!$C$23:$U$23</c:f>
              <c:numCache>
                <c:formatCode>_-* #,##0_-;\-* #,##0_-;_-* "-"??_-;_-@_-</c:formatCode>
                <c:ptCount val="19"/>
                <c:pt idx="0">
                  <c:v>65877</c:v>
                </c:pt>
                <c:pt idx="1">
                  <c:v>66091</c:v>
                </c:pt>
                <c:pt idx="2">
                  <c:v>66081</c:v>
                </c:pt>
                <c:pt idx="3">
                  <c:v>66270</c:v>
                </c:pt>
                <c:pt idx="4">
                  <c:v>65080</c:v>
                </c:pt>
                <c:pt idx="5">
                  <c:v>65458</c:v>
                </c:pt>
                <c:pt idx="6">
                  <c:v>65861</c:v>
                </c:pt>
                <c:pt idx="7">
                  <c:v>66212</c:v>
                </c:pt>
                <c:pt idx="8">
                  <c:v>66510</c:v>
                </c:pt>
                <c:pt idx="9">
                  <c:v>63883</c:v>
                </c:pt>
                <c:pt idx="10">
                  <c:v>60896</c:v>
                </c:pt>
                <c:pt idx="11">
                  <c:v>57913</c:v>
                </c:pt>
                <c:pt idx="12">
                  <c:v>56792</c:v>
                </c:pt>
                <c:pt idx="13">
                  <c:v>56709</c:v>
                </c:pt>
                <c:pt idx="14">
                  <c:v>57159</c:v>
                </c:pt>
                <c:pt idx="15">
                  <c:v>57542</c:v>
                </c:pt>
                <c:pt idx="16">
                  <c:v>57979</c:v>
                </c:pt>
                <c:pt idx="17">
                  <c:v>58655</c:v>
                </c:pt>
                <c:pt idx="18">
                  <c:v>59295</c:v>
                </c:pt>
              </c:numCache>
            </c:numRef>
          </c:val>
          <c:smooth val="0"/>
          <c:extLst>
            <c:ext xmlns:c16="http://schemas.microsoft.com/office/drawing/2014/chart" uri="{C3380CC4-5D6E-409C-BE32-E72D297353CC}">
              <c16:uniqueId val="{0000000B-D469-4AB6-B781-A5ECCF9D1840}"/>
            </c:ext>
          </c:extLst>
        </c:ser>
        <c:ser>
          <c:idx val="12"/>
          <c:order val="12"/>
          <c:tx>
            <c:strRef>
              <c:f>'Energy forecasts'!$B$24</c:f>
              <c:strCache>
                <c:ptCount val="1"/>
                <c:pt idx="0">
                  <c:v>Slow VIC</c:v>
                </c:pt>
              </c:strCache>
            </c:strRef>
          </c:tx>
          <c:spPr>
            <a:ln>
              <a:solidFill>
                <a:srgbClr val="FFD200"/>
              </a:solidFill>
              <a:prstDash val="sys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forecasts'!$C$24:$U$24</c:f>
              <c:numCache>
                <c:formatCode>_-* #,##0_-;\-* #,##0_-;_-* "-"??_-;_-@_-</c:formatCode>
                <c:ptCount val="19"/>
                <c:pt idx="0">
                  <c:v>43250</c:v>
                </c:pt>
                <c:pt idx="1">
                  <c:v>43513</c:v>
                </c:pt>
                <c:pt idx="2">
                  <c:v>41686</c:v>
                </c:pt>
                <c:pt idx="3">
                  <c:v>39370</c:v>
                </c:pt>
                <c:pt idx="4">
                  <c:v>38462</c:v>
                </c:pt>
                <c:pt idx="5">
                  <c:v>38950</c:v>
                </c:pt>
                <c:pt idx="6">
                  <c:v>38550</c:v>
                </c:pt>
                <c:pt idx="7">
                  <c:v>38506</c:v>
                </c:pt>
                <c:pt idx="8">
                  <c:v>38877</c:v>
                </c:pt>
                <c:pt idx="9">
                  <c:v>39229</c:v>
                </c:pt>
                <c:pt idx="10">
                  <c:v>39135</c:v>
                </c:pt>
                <c:pt idx="11">
                  <c:v>38457</c:v>
                </c:pt>
                <c:pt idx="12">
                  <c:v>37922</c:v>
                </c:pt>
                <c:pt idx="13">
                  <c:v>38405</c:v>
                </c:pt>
                <c:pt idx="14">
                  <c:v>38875</c:v>
                </c:pt>
                <c:pt idx="15">
                  <c:v>39298</c:v>
                </c:pt>
                <c:pt idx="16">
                  <c:v>39717</c:v>
                </c:pt>
                <c:pt idx="17">
                  <c:v>40327</c:v>
                </c:pt>
                <c:pt idx="18">
                  <c:v>40884</c:v>
                </c:pt>
              </c:numCache>
            </c:numRef>
          </c:val>
          <c:smooth val="0"/>
          <c:extLst>
            <c:ext xmlns:c16="http://schemas.microsoft.com/office/drawing/2014/chart" uri="{C3380CC4-5D6E-409C-BE32-E72D297353CC}">
              <c16:uniqueId val="{0000000C-D469-4AB6-B781-A5ECCF9D1840}"/>
            </c:ext>
          </c:extLst>
        </c:ser>
        <c:ser>
          <c:idx val="13"/>
          <c:order val="13"/>
          <c:tx>
            <c:strRef>
              <c:f>'Energy forecasts'!$B$25</c:f>
              <c:strCache>
                <c:ptCount val="1"/>
                <c:pt idx="0">
                  <c:v>Slow SA</c:v>
                </c:pt>
              </c:strCache>
            </c:strRef>
          </c:tx>
          <c:spPr>
            <a:ln>
              <a:solidFill>
                <a:srgbClr val="7F7E82"/>
              </a:solidFill>
              <a:prstDash val="sys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forecasts'!$C$25:$U$25</c:f>
              <c:numCache>
                <c:formatCode>_-* #,##0_-;\-* #,##0_-;_-* "-"??_-;_-@_-</c:formatCode>
                <c:ptCount val="19"/>
                <c:pt idx="0">
                  <c:v>11509</c:v>
                </c:pt>
                <c:pt idx="1">
                  <c:v>11481</c:v>
                </c:pt>
                <c:pt idx="2">
                  <c:v>11846</c:v>
                </c:pt>
                <c:pt idx="3">
                  <c:v>11665</c:v>
                </c:pt>
                <c:pt idx="4">
                  <c:v>11367</c:v>
                </c:pt>
                <c:pt idx="5">
                  <c:v>11369</c:v>
                </c:pt>
                <c:pt idx="6">
                  <c:v>11089</c:v>
                </c:pt>
                <c:pt idx="7">
                  <c:v>10895</c:v>
                </c:pt>
                <c:pt idx="8">
                  <c:v>10820</c:v>
                </c:pt>
                <c:pt idx="9">
                  <c:v>10761</c:v>
                </c:pt>
                <c:pt idx="10">
                  <c:v>10576</c:v>
                </c:pt>
                <c:pt idx="11">
                  <c:v>10287</c:v>
                </c:pt>
                <c:pt idx="12">
                  <c:v>9851</c:v>
                </c:pt>
                <c:pt idx="13">
                  <c:v>9770</c:v>
                </c:pt>
                <c:pt idx="14">
                  <c:v>9580</c:v>
                </c:pt>
                <c:pt idx="15">
                  <c:v>9521</c:v>
                </c:pt>
                <c:pt idx="16">
                  <c:v>9460</c:v>
                </c:pt>
                <c:pt idx="17">
                  <c:v>9474</c:v>
                </c:pt>
                <c:pt idx="18">
                  <c:v>9492</c:v>
                </c:pt>
              </c:numCache>
            </c:numRef>
          </c:val>
          <c:smooth val="0"/>
          <c:extLst>
            <c:ext xmlns:c16="http://schemas.microsoft.com/office/drawing/2014/chart" uri="{C3380CC4-5D6E-409C-BE32-E72D297353CC}">
              <c16:uniqueId val="{0000000D-D469-4AB6-B781-A5ECCF9D1840}"/>
            </c:ext>
          </c:extLst>
        </c:ser>
        <c:ser>
          <c:idx val="14"/>
          <c:order val="14"/>
          <c:tx>
            <c:strRef>
              <c:f>'Energy forecasts'!$B$26</c:f>
              <c:strCache>
                <c:ptCount val="1"/>
                <c:pt idx="0">
                  <c:v>Slow TAS</c:v>
                </c:pt>
              </c:strCache>
            </c:strRef>
          </c:tx>
          <c:spPr>
            <a:ln>
              <a:solidFill>
                <a:srgbClr val="439639"/>
              </a:solidFill>
              <a:prstDash val="sysDash"/>
            </a:ln>
          </c:spPr>
          <c:marker>
            <c:symbol val="none"/>
          </c:marker>
          <c:cat>
            <c:strRef>
              <c:f>'Energy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'Energy forecasts'!$C$26:$U$26</c:f>
              <c:numCache>
                <c:formatCode>_-* #,##0_-;\-* #,##0_-;_-* "-"??_-;_-@_-</c:formatCode>
                <c:ptCount val="19"/>
                <c:pt idx="0">
                  <c:v>9967</c:v>
                </c:pt>
                <c:pt idx="1">
                  <c:v>9995</c:v>
                </c:pt>
                <c:pt idx="2">
                  <c:v>10026</c:v>
                </c:pt>
                <c:pt idx="3">
                  <c:v>9911</c:v>
                </c:pt>
                <c:pt idx="4">
                  <c:v>9736</c:v>
                </c:pt>
                <c:pt idx="5">
                  <c:v>9729</c:v>
                </c:pt>
                <c:pt idx="6">
                  <c:v>8950</c:v>
                </c:pt>
                <c:pt idx="7">
                  <c:v>8941</c:v>
                </c:pt>
                <c:pt idx="8">
                  <c:v>8925</c:v>
                </c:pt>
                <c:pt idx="9">
                  <c:v>8907</c:v>
                </c:pt>
                <c:pt idx="10">
                  <c:v>8741</c:v>
                </c:pt>
                <c:pt idx="11">
                  <c:v>8457</c:v>
                </c:pt>
                <c:pt idx="12">
                  <c:v>8160</c:v>
                </c:pt>
                <c:pt idx="13">
                  <c:v>8059</c:v>
                </c:pt>
                <c:pt idx="14">
                  <c:v>8045</c:v>
                </c:pt>
                <c:pt idx="15">
                  <c:v>7905</c:v>
                </c:pt>
                <c:pt idx="16">
                  <c:v>7880</c:v>
                </c:pt>
                <c:pt idx="17">
                  <c:v>7885</c:v>
                </c:pt>
                <c:pt idx="18">
                  <c:v>7893</c:v>
                </c:pt>
              </c:numCache>
            </c:numRef>
          </c:val>
          <c:smooth val="0"/>
          <c:extLst>
            <c:ext xmlns:c16="http://schemas.microsoft.com/office/drawing/2014/chart" uri="{C3380CC4-5D6E-409C-BE32-E72D297353CC}">
              <c16:uniqueId val="{0000000E-D469-4AB6-B781-A5ECCF9D1840}"/>
            </c:ext>
          </c:extLst>
        </c:ser>
        <c:dLbls>
          <c:showLegendKey val="0"/>
          <c:showVal val="0"/>
          <c:showCatName val="0"/>
          <c:showSerName val="0"/>
          <c:showPercent val="0"/>
          <c:showBubbleSize val="0"/>
        </c:dLbls>
        <c:smooth val="0"/>
        <c:axId val="384563456"/>
        <c:axId val="385093632"/>
      </c:lineChart>
      <c:catAx>
        <c:axId val="384563456"/>
        <c:scaling>
          <c:orientation val="minMax"/>
        </c:scaling>
        <c:delete val="0"/>
        <c:axPos val="b"/>
        <c:numFmt formatCode="General" sourceLinked="0"/>
        <c:majorTickMark val="out"/>
        <c:minorTickMark val="none"/>
        <c:tickLblPos val="nextTo"/>
        <c:txPr>
          <a:bodyPr/>
          <a:lstStyle/>
          <a:p>
            <a:pPr>
              <a:defRPr sz="1100">
                <a:latin typeface="+mn-lt"/>
              </a:defRPr>
            </a:pPr>
            <a:endParaRPr lang="en-US"/>
          </a:p>
        </c:txPr>
        <c:crossAx val="385093632"/>
        <c:crosses val="autoZero"/>
        <c:auto val="1"/>
        <c:lblAlgn val="ctr"/>
        <c:lblOffset val="100"/>
        <c:noMultiLvlLbl val="0"/>
      </c:catAx>
      <c:valAx>
        <c:axId val="385093632"/>
        <c:scaling>
          <c:orientation val="minMax"/>
        </c:scaling>
        <c:delete val="0"/>
        <c:axPos val="l"/>
        <c:majorGridlines>
          <c:spPr>
            <a:ln>
              <a:solidFill>
                <a:srgbClr val="A5A5A5"/>
              </a:solidFill>
              <a:prstDash val="dash"/>
            </a:ln>
          </c:spPr>
        </c:majorGridlines>
        <c:title>
          <c:tx>
            <c:rich>
              <a:bodyPr/>
              <a:lstStyle/>
              <a:p>
                <a:pPr>
                  <a:defRPr sz="1100">
                    <a:latin typeface="+mn-lt"/>
                  </a:defRPr>
                </a:pPr>
                <a:r>
                  <a:rPr lang="en-AU" sz="1100">
                    <a:latin typeface="+mn-lt"/>
                  </a:rPr>
                  <a:t>Operational energy (GWh p.a. sent-out)</a:t>
                </a:r>
              </a:p>
            </c:rich>
          </c:tx>
          <c:overlay val="0"/>
        </c:title>
        <c:numFmt formatCode="_-* #,##0_-;\-* #,##0_-;_-* &quot;-&quot;??_-;_-@_-" sourceLinked="1"/>
        <c:majorTickMark val="out"/>
        <c:minorTickMark val="none"/>
        <c:tickLblPos val="nextTo"/>
        <c:txPr>
          <a:bodyPr/>
          <a:lstStyle/>
          <a:p>
            <a:pPr>
              <a:defRPr sz="1100">
                <a:latin typeface="+mn-lt"/>
              </a:defRPr>
            </a:pPr>
            <a:endParaRPr lang="en-US"/>
          </a:p>
        </c:txPr>
        <c:crossAx val="384563456"/>
        <c:crosses val="autoZero"/>
        <c:crossBetween val="midCat"/>
      </c:valAx>
      <c:spPr>
        <a:noFill/>
      </c:spPr>
    </c:plotArea>
    <c:legend>
      <c:legendPos val="b"/>
      <c:overlay val="0"/>
      <c:txPr>
        <a:bodyPr/>
        <a:lstStyle/>
        <a:p>
          <a:pPr>
            <a:defRPr sz="1100">
              <a:latin typeface="+mn-lt"/>
            </a:defRPr>
          </a:pPr>
          <a:endParaRPr lang="en-US"/>
        </a:p>
      </c:txPr>
    </c:legend>
    <c:plotVisOnly val="1"/>
    <c:dispBlanksAs val="gap"/>
    <c:showDLblsOverMax val="0"/>
  </c:chart>
  <c:spPr>
    <a:noFill/>
    <a:ln w="9525">
      <a:noFill/>
    </a:ln>
  </c:spPr>
  <c:txPr>
    <a:bodyPr/>
    <a:lstStyle/>
    <a:p>
      <a:pPr>
        <a:defRPr>
          <a:latin typeface="Arial Narrow"/>
          <a:ea typeface="Arial Narrow"/>
          <a:cs typeface="Arial Narrow"/>
        </a:defRPr>
      </a:pPr>
      <a:endParaRPr lang="en-US"/>
    </a:p>
  </c:txPr>
  <c:printSettings>
    <c:headerFooter/>
    <c:pageMargins b="0.75000000000000022" l="0.70000000000000018" r="0.70000000000000018" t="0.75000000000000022" header="0.3000000000000001" footer="0.30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Arial Narrow"/>
                <a:cs typeface="Arial Narrow"/>
              </a:defRPr>
            </a:pPr>
            <a:r>
              <a:rPr lang="en-AU" sz="1100">
                <a:latin typeface="+mn-lt"/>
              </a:rPr>
              <a:t>Neutral</a:t>
            </a:r>
          </a:p>
        </c:rich>
      </c:tx>
      <c:layout>
        <c:manualLayout>
          <c:xMode val="edge"/>
          <c:yMode val="edge"/>
          <c:x val="0.41810165792894244"/>
          <c:y val="2.6755430088271852E-2"/>
        </c:manualLayout>
      </c:layout>
      <c:overlay val="0"/>
      <c:spPr>
        <a:noFill/>
        <a:ln>
          <a:noFill/>
        </a:ln>
        <a:effectLst/>
      </c:spPr>
    </c:title>
    <c:autoTitleDeleted val="0"/>
    <c:plotArea>
      <c:layout/>
      <c:lineChart>
        <c:grouping val="standard"/>
        <c:varyColors val="0"/>
        <c:ser>
          <c:idx val="0"/>
          <c:order val="0"/>
          <c:tx>
            <c:strRef>
              <c:f>'Gas prices'!$B$10</c:f>
              <c:strCache>
                <c:ptCount val="1"/>
                <c:pt idx="0">
                  <c:v>QLD new OCGT</c:v>
                </c:pt>
              </c:strCache>
            </c:strRef>
          </c:tx>
          <c:spPr>
            <a:ln w="28575" cap="rnd">
              <a:solidFill>
                <a:srgbClr val="FF000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prices'!$C$10:$AB$10</c:f>
              <c:numCache>
                <c:formatCode>_("$"* #,##0.00_);_("$"* \(#,##0.00\);_("$"* "-"??_);_(@_)</c:formatCode>
                <c:ptCount val="26"/>
                <c:pt idx="0">
                  <c:v>10.716371621621622</c:v>
                </c:pt>
                <c:pt idx="1">
                  <c:v>10.184960662717513</c:v>
                </c:pt>
                <c:pt idx="2">
                  <c:v>9.6940682077625571</c:v>
                </c:pt>
                <c:pt idx="3">
                  <c:v>10.225676349765259</c:v>
                </c:pt>
                <c:pt idx="4">
                  <c:v>10.365774647887324</c:v>
                </c:pt>
                <c:pt idx="5">
                  <c:v>10.22887323943662</c:v>
                </c:pt>
                <c:pt idx="6">
                  <c:v>10.7593661971831</c:v>
                </c:pt>
                <c:pt idx="7">
                  <c:v>11.276443661971832</c:v>
                </c:pt>
                <c:pt idx="8">
                  <c:v>11.491338028169015</c:v>
                </c:pt>
                <c:pt idx="9">
                  <c:v>11.888345070422535</c:v>
                </c:pt>
                <c:pt idx="10">
                  <c:v>12.187887323943661</c:v>
                </c:pt>
                <c:pt idx="11">
                  <c:v>12.630422535211268</c:v>
                </c:pt>
                <c:pt idx="12">
                  <c:v>13.026197183098592</c:v>
                </c:pt>
                <c:pt idx="13">
                  <c:v>12.918450704225352</c:v>
                </c:pt>
                <c:pt idx="14">
                  <c:v>12.838873239436621</c:v>
                </c:pt>
                <c:pt idx="15">
                  <c:v>12.752253521126763</c:v>
                </c:pt>
                <c:pt idx="16">
                  <c:v>12.650140845070423</c:v>
                </c:pt>
                <c:pt idx="17">
                  <c:v>12.663521126760564</c:v>
                </c:pt>
                <c:pt idx="18">
                  <c:v>12.733943661971832</c:v>
                </c:pt>
                <c:pt idx="19">
                  <c:v>12.729014084507043</c:v>
                </c:pt>
                <c:pt idx="20">
                  <c:v>12.71</c:v>
                </c:pt>
              </c:numCache>
            </c:numRef>
          </c:val>
          <c:smooth val="0"/>
          <c:extLst>
            <c:ext xmlns:c16="http://schemas.microsoft.com/office/drawing/2014/chart" uri="{C3380CC4-5D6E-409C-BE32-E72D297353CC}">
              <c16:uniqueId val="{00000000-C75F-4A43-BF16-6E8FFDCFE2B5}"/>
            </c:ext>
          </c:extLst>
        </c:ser>
        <c:ser>
          <c:idx val="1"/>
          <c:order val="1"/>
          <c:tx>
            <c:strRef>
              <c:f>'Gas prices'!$B$11</c:f>
              <c:strCache>
                <c:ptCount val="1"/>
                <c:pt idx="0">
                  <c:v>NSW new OCGT</c:v>
                </c:pt>
              </c:strCache>
            </c:strRef>
          </c:tx>
          <c:spPr>
            <a:ln w="28575" cap="rnd">
              <a:solidFill>
                <a:srgbClr val="00B0F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prices'!$C$11:$AB$11</c:f>
              <c:numCache>
                <c:formatCode>_("$"* #,##0.00_);_("$"* \(#,##0.00\);_("$"* "-"??_);_(@_)</c:formatCode>
                <c:ptCount val="26"/>
                <c:pt idx="0">
                  <c:v>11.526371621621623</c:v>
                </c:pt>
                <c:pt idx="1">
                  <c:v>10.994960662717514</c:v>
                </c:pt>
                <c:pt idx="2">
                  <c:v>10.504068207762558</c:v>
                </c:pt>
                <c:pt idx="3">
                  <c:v>11.035676349765259</c:v>
                </c:pt>
                <c:pt idx="4">
                  <c:v>11.175774647887325</c:v>
                </c:pt>
                <c:pt idx="5">
                  <c:v>11.03887323943662</c:v>
                </c:pt>
                <c:pt idx="6">
                  <c:v>11.569366197183101</c:v>
                </c:pt>
                <c:pt idx="7">
                  <c:v>12.086443661971833</c:v>
                </c:pt>
                <c:pt idx="8">
                  <c:v>12.301338028169015</c:v>
                </c:pt>
                <c:pt idx="9">
                  <c:v>12.698345070422535</c:v>
                </c:pt>
                <c:pt idx="10">
                  <c:v>12.997887323943662</c:v>
                </c:pt>
                <c:pt idx="11">
                  <c:v>13.440422535211269</c:v>
                </c:pt>
                <c:pt idx="12">
                  <c:v>13.836197183098593</c:v>
                </c:pt>
                <c:pt idx="13">
                  <c:v>13.728450704225352</c:v>
                </c:pt>
                <c:pt idx="14">
                  <c:v>13.648873239436622</c:v>
                </c:pt>
                <c:pt idx="15">
                  <c:v>13.562253521126763</c:v>
                </c:pt>
                <c:pt idx="16">
                  <c:v>13.460140845070423</c:v>
                </c:pt>
                <c:pt idx="17">
                  <c:v>13.473521126760565</c:v>
                </c:pt>
                <c:pt idx="18">
                  <c:v>13.543943661971833</c:v>
                </c:pt>
                <c:pt idx="19">
                  <c:v>13.539014084507043</c:v>
                </c:pt>
                <c:pt idx="20">
                  <c:v>13.520000000000001</c:v>
                </c:pt>
              </c:numCache>
            </c:numRef>
          </c:val>
          <c:smooth val="0"/>
          <c:extLst>
            <c:ext xmlns:c16="http://schemas.microsoft.com/office/drawing/2014/chart" uri="{C3380CC4-5D6E-409C-BE32-E72D297353CC}">
              <c16:uniqueId val="{00000001-C75F-4A43-BF16-6E8FFDCFE2B5}"/>
            </c:ext>
          </c:extLst>
        </c:ser>
        <c:ser>
          <c:idx val="2"/>
          <c:order val="2"/>
          <c:tx>
            <c:strRef>
              <c:f>'Gas prices'!$B$17</c:f>
              <c:strCache>
                <c:ptCount val="1"/>
                <c:pt idx="0">
                  <c:v>VIC new CCGT</c:v>
                </c:pt>
              </c:strCache>
            </c:strRef>
          </c:tx>
          <c:spPr>
            <a:ln w="28575" cap="rnd">
              <a:solidFill>
                <a:srgbClr val="FFD20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prices'!$C$17:$AB$17</c:f>
              <c:numCache>
                <c:formatCode>_("$"* #,##0.00_);_("$"* \(#,##0.00\);_("$"* "-"??_);_(@_)</c:formatCode>
                <c:ptCount val="26"/>
                <c:pt idx="0">
                  <c:v>9.5063716216216214</c:v>
                </c:pt>
                <c:pt idx="1">
                  <c:v>8.9749606627175122</c:v>
                </c:pt>
                <c:pt idx="2">
                  <c:v>8.484068207762558</c:v>
                </c:pt>
                <c:pt idx="3">
                  <c:v>9.0156763497652577</c:v>
                </c:pt>
                <c:pt idx="4">
                  <c:v>9.1557746478873234</c:v>
                </c:pt>
                <c:pt idx="5">
                  <c:v>9.0188732394366191</c:v>
                </c:pt>
                <c:pt idx="6">
                  <c:v>9.5493661971830992</c:v>
                </c:pt>
                <c:pt idx="7">
                  <c:v>10.066443661971832</c:v>
                </c:pt>
                <c:pt idx="8">
                  <c:v>10.281338028169014</c:v>
                </c:pt>
                <c:pt idx="9">
                  <c:v>10.678345070422536</c:v>
                </c:pt>
                <c:pt idx="10">
                  <c:v>10.977887323943662</c:v>
                </c:pt>
                <c:pt idx="11">
                  <c:v>11.420422535211269</c:v>
                </c:pt>
                <c:pt idx="12">
                  <c:v>11.816197183098591</c:v>
                </c:pt>
                <c:pt idx="13">
                  <c:v>11.708450704225353</c:v>
                </c:pt>
                <c:pt idx="14">
                  <c:v>11.628873239436622</c:v>
                </c:pt>
                <c:pt idx="15">
                  <c:v>11.542253521126762</c:v>
                </c:pt>
                <c:pt idx="16">
                  <c:v>11.440140845070424</c:v>
                </c:pt>
                <c:pt idx="17">
                  <c:v>11.453521126760563</c:v>
                </c:pt>
                <c:pt idx="18">
                  <c:v>11.523943661971831</c:v>
                </c:pt>
                <c:pt idx="19">
                  <c:v>11.519014084507042</c:v>
                </c:pt>
                <c:pt idx="20">
                  <c:v>11.5</c:v>
                </c:pt>
              </c:numCache>
            </c:numRef>
          </c:val>
          <c:smooth val="0"/>
          <c:extLst>
            <c:ext xmlns:c16="http://schemas.microsoft.com/office/drawing/2014/chart" uri="{C3380CC4-5D6E-409C-BE32-E72D297353CC}">
              <c16:uniqueId val="{00000002-C75F-4A43-BF16-6E8FFDCFE2B5}"/>
            </c:ext>
          </c:extLst>
        </c:ser>
        <c:ser>
          <c:idx val="3"/>
          <c:order val="3"/>
          <c:tx>
            <c:strRef>
              <c:f>'Gas prices'!$B$18</c:f>
              <c:strCache>
                <c:ptCount val="1"/>
                <c:pt idx="0">
                  <c:v>SA new CCGT</c:v>
                </c:pt>
              </c:strCache>
            </c:strRef>
          </c:tx>
          <c:spPr>
            <a:ln w="28575" cap="rnd">
              <a:solidFill>
                <a:schemeClr val="bg1">
                  <a:lumMod val="50000"/>
                </a:schemeClr>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prices'!$C$18:$AB$18</c:f>
              <c:numCache>
                <c:formatCode>_("$"* #,##0.00_);_("$"* \(#,##0.00\);_("$"* "-"??_);_(@_)</c:formatCode>
                <c:ptCount val="26"/>
                <c:pt idx="0">
                  <c:v>10.186371621621621</c:v>
                </c:pt>
                <c:pt idx="1">
                  <c:v>9.654960662717512</c:v>
                </c:pt>
                <c:pt idx="2">
                  <c:v>9.1640682077625577</c:v>
                </c:pt>
                <c:pt idx="3">
                  <c:v>9.6956763497652574</c:v>
                </c:pt>
                <c:pt idx="4">
                  <c:v>9.8357746478873231</c:v>
                </c:pt>
                <c:pt idx="5">
                  <c:v>9.6988732394366188</c:v>
                </c:pt>
                <c:pt idx="6">
                  <c:v>10.229366197183099</c:v>
                </c:pt>
                <c:pt idx="7">
                  <c:v>10.746443661971831</c:v>
                </c:pt>
                <c:pt idx="8">
                  <c:v>10.961338028169013</c:v>
                </c:pt>
                <c:pt idx="9">
                  <c:v>11.358345070422535</c:v>
                </c:pt>
                <c:pt idx="10">
                  <c:v>11.657887323943662</c:v>
                </c:pt>
                <c:pt idx="11">
                  <c:v>12.100422535211269</c:v>
                </c:pt>
                <c:pt idx="12">
                  <c:v>12.496197183098591</c:v>
                </c:pt>
                <c:pt idx="13">
                  <c:v>12.388450704225352</c:v>
                </c:pt>
                <c:pt idx="14">
                  <c:v>12.308873239436622</c:v>
                </c:pt>
                <c:pt idx="15">
                  <c:v>12.222253521126762</c:v>
                </c:pt>
                <c:pt idx="16">
                  <c:v>12.120140845070424</c:v>
                </c:pt>
                <c:pt idx="17">
                  <c:v>12.133521126760563</c:v>
                </c:pt>
                <c:pt idx="18">
                  <c:v>12.203943661971831</c:v>
                </c:pt>
                <c:pt idx="19">
                  <c:v>12.199014084507041</c:v>
                </c:pt>
                <c:pt idx="20">
                  <c:v>12.18</c:v>
                </c:pt>
              </c:numCache>
            </c:numRef>
          </c:val>
          <c:smooth val="0"/>
          <c:extLst>
            <c:ext xmlns:c16="http://schemas.microsoft.com/office/drawing/2014/chart" uri="{C3380CC4-5D6E-409C-BE32-E72D297353CC}">
              <c16:uniqueId val="{00000003-C75F-4A43-BF16-6E8FFDCFE2B5}"/>
            </c:ext>
          </c:extLst>
        </c:ser>
        <c:ser>
          <c:idx val="4"/>
          <c:order val="4"/>
          <c:tx>
            <c:strRef>
              <c:f>'Gas prices'!$B$19</c:f>
              <c:strCache>
                <c:ptCount val="1"/>
                <c:pt idx="0">
                  <c:v>TAS new CCGT</c:v>
                </c:pt>
              </c:strCache>
            </c:strRef>
          </c:tx>
          <c:spPr>
            <a:ln w="28575">
              <a:solidFill>
                <a:srgbClr val="00B050"/>
              </a:solidFill>
            </a:ln>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prices'!$C$19:$AB$19</c:f>
              <c:numCache>
                <c:formatCode>_("$"* #,##0.00_);_("$"* \(#,##0.00\);_("$"* "-"??_);_(@_)</c:formatCode>
                <c:ptCount val="26"/>
                <c:pt idx="0">
                  <c:v>11.15637162162162</c:v>
                </c:pt>
                <c:pt idx="1">
                  <c:v>10.624960662717511</c:v>
                </c:pt>
                <c:pt idx="2">
                  <c:v>10.134068207762557</c:v>
                </c:pt>
                <c:pt idx="3">
                  <c:v>10.66567634976526</c:v>
                </c:pt>
                <c:pt idx="4">
                  <c:v>10.805774647887324</c:v>
                </c:pt>
                <c:pt idx="5">
                  <c:v>10.668873239436618</c:v>
                </c:pt>
                <c:pt idx="6">
                  <c:v>11.199366197183098</c:v>
                </c:pt>
                <c:pt idx="7">
                  <c:v>11.71644366197183</c:v>
                </c:pt>
                <c:pt idx="8">
                  <c:v>11.931338028169014</c:v>
                </c:pt>
                <c:pt idx="9">
                  <c:v>12.328345070422536</c:v>
                </c:pt>
                <c:pt idx="10">
                  <c:v>12.627887323943662</c:v>
                </c:pt>
                <c:pt idx="11">
                  <c:v>13.070422535211268</c:v>
                </c:pt>
                <c:pt idx="12">
                  <c:v>13.466197183098592</c:v>
                </c:pt>
                <c:pt idx="13">
                  <c:v>13.358450704225353</c:v>
                </c:pt>
                <c:pt idx="14">
                  <c:v>13.278873239436621</c:v>
                </c:pt>
                <c:pt idx="15">
                  <c:v>13.19225352112676</c:v>
                </c:pt>
                <c:pt idx="16">
                  <c:v>13.090140845070422</c:v>
                </c:pt>
                <c:pt idx="17">
                  <c:v>13.103521126760564</c:v>
                </c:pt>
                <c:pt idx="18">
                  <c:v>13.173943661971832</c:v>
                </c:pt>
                <c:pt idx="19">
                  <c:v>13.169014084507042</c:v>
                </c:pt>
                <c:pt idx="20">
                  <c:v>13.149999999999999</c:v>
                </c:pt>
              </c:numCache>
            </c:numRef>
          </c:val>
          <c:smooth val="0"/>
          <c:extLst>
            <c:ext xmlns:c16="http://schemas.microsoft.com/office/drawing/2014/chart" uri="{C3380CC4-5D6E-409C-BE32-E72D297353CC}">
              <c16:uniqueId val="{00000000-C6CD-4795-A032-C544BDDF9B29}"/>
            </c:ext>
          </c:extLst>
        </c:ser>
        <c:dLbls>
          <c:showLegendKey val="0"/>
          <c:showVal val="0"/>
          <c:showCatName val="0"/>
          <c:showSerName val="0"/>
          <c:showPercent val="0"/>
          <c:showBubbleSize val="0"/>
        </c:dLbls>
        <c:smooth val="0"/>
        <c:axId val="390339968"/>
        <c:axId val="390349952"/>
      </c:lineChart>
      <c:catAx>
        <c:axId val="390339968"/>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en-US"/>
          </a:p>
        </c:txPr>
        <c:crossAx val="390349952"/>
        <c:crosses val="autoZero"/>
        <c:auto val="1"/>
        <c:lblAlgn val="ctr"/>
        <c:lblOffset val="100"/>
        <c:tickLblSkip val="1"/>
        <c:noMultiLvlLbl val="0"/>
      </c:catAx>
      <c:valAx>
        <c:axId val="390349952"/>
        <c:scaling>
          <c:orientation val="minMax"/>
          <c:max val="13"/>
          <c:min val="6"/>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Arial Narrow"/>
                    <a:cs typeface="Arial Narrow"/>
                  </a:defRPr>
                </a:pPr>
                <a:r>
                  <a:rPr lang="en-AU" sz="1100" b="1">
                    <a:solidFill>
                      <a:sysClr val="windowText" lastClr="000000"/>
                    </a:solidFill>
                    <a:latin typeface="+mn-lt"/>
                  </a:rPr>
                  <a:t>Gas Price ($/GJ)</a:t>
                </a:r>
              </a:p>
            </c:rich>
          </c:tx>
          <c:overlay val="0"/>
          <c:spPr>
            <a:noFill/>
            <a:ln>
              <a:noFill/>
            </a:ln>
            <a:effectLst/>
          </c:spPr>
        </c:title>
        <c:numFmt formatCode="&quot;$&quot;#,##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n-US"/>
          </a:p>
        </c:txPr>
        <c:crossAx val="390339968"/>
        <c:crosses val="autoZero"/>
        <c:crossBetween val="midCat"/>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legend>
    <c:plotVisOnly val="1"/>
    <c:dispBlanksAs val="gap"/>
    <c:showDLblsOverMax val="0"/>
  </c:chart>
  <c:spPr>
    <a:no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Arial Narrow"/>
                <a:cs typeface="Arial Narrow"/>
              </a:defRPr>
            </a:pPr>
            <a:r>
              <a:rPr lang="en-AU" sz="1100">
                <a:latin typeface="+mn-lt"/>
              </a:rPr>
              <a:t>Strong</a:t>
            </a:r>
          </a:p>
        </c:rich>
      </c:tx>
      <c:overlay val="0"/>
      <c:spPr>
        <a:noFill/>
        <a:ln>
          <a:noFill/>
        </a:ln>
        <a:effectLst/>
      </c:spPr>
    </c:title>
    <c:autoTitleDeleted val="0"/>
    <c:plotArea>
      <c:layout/>
      <c:lineChart>
        <c:grouping val="standard"/>
        <c:varyColors val="0"/>
        <c:ser>
          <c:idx val="0"/>
          <c:order val="0"/>
          <c:tx>
            <c:strRef>
              <c:f>'Gas prices'!$B$22</c:f>
              <c:strCache>
                <c:ptCount val="1"/>
                <c:pt idx="0">
                  <c:v>QLD new OCGT</c:v>
                </c:pt>
              </c:strCache>
            </c:strRef>
          </c:tx>
          <c:spPr>
            <a:ln w="28575" cap="rnd">
              <a:solidFill>
                <a:srgbClr val="FF000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prices'!$C$22:$AB$22</c:f>
              <c:numCache>
                <c:formatCode>_("$"* #,##0.00_);_("$"* \(#,##0.00\);_("$"* "-"??_);_(@_)</c:formatCode>
                <c:ptCount val="26"/>
                <c:pt idx="0">
                  <c:v>10.716371621621622</c:v>
                </c:pt>
                <c:pt idx="1">
                  <c:v>10.184960662717513</c:v>
                </c:pt>
                <c:pt idx="2">
                  <c:v>9.6940682077625571</c:v>
                </c:pt>
                <c:pt idx="3">
                  <c:v>10.170590277777778</c:v>
                </c:pt>
                <c:pt idx="4">
                  <c:v>10.310688575899844</c:v>
                </c:pt>
                <c:pt idx="5">
                  <c:v>10.22887323943662</c:v>
                </c:pt>
                <c:pt idx="6">
                  <c:v>10.700754107981222</c:v>
                </c:pt>
                <c:pt idx="7">
                  <c:v>11.15746527777778</c:v>
                </c:pt>
                <c:pt idx="8">
                  <c:v>11.369375000000002</c:v>
                </c:pt>
                <c:pt idx="9">
                  <c:v>11.760868055555557</c:v>
                </c:pt>
                <c:pt idx="10">
                  <c:v>11.992294520547945</c:v>
                </c:pt>
                <c:pt idx="11">
                  <c:v>12.358630136986301</c:v>
                </c:pt>
                <c:pt idx="12">
                  <c:v>12.676132913735653</c:v>
                </c:pt>
                <c:pt idx="13">
                  <c:v>12.504594594594595</c:v>
                </c:pt>
                <c:pt idx="14">
                  <c:v>12.363630630630631</c:v>
                </c:pt>
                <c:pt idx="15">
                  <c:v>12.216666666666667</c:v>
                </c:pt>
                <c:pt idx="16">
                  <c:v>12.120000000000001</c:v>
                </c:pt>
                <c:pt idx="17">
                  <c:v>12.07032456140351</c:v>
                </c:pt>
                <c:pt idx="18">
                  <c:v>12.074473684210528</c:v>
                </c:pt>
                <c:pt idx="19">
                  <c:v>12.069868421052632</c:v>
                </c:pt>
                <c:pt idx="20">
                  <c:v>12.052105263157895</c:v>
                </c:pt>
              </c:numCache>
            </c:numRef>
          </c:val>
          <c:smooth val="0"/>
          <c:extLst>
            <c:ext xmlns:c16="http://schemas.microsoft.com/office/drawing/2014/chart" uri="{C3380CC4-5D6E-409C-BE32-E72D297353CC}">
              <c16:uniqueId val="{00000000-84B5-406C-A1C3-97898B218444}"/>
            </c:ext>
          </c:extLst>
        </c:ser>
        <c:ser>
          <c:idx val="1"/>
          <c:order val="1"/>
          <c:tx>
            <c:strRef>
              <c:f>'Gas prices'!$B$23</c:f>
              <c:strCache>
                <c:ptCount val="1"/>
                <c:pt idx="0">
                  <c:v>NSW new OCGT</c:v>
                </c:pt>
              </c:strCache>
            </c:strRef>
          </c:tx>
          <c:spPr>
            <a:ln w="28575" cap="rnd">
              <a:solidFill>
                <a:srgbClr val="00B0F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prices'!$C$23:$AB$23</c:f>
              <c:numCache>
                <c:formatCode>_("$"* #,##0.00_);_("$"* \(#,##0.00\);_("$"* "-"??_);_(@_)</c:formatCode>
                <c:ptCount val="26"/>
                <c:pt idx="0">
                  <c:v>11.526371621621623</c:v>
                </c:pt>
                <c:pt idx="1">
                  <c:v>10.994960662717514</c:v>
                </c:pt>
                <c:pt idx="2">
                  <c:v>10.504068207762558</c:v>
                </c:pt>
                <c:pt idx="3">
                  <c:v>10.980590277777779</c:v>
                </c:pt>
                <c:pt idx="4">
                  <c:v>11.120688575899845</c:v>
                </c:pt>
                <c:pt idx="5">
                  <c:v>11.03887323943662</c:v>
                </c:pt>
                <c:pt idx="6">
                  <c:v>11.510754107981223</c:v>
                </c:pt>
                <c:pt idx="7">
                  <c:v>11.96746527777778</c:v>
                </c:pt>
                <c:pt idx="8">
                  <c:v>12.179375000000002</c:v>
                </c:pt>
                <c:pt idx="9">
                  <c:v>12.570868055555557</c:v>
                </c:pt>
                <c:pt idx="10">
                  <c:v>12.802294520547946</c:v>
                </c:pt>
                <c:pt idx="11">
                  <c:v>13.168630136986302</c:v>
                </c:pt>
                <c:pt idx="12">
                  <c:v>13.486132913735654</c:v>
                </c:pt>
                <c:pt idx="13">
                  <c:v>13.314594594594595</c:v>
                </c:pt>
                <c:pt idx="14">
                  <c:v>13.173630630630631</c:v>
                </c:pt>
                <c:pt idx="15">
                  <c:v>13.026666666666667</c:v>
                </c:pt>
                <c:pt idx="16">
                  <c:v>12.930000000000001</c:v>
                </c:pt>
                <c:pt idx="17">
                  <c:v>12.88032456140351</c:v>
                </c:pt>
                <c:pt idx="18">
                  <c:v>12.884473684210528</c:v>
                </c:pt>
                <c:pt idx="19">
                  <c:v>12.879868421052633</c:v>
                </c:pt>
                <c:pt idx="20">
                  <c:v>12.862105263157895</c:v>
                </c:pt>
              </c:numCache>
            </c:numRef>
          </c:val>
          <c:smooth val="0"/>
          <c:extLst>
            <c:ext xmlns:c16="http://schemas.microsoft.com/office/drawing/2014/chart" uri="{C3380CC4-5D6E-409C-BE32-E72D297353CC}">
              <c16:uniqueId val="{00000001-84B5-406C-A1C3-97898B218444}"/>
            </c:ext>
          </c:extLst>
        </c:ser>
        <c:ser>
          <c:idx val="2"/>
          <c:order val="2"/>
          <c:tx>
            <c:strRef>
              <c:f>'Gas prices'!$B$29</c:f>
              <c:strCache>
                <c:ptCount val="1"/>
                <c:pt idx="0">
                  <c:v>VIC new CCGT</c:v>
                </c:pt>
              </c:strCache>
            </c:strRef>
          </c:tx>
          <c:spPr>
            <a:ln w="28575" cap="rnd">
              <a:solidFill>
                <a:srgbClr val="FFD20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prices'!$C$29:$AB$29</c:f>
              <c:numCache>
                <c:formatCode>_("$"* #,##0.00_);_("$"* \(#,##0.00\);_("$"* "-"??_);_(@_)</c:formatCode>
                <c:ptCount val="26"/>
                <c:pt idx="0">
                  <c:v>9.7063716216216207</c:v>
                </c:pt>
                <c:pt idx="1">
                  <c:v>9.1749606627175115</c:v>
                </c:pt>
                <c:pt idx="2">
                  <c:v>8.6840682077625573</c:v>
                </c:pt>
                <c:pt idx="3">
                  <c:v>9.1605902777777786</c:v>
                </c:pt>
                <c:pt idx="4">
                  <c:v>9.3006885758998443</c:v>
                </c:pt>
                <c:pt idx="5">
                  <c:v>9.2188732394366184</c:v>
                </c:pt>
                <c:pt idx="6">
                  <c:v>9.6907541079812205</c:v>
                </c:pt>
                <c:pt idx="7">
                  <c:v>10.147465277777778</c:v>
                </c:pt>
                <c:pt idx="8">
                  <c:v>10.359375</c:v>
                </c:pt>
                <c:pt idx="9">
                  <c:v>10.750868055555555</c:v>
                </c:pt>
                <c:pt idx="10">
                  <c:v>10.982294520547946</c:v>
                </c:pt>
                <c:pt idx="11">
                  <c:v>11.348630136986301</c:v>
                </c:pt>
                <c:pt idx="12">
                  <c:v>11.666132913735654</c:v>
                </c:pt>
                <c:pt idx="13">
                  <c:v>11.494594594594595</c:v>
                </c:pt>
                <c:pt idx="14">
                  <c:v>11.353630630630629</c:v>
                </c:pt>
                <c:pt idx="15">
                  <c:v>11.206666666666667</c:v>
                </c:pt>
                <c:pt idx="16">
                  <c:v>11.11</c:v>
                </c:pt>
                <c:pt idx="17">
                  <c:v>11.060324561403508</c:v>
                </c:pt>
                <c:pt idx="18">
                  <c:v>11.064473684210526</c:v>
                </c:pt>
                <c:pt idx="19">
                  <c:v>11.059868421052631</c:v>
                </c:pt>
                <c:pt idx="20">
                  <c:v>11.042105263157895</c:v>
                </c:pt>
              </c:numCache>
            </c:numRef>
          </c:val>
          <c:smooth val="0"/>
          <c:extLst>
            <c:ext xmlns:c16="http://schemas.microsoft.com/office/drawing/2014/chart" uri="{C3380CC4-5D6E-409C-BE32-E72D297353CC}">
              <c16:uniqueId val="{00000002-84B5-406C-A1C3-97898B218444}"/>
            </c:ext>
          </c:extLst>
        </c:ser>
        <c:ser>
          <c:idx val="3"/>
          <c:order val="3"/>
          <c:tx>
            <c:strRef>
              <c:f>'Gas prices'!$B$30</c:f>
              <c:strCache>
                <c:ptCount val="1"/>
                <c:pt idx="0">
                  <c:v>SA new CCGT</c:v>
                </c:pt>
              </c:strCache>
            </c:strRef>
          </c:tx>
          <c:spPr>
            <a:ln w="28575" cap="rnd">
              <a:solidFill>
                <a:schemeClr val="bg1">
                  <a:lumMod val="50000"/>
                </a:schemeClr>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prices'!$C$30:$AB$30</c:f>
              <c:numCache>
                <c:formatCode>_("$"* #,##0.00_);_("$"* \(#,##0.00\);_("$"* "-"??_);_(@_)</c:formatCode>
                <c:ptCount val="26"/>
                <c:pt idx="0">
                  <c:v>10.186371621621621</c:v>
                </c:pt>
                <c:pt idx="1">
                  <c:v>9.654960662717512</c:v>
                </c:pt>
                <c:pt idx="2">
                  <c:v>9.1640682077625577</c:v>
                </c:pt>
                <c:pt idx="3">
                  <c:v>9.640590277777779</c:v>
                </c:pt>
                <c:pt idx="4">
                  <c:v>9.780688575899843</c:v>
                </c:pt>
                <c:pt idx="5">
                  <c:v>9.6988732394366188</c:v>
                </c:pt>
                <c:pt idx="6">
                  <c:v>10.170754107981221</c:v>
                </c:pt>
                <c:pt idx="7">
                  <c:v>10.627465277777778</c:v>
                </c:pt>
                <c:pt idx="8">
                  <c:v>10.839375</c:v>
                </c:pt>
                <c:pt idx="9">
                  <c:v>11.230868055555556</c:v>
                </c:pt>
                <c:pt idx="10">
                  <c:v>11.462294520547946</c:v>
                </c:pt>
                <c:pt idx="11">
                  <c:v>11.828630136986302</c:v>
                </c:pt>
                <c:pt idx="12">
                  <c:v>12.146132913735654</c:v>
                </c:pt>
                <c:pt idx="13">
                  <c:v>11.974594594594596</c:v>
                </c:pt>
                <c:pt idx="14">
                  <c:v>11.83363063063063</c:v>
                </c:pt>
                <c:pt idx="15">
                  <c:v>11.686666666666667</c:v>
                </c:pt>
                <c:pt idx="16">
                  <c:v>11.59</c:v>
                </c:pt>
                <c:pt idx="17">
                  <c:v>11.540324561403509</c:v>
                </c:pt>
                <c:pt idx="18">
                  <c:v>11.544473684210526</c:v>
                </c:pt>
                <c:pt idx="19">
                  <c:v>11.539868421052631</c:v>
                </c:pt>
                <c:pt idx="20">
                  <c:v>11.522105263157895</c:v>
                </c:pt>
              </c:numCache>
            </c:numRef>
          </c:val>
          <c:smooth val="0"/>
          <c:extLst>
            <c:ext xmlns:c16="http://schemas.microsoft.com/office/drawing/2014/chart" uri="{C3380CC4-5D6E-409C-BE32-E72D297353CC}">
              <c16:uniqueId val="{00000003-84B5-406C-A1C3-97898B218444}"/>
            </c:ext>
          </c:extLst>
        </c:ser>
        <c:ser>
          <c:idx val="4"/>
          <c:order val="4"/>
          <c:tx>
            <c:strRef>
              <c:f>'Gas prices'!$B$31</c:f>
              <c:strCache>
                <c:ptCount val="1"/>
                <c:pt idx="0">
                  <c:v>TAS new CCGT</c:v>
                </c:pt>
              </c:strCache>
            </c:strRef>
          </c:tx>
          <c:spPr>
            <a:ln w="28575">
              <a:solidFill>
                <a:srgbClr val="00B050"/>
              </a:solidFill>
            </a:ln>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prices'!$C$31:$AB$31</c:f>
              <c:numCache>
                <c:formatCode>_("$"* #,##0.00_);_("$"* \(#,##0.00\);_("$"* "-"??_);_(@_)</c:formatCode>
                <c:ptCount val="26"/>
                <c:pt idx="0">
                  <c:v>10.956371621621621</c:v>
                </c:pt>
                <c:pt idx="1">
                  <c:v>10.424960662717512</c:v>
                </c:pt>
                <c:pt idx="2">
                  <c:v>9.9340682077625573</c:v>
                </c:pt>
                <c:pt idx="3">
                  <c:v>10.410590277777779</c:v>
                </c:pt>
                <c:pt idx="4">
                  <c:v>10.550688575899844</c:v>
                </c:pt>
                <c:pt idx="5">
                  <c:v>10.468873239436618</c:v>
                </c:pt>
                <c:pt idx="6">
                  <c:v>10.94075410798122</c:v>
                </c:pt>
                <c:pt idx="7">
                  <c:v>11.397465277777778</c:v>
                </c:pt>
                <c:pt idx="8">
                  <c:v>11.609375</c:v>
                </c:pt>
                <c:pt idx="9">
                  <c:v>12.000868055555555</c:v>
                </c:pt>
                <c:pt idx="10">
                  <c:v>12.232294520547946</c:v>
                </c:pt>
                <c:pt idx="11">
                  <c:v>12.598630136986303</c:v>
                </c:pt>
                <c:pt idx="12">
                  <c:v>12.916132913735655</c:v>
                </c:pt>
                <c:pt idx="13">
                  <c:v>12.744594594594595</c:v>
                </c:pt>
                <c:pt idx="14">
                  <c:v>12.603630630630631</c:v>
                </c:pt>
                <c:pt idx="15">
                  <c:v>12.456666666666667</c:v>
                </c:pt>
                <c:pt idx="16">
                  <c:v>12.36</c:v>
                </c:pt>
                <c:pt idx="17">
                  <c:v>12.310324561403508</c:v>
                </c:pt>
                <c:pt idx="18">
                  <c:v>12.314473684210526</c:v>
                </c:pt>
                <c:pt idx="19">
                  <c:v>12.309868421052633</c:v>
                </c:pt>
                <c:pt idx="20">
                  <c:v>12.292105263157897</c:v>
                </c:pt>
              </c:numCache>
            </c:numRef>
          </c:val>
          <c:smooth val="0"/>
          <c:extLst>
            <c:ext xmlns:c16="http://schemas.microsoft.com/office/drawing/2014/chart" uri="{C3380CC4-5D6E-409C-BE32-E72D297353CC}">
              <c16:uniqueId val="{00000000-8816-40F4-AC16-F219E8316D4E}"/>
            </c:ext>
          </c:extLst>
        </c:ser>
        <c:dLbls>
          <c:showLegendKey val="0"/>
          <c:showVal val="0"/>
          <c:showCatName val="0"/>
          <c:showSerName val="0"/>
          <c:showPercent val="0"/>
          <c:showBubbleSize val="0"/>
        </c:dLbls>
        <c:smooth val="0"/>
        <c:axId val="390396928"/>
        <c:axId val="392184576"/>
      </c:lineChart>
      <c:catAx>
        <c:axId val="390396928"/>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en-US"/>
          </a:p>
        </c:txPr>
        <c:crossAx val="392184576"/>
        <c:crosses val="autoZero"/>
        <c:auto val="1"/>
        <c:lblAlgn val="ctr"/>
        <c:lblOffset val="100"/>
        <c:tickLblSkip val="1"/>
        <c:noMultiLvlLbl val="0"/>
      </c:catAx>
      <c:valAx>
        <c:axId val="392184576"/>
        <c:scaling>
          <c:orientation val="minMax"/>
          <c:min val="6"/>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Arial Narrow"/>
                    <a:cs typeface="Arial Narrow"/>
                  </a:defRPr>
                </a:pPr>
                <a:r>
                  <a:rPr lang="en-AU" sz="1100" b="1">
                    <a:solidFill>
                      <a:sysClr val="windowText" lastClr="000000"/>
                    </a:solidFill>
                    <a:latin typeface="+mn-lt"/>
                  </a:rPr>
                  <a:t>Gas Price ($/GJ)</a:t>
                </a:r>
              </a:p>
            </c:rich>
          </c:tx>
          <c:overlay val="0"/>
          <c:spPr>
            <a:noFill/>
            <a:ln>
              <a:noFill/>
            </a:ln>
            <a:effectLst/>
          </c:spPr>
        </c:title>
        <c:numFmt formatCode="&quot;$&quot;#,##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n-US"/>
          </a:p>
        </c:txPr>
        <c:crossAx val="390396928"/>
        <c:crosses val="autoZero"/>
        <c:crossBetween val="midCat"/>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legend>
    <c:plotVisOnly val="1"/>
    <c:dispBlanksAs val="gap"/>
    <c:showDLblsOverMax val="0"/>
  </c:chart>
  <c:spPr>
    <a:no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latin typeface="+mn-lt"/>
              </a:defRPr>
            </a:pPr>
            <a:r>
              <a:rPr lang="en-AU" sz="1100">
                <a:latin typeface="+mn-lt"/>
              </a:rPr>
              <a:t>Weak</a:t>
            </a:r>
          </a:p>
        </c:rich>
      </c:tx>
      <c:overlay val="0"/>
    </c:title>
    <c:autoTitleDeleted val="0"/>
    <c:plotArea>
      <c:layout/>
      <c:lineChart>
        <c:grouping val="standard"/>
        <c:varyColors val="0"/>
        <c:ser>
          <c:idx val="0"/>
          <c:order val="0"/>
          <c:tx>
            <c:strRef>
              <c:f>'Gas prices'!$B$34</c:f>
              <c:strCache>
                <c:ptCount val="1"/>
                <c:pt idx="0">
                  <c:v>QLD new OCGT</c:v>
                </c:pt>
              </c:strCache>
            </c:strRef>
          </c:tx>
          <c:spPr>
            <a:ln w="28575" cap="rnd">
              <a:solidFill>
                <a:srgbClr val="FF000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prices'!$C$34:$AB$34</c:f>
              <c:numCache>
                <c:formatCode>_("$"* #,##0.00_);_("$"* \(#,##0.00\);_("$"* "-"??_);_(@_)</c:formatCode>
                <c:ptCount val="26"/>
                <c:pt idx="0">
                  <c:v>8.7100000000000009</c:v>
                </c:pt>
                <c:pt idx="1">
                  <c:v>8.7100000000000009</c:v>
                </c:pt>
                <c:pt idx="2">
                  <c:v>8.7100000000000009</c:v>
                </c:pt>
                <c:pt idx="3">
                  <c:v>8.9600000000000009</c:v>
                </c:pt>
                <c:pt idx="4">
                  <c:v>9.2100000000000009</c:v>
                </c:pt>
                <c:pt idx="5">
                  <c:v>9.2100000000000009</c:v>
                </c:pt>
                <c:pt idx="6">
                  <c:v>9.2100000000000009</c:v>
                </c:pt>
                <c:pt idx="7">
                  <c:v>9.2100000000000009</c:v>
                </c:pt>
                <c:pt idx="8">
                  <c:v>9.2100000000000009</c:v>
                </c:pt>
                <c:pt idx="9">
                  <c:v>9.2100000000000009</c:v>
                </c:pt>
                <c:pt idx="10">
                  <c:v>9.2100000000000009</c:v>
                </c:pt>
                <c:pt idx="11">
                  <c:v>9.2100000000000009</c:v>
                </c:pt>
                <c:pt idx="12">
                  <c:v>9.2100000000000009</c:v>
                </c:pt>
                <c:pt idx="13">
                  <c:v>9.2100000000000009</c:v>
                </c:pt>
                <c:pt idx="14">
                  <c:v>9.2100000000000009</c:v>
                </c:pt>
                <c:pt idx="15">
                  <c:v>9.2100000000000009</c:v>
                </c:pt>
                <c:pt idx="16">
                  <c:v>9.2100000000000009</c:v>
                </c:pt>
                <c:pt idx="17">
                  <c:v>9.2100000000000009</c:v>
                </c:pt>
                <c:pt idx="18">
                  <c:v>9.2100000000000009</c:v>
                </c:pt>
                <c:pt idx="19">
                  <c:v>9.2100000000000009</c:v>
                </c:pt>
                <c:pt idx="20">
                  <c:v>9.2100000000000009</c:v>
                </c:pt>
              </c:numCache>
            </c:numRef>
          </c:val>
          <c:smooth val="0"/>
          <c:extLst>
            <c:ext xmlns:c16="http://schemas.microsoft.com/office/drawing/2014/chart" uri="{C3380CC4-5D6E-409C-BE32-E72D297353CC}">
              <c16:uniqueId val="{00000000-3758-4F8C-8C8D-B5A8B05F1078}"/>
            </c:ext>
          </c:extLst>
        </c:ser>
        <c:ser>
          <c:idx val="1"/>
          <c:order val="1"/>
          <c:tx>
            <c:strRef>
              <c:f>'Gas prices'!$B$35</c:f>
              <c:strCache>
                <c:ptCount val="1"/>
                <c:pt idx="0">
                  <c:v>NSW new OCGT</c:v>
                </c:pt>
              </c:strCache>
            </c:strRef>
          </c:tx>
          <c:spPr>
            <a:ln w="28575" cap="rnd">
              <a:solidFill>
                <a:srgbClr val="00B0F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prices'!$C$35:$AB$35</c:f>
              <c:numCache>
                <c:formatCode>_("$"* #,##0.00_);_("$"* \(#,##0.00\);_("$"* "-"??_);_(@_)</c:formatCode>
                <c:ptCount val="26"/>
                <c:pt idx="0">
                  <c:v>9.52</c:v>
                </c:pt>
                <c:pt idx="1">
                  <c:v>9.52</c:v>
                </c:pt>
                <c:pt idx="2">
                  <c:v>9.52</c:v>
                </c:pt>
                <c:pt idx="3">
                  <c:v>9.77</c:v>
                </c:pt>
                <c:pt idx="4">
                  <c:v>10.020000000000001</c:v>
                </c:pt>
                <c:pt idx="5">
                  <c:v>10.020000000000001</c:v>
                </c:pt>
                <c:pt idx="6">
                  <c:v>10.020000000000001</c:v>
                </c:pt>
                <c:pt idx="7">
                  <c:v>10.020000000000001</c:v>
                </c:pt>
                <c:pt idx="8">
                  <c:v>10.020000000000001</c:v>
                </c:pt>
                <c:pt idx="9">
                  <c:v>10.020000000000001</c:v>
                </c:pt>
                <c:pt idx="10">
                  <c:v>10.020000000000001</c:v>
                </c:pt>
                <c:pt idx="11">
                  <c:v>10.020000000000001</c:v>
                </c:pt>
                <c:pt idx="12">
                  <c:v>10.020000000000001</c:v>
                </c:pt>
                <c:pt idx="13">
                  <c:v>10.020000000000001</c:v>
                </c:pt>
                <c:pt idx="14">
                  <c:v>10.020000000000001</c:v>
                </c:pt>
                <c:pt idx="15">
                  <c:v>10.020000000000001</c:v>
                </c:pt>
                <c:pt idx="16">
                  <c:v>10.020000000000001</c:v>
                </c:pt>
                <c:pt idx="17">
                  <c:v>10.020000000000001</c:v>
                </c:pt>
                <c:pt idx="18">
                  <c:v>10.020000000000001</c:v>
                </c:pt>
                <c:pt idx="19">
                  <c:v>10.020000000000001</c:v>
                </c:pt>
                <c:pt idx="20">
                  <c:v>10.020000000000001</c:v>
                </c:pt>
              </c:numCache>
            </c:numRef>
          </c:val>
          <c:smooth val="0"/>
          <c:extLst>
            <c:ext xmlns:c16="http://schemas.microsoft.com/office/drawing/2014/chart" uri="{C3380CC4-5D6E-409C-BE32-E72D297353CC}">
              <c16:uniqueId val="{00000001-3758-4F8C-8C8D-B5A8B05F1078}"/>
            </c:ext>
          </c:extLst>
        </c:ser>
        <c:ser>
          <c:idx val="2"/>
          <c:order val="2"/>
          <c:tx>
            <c:strRef>
              <c:f>'Gas prices'!$B$41</c:f>
              <c:strCache>
                <c:ptCount val="1"/>
                <c:pt idx="0">
                  <c:v>VIC new CCGT</c:v>
                </c:pt>
              </c:strCache>
            </c:strRef>
          </c:tx>
          <c:spPr>
            <a:ln w="28575" cap="rnd">
              <a:solidFill>
                <a:srgbClr val="FFD200"/>
              </a:solidFill>
              <a:prstDash val="solid"/>
              <a:round/>
            </a:ln>
            <a:effectLst/>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prices'!$C$41:$AB$41</c:f>
              <c:numCache>
                <c:formatCode>_("$"* #,##0.00_);_("$"* \(#,##0.00\);_("$"* "-"??_);_(@_)</c:formatCode>
                <c:ptCount val="26"/>
                <c:pt idx="0">
                  <c:v>8</c:v>
                </c:pt>
                <c:pt idx="1">
                  <c:v>8</c:v>
                </c:pt>
                <c:pt idx="2">
                  <c:v>8</c:v>
                </c:pt>
                <c:pt idx="3">
                  <c:v>8.25</c:v>
                </c:pt>
                <c:pt idx="4">
                  <c:v>8.5</c:v>
                </c:pt>
                <c:pt idx="5">
                  <c:v>8.5</c:v>
                </c:pt>
                <c:pt idx="6">
                  <c:v>8.5</c:v>
                </c:pt>
                <c:pt idx="7">
                  <c:v>8.5</c:v>
                </c:pt>
                <c:pt idx="8">
                  <c:v>8.5</c:v>
                </c:pt>
                <c:pt idx="9">
                  <c:v>8.5</c:v>
                </c:pt>
                <c:pt idx="10">
                  <c:v>8.5</c:v>
                </c:pt>
                <c:pt idx="11">
                  <c:v>8.5</c:v>
                </c:pt>
                <c:pt idx="12">
                  <c:v>8.5</c:v>
                </c:pt>
                <c:pt idx="13">
                  <c:v>8.5</c:v>
                </c:pt>
                <c:pt idx="14">
                  <c:v>8.5</c:v>
                </c:pt>
                <c:pt idx="15">
                  <c:v>8.5</c:v>
                </c:pt>
                <c:pt idx="16">
                  <c:v>8.5</c:v>
                </c:pt>
                <c:pt idx="17">
                  <c:v>8.5</c:v>
                </c:pt>
                <c:pt idx="18">
                  <c:v>8.5</c:v>
                </c:pt>
                <c:pt idx="19">
                  <c:v>8.5</c:v>
                </c:pt>
                <c:pt idx="20">
                  <c:v>8.5</c:v>
                </c:pt>
              </c:numCache>
            </c:numRef>
          </c:val>
          <c:smooth val="0"/>
          <c:extLst>
            <c:ext xmlns:c16="http://schemas.microsoft.com/office/drawing/2014/chart" uri="{C3380CC4-5D6E-409C-BE32-E72D297353CC}">
              <c16:uniqueId val="{00000002-3758-4F8C-8C8D-B5A8B05F1078}"/>
            </c:ext>
          </c:extLst>
        </c:ser>
        <c:ser>
          <c:idx val="3"/>
          <c:order val="3"/>
          <c:tx>
            <c:strRef>
              <c:f>'Gas prices'!$B$42</c:f>
              <c:strCache>
                <c:ptCount val="1"/>
                <c:pt idx="0">
                  <c:v>SA new CCGT</c:v>
                </c:pt>
              </c:strCache>
            </c:strRef>
          </c:tx>
          <c:spPr>
            <a:ln w="28575">
              <a:solidFill>
                <a:schemeClr val="bg1">
                  <a:lumMod val="50000"/>
                </a:schemeClr>
              </a:solidFill>
              <a:prstDash val="solid"/>
            </a:ln>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prices'!$C$42:$AB$42</c:f>
              <c:numCache>
                <c:formatCode>_("$"* #,##0.00_);_("$"* \(#,##0.00\);_("$"* "-"??_);_(@_)</c:formatCode>
                <c:ptCount val="26"/>
                <c:pt idx="0">
                  <c:v>8.18</c:v>
                </c:pt>
                <c:pt idx="1">
                  <c:v>8.18</c:v>
                </c:pt>
                <c:pt idx="2">
                  <c:v>8.18</c:v>
                </c:pt>
                <c:pt idx="3">
                  <c:v>8.43</c:v>
                </c:pt>
                <c:pt idx="4">
                  <c:v>8.68</c:v>
                </c:pt>
                <c:pt idx="5">
                  <c:v>8.68</c:v>
                </c:pt>
                <c:pt idx="6">
                  <c:v>8.68</c:v>
                </c:pt>
                <c:pt idx="7">
                  <c:v>8.68</c:v>
                </c:pt>
                <c:pt idx="8">
                  <c:v>8.68</c:v>
                </c:pt>
                <c:pt idx="9">
                  <c:v>8.68</c:v>
                </c:pt>
                <c:pt idx="10">
                  <c:v>8.68</c:v>
                </c:pt>
                <c:pt idx="11">
                  <c:v>8.68</c:v>
                </c:pt>
                <c:pt idx="12">
                  <c:v>8.68</c:v>
                </c:pt>
                <c:pt idx="13">
                  <c:v>8.68</c:v>
                </c:pt>
                <c:pt idx="14">
                  <c:v>8.68</c:v>
                </c:pt>
                <c:pt idx="15">
                  <c:v>8.68</c:v>
                </c:pt>
                <c:pt idx="16">
                  <c:v>8.68</c:v>
                </c:pt>
                <c:pt idx="17">
                  <c:v>8.68</c:v>
                </c:pt>
                <c:pt idx="18">
                  <c:v>8.68</c:v>
                </c:pt>
                <c:pt idx="19">
                  <c:v>8.68</c:v>
                </c:pt>
                <c:pt idx="20">
                  <c:v>8.68</c:v>
                </c:pt>
              </c:numCache>
            </c:numRef>
          </c:val>
          <c:smooth val="0"/>
          <c:extLst>
            <c:ext xmlns:c16="http://schemas.microsoft.com/office/drawing/2014/chart" uri="{C3380CC4-5D6E-409C-BE32-E72D297353CC}">
              <c16:uniqueId val="{00000003-3758-4F8C-8C8D-B5A8B05F1078}"/>
            </c:ext>
          </c:extLst>
        </c:ser>
        <c:ser>
          <c:idx val="4"/>
          <c:order val="4"/>
          <c:tx>
            <c:strRef>
              <c:f>'Gas prices'!$B$43</c:f>
              <c:strCache>
                <c:ptCount val="1"/>
                <c:pt idx="0">
                  <c:v>TAS new CCGT</c:v>
                </c:pt>
              </c:strCache>
            </c:strRef>
          </c:tx>
          <c:spPr>
            <a:ln w="28575">
              <a:solidFill>
                <a:srgbClr val="00B050"/>
              </a:solidFill>
            </a:ln>
          </c:spPr>
          <c:marker>
            <c:symbol val="none"/>
          </c:marker>
          <c:cat>
            <c:strRef>
              <c:f>'Gas prices'!$C$9:$AB$9</c:f>
              <c:strCache>
                <c:ptCount val="2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strCache>
            </c:strRef>
          </c:cat>
          <c:val>
            <c:numRef>
              <c:f>'Gas prices'!$C$43:$AB$43</c:f>
              <c:numCache>
                <c:formatCode>_("$"* #,##0.00_);_("$"* \(#,##0.00\);_("$"* "-"??_);_(@_)</c:formatCode>
                <c:ptCount val="26"/>
                <c:pt idx="0">
                  <c:v>9.4499999999999993</c:v>
                </c:pt>
                <c:pt idx="1">
                  <c:v>9.4499999999999993</c:v>
                </c:pt>
                <c:pt idx="2">
                  <c:v>9.4499999999999993</c:v>
                </c:pt>
                <c:pt idx="3">
                  <c:v>9.6999999999999993</c:v>
                </c:pt>
                <c:pt idx="4">
                  <c:v>9.9499999999999993</c:v>
                </c:pt>
                <c:pt idx="5">
                  <c:v>9.9499999999999993</c:v>
                </c:pt>
                <c:pt idx="6">
                  <c:v>9.9499999999999993</c:v>
                </c:pt>
                <c:pt idx="7">
                  <c:v>9.9499999999999993</c:v>
                </c:pt>
                <c:pt idx="8">
                  <c:v>9.9499999999999993</c:v>
                </c:pt>
                <c:pt idx="9">
                  <c:v>9.9499999999999993</c:v>
                </c:pt>
                <c:pt idx="10">
                  <c:v>9.9499999999999993</c:v>
                </c:pt>
                <c:pt idx="11">
                  <c:v>9.9499999999999993</c:v>
                </c:pt>
                <c:pt idx="12">
                  <c:v>9.9499999999999993</c:v>
                </c:pt>
                <c:pt idx="13">
                  <c:v>9.9499999999999993</c:v>
                </c:pt>
                <c:pt idx="14">
                  <c:v>9.9499999999999993</c:v>
                </c:pt>
                <c:pt idx="15">
                  <c:v>9.9499999999999993</c:v>
                </c:pt>
                <c:pt idx="16">
                  <c:v>9.9499999999999993</c:v>
                </c:pt>
                <c:pt idx="17">
                  <c:v>9.9499999999999993</c:v>
                </c:pt>
                <c:pt idx="18">
                  <c:v>9.9499999999999993</c:v>
                </c:pt>
                <c:pt idx="19">
                  <c:v>9.9499999999999993</c:v>
                </c:pt>
                <c:pt idx="20">
                  <c:v>9.9499999999999993</c:v>
                </c:pt>
              </c:numCache>
            </c:numRef>
          </c:val>
          <c:smooth val="0"/>
          <c:extLst>
            <c:ext xmlns:c16="http://schemas.microsoft.com/office/drawing/2014/chart" uri="{C3380CC4-5D6E-409C-BE32-E72D297353CC}">
              <c16:uniqueId val="{00000000-F02F-4A55-92C3-DF3B62A59F54}"/>
            </c:ext>
          </c:extLst>
        </c:ser>
        <c:dLbls>
          <c:showLegendKey val="0"/>
          <c:showVal val="0"/>
          <c:showCatName val="0"/>
          <c:showSerName val="0"/>
          <c:showPercent val="0"/>
          <c:showBubbleSize val="0"/>
        </c:dLbls>
        <c:smooth val="0"/>
        <c:axId val="392231168"/>
        <c:axId val="394596352"/>
      </c:lineChart>
      <c:catAx>
        <c:axId val="392231168"/>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n-US"/>
          </a:p>
        </c:txPr>
        <c:crossAx val="394596352"/>
        <c:crosses val="autoZero"/>
        <c:auto val="1"/>
        <c:lblAlgn val="ctr"/>
        <c:lblOffset val="100"/>
        <c:tickLblSkip val="1"/>
        <c:noMultiLvlLbl val="0"/>
      </c:catAx>
      <c:valAx>
        <c:axId val="394596352"/>
        <c:scaling>
          <c:orientation val="minMax"/>
          <c:max val="13"/>
          <c:min val="6"/>
        </c:scaling>
        <c:delete val="0"/>
        <c:axPos val="l"/>
        <c:majorGridlines>
          <c:spPr>
            <a:ln w="3175">
              <a:solidFill>
                <a:srgbClr val="A5A5A5"/>
              </a:solidFill>
              <a:prstDash val="dash"/>
            </a:ln>
            <a:effectLst/>
          </c:spPr>
        </c:majorGridlines>
        <c:title>
          <c:tx>
            <c:rich>
              <a:bodyPr rot="-5400000" spcFirstLastPara="1" vertOverflow="ellipsis" vert="horz" wrap="square" anchor="ctr" anchorCtr="1"/>
              <a:lstStyle/>
              <a:p>
                <a:pPr>
                  <a:defRPr sz="1100" b="1" i="0" u="none" strike="noStrike" kern="1200" baseline="0">
                    <a:solidFill>
                      <a:srgbClr val="000000"/>
                    </a:solidFill>
                    <a:latin typeface="+mn-lt"/>
                    <a:ea typeface="Arial Narrow"/>
                    <a:cs typeface="Arial Narrow"/>
                  </a:defRPr>
                </a:pPr>
                <a:r>
                  <a:rPr lang="en-AU" sz="1100" b="1">
                    <a:latin typeface="+mn-lt"/>
                  </a:rPr>
                  <a:t>Gas price ($/GJ) </a:t>
                </a:r>
              </a:p>
            </c:rich>
          </c:tx>
          <c:overlay val="0"/>
          <c:spPr>
            <a:noFill/>
            <a:ln>
              <a:noFill/>
            </a:ln>
            <a:effectLst/>
          </c:spPr>
        </c:title>
        <c:numFmt formatCode="&quot;$&quot;#,##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n-US"/>
          </a:p>
        </c:txPr>
        <c:crossAx val="392231168"/>
        <c:crosses val="autoZero"/>
        <c:crossBetween val="midCat"/>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legend>
    <c:plotVisOnly val="1"/>
    <c:dispBlanksAs val="gap"/>
    <c:showDLblsOverMax val="0"/>
  </c:chart>
  <c:spPr>
    <a:noFill/>
    <a:ln w="25400">
      <a:noFill/>
    </a:ln>
    <a:effectLst/>
  </c:spPr>
  <c:txPr>
    <a:bodyPr/>
    <a:lstStyle/>
    <a:p>
      <a:pPr>
        <a:defRPr sz="1200" b="0">
          <a:latin typeface="Arial Narrow"/>
          <a:ea typeface="Arial Narrow"/>
          <a:cs typeface="Arial Narrow"/>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'Coal prices'!$B$9</c:f>
              <c:strCache>
                <c:ptCount val="1"/>
                <c:pt idx="0">
                  <c:v>Bayswater</c:v>
                </c:pt>
              </c:strCache>
            </c:strRef>
          </c:tx>
          <c:spPr>
            <a:ln w="28575" cap="rnd">
              <a:solidFill>
                <a:srgbClr val="00A3BB"/>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prices'!$C$9:$Y$9</c:f>
              <c:numCache>
                <c:formatCode>_("$"* #,##0.00_);_("$"* \(#,##0.00\);_("$"* "-"??_);_(@_)</c:formatCode>
                <c:ptCount val="23"/>
                <c:pt idx="0">
                  <c:v>1.7527499999999998</c:v>
                </c:pt>
                <c:pt idx="1">
                  <c:v>1.7527499999999998</c:v>
                </c:pt>
                <c:pt idx="2">
                  <c:v>1.7732499999999998</c:v>
                </c:pt>
                <c:pt idx="3">
                  <c:v>1.8347499999999999</c:v>
                </c:pt>
                <c:pt idx="4">
                  <c:v>1.8859999999999999</c:v>
                </c:pt>
                <c:pt idx="5">
                  <c:v>1.9577499999999997</c:v>
                </c:pt>
                <c:pt idx="6">
                  <c:v>1.9577499999999997</c:v>
                </c:pt>
                <c:pt idx="7">
                  <c:v>2.1524999999999999</c:v>
                </c:pt>
                <c:pt idx="8">
                  <c:v>2.5829999999999997</c:v>
                </c:pt>
                <c:pt idx="9">
                  <c:v>2.8597499999999996</c:v>
                </c:pt>
                <c:pt idx="10">
                  <c:v>3.00325</c:v>
                </c:pt>
                <c:pt idx="11">
                  <c:v>3.1159999999999997</c:v>
                </c:pt>
                <c:pt idx="12">
                  <c:v>3.1569999999999996</c:v>
                </c:pt>
                <c:pt idx="13">
                  <c:v>3.2082499999999996</c:v>
                </c:pt>
                <c:pt idx="14">
                  <c:v>3.2595000000000001</c:v>
                </c:pt>
                <c:pt idx="15">
                  <c:v>3.3414999999999995</c:v>
                </c:pt>
                <c:pt idx="16">
                  <c:v>3.3824999999999994</c:v>
                </c:pt>
                <c:pt idx="17">
                  <c:v>3.3824999999999994</c:v>
                </c:pt>
                <c:pt idx="18">
                  <c:v>3.3824999999999994</c:v>
                </c:pt>
                <c:pt idx="19">
                  <c:v>3.3824999999999994</c:v>
                </c:pt>
                <c:pt idx="20">
                  <c:v>3.3824999999999994</c:v>
                </c:pt>
                <c:pt idx="21">
                  <c:v>3.3824999999999994</c:v>
                </c:pt>
                <c:pt idx="22">
                  <c:v>3.3824999999999994</c:v>
                </c:pt>
              </c:numCache>
            </c:numRef>
          </c:val>
          <c:smooth val="0"/>
          <c:extLst>
            <c:ext xmlns:c16="http://schemas.microsoft.com/office/drawing/2014/chart" uri="{C3380CC4-5D6E-409C-BE32-E72D297353CC}">
              <c16:uniqueId val="{00000000-71EF-40A7-90E4-6ECF901890DB}"/>
            </c:ext>
          </c:extLst>
        </c:ser>
        <c:ser>
          <c:idx val="1"/>
          <c:order val="1"/>
          <c:tx>
            <c:strRef>
              <c:f>'Coal prices'!$B$10</c:f>
              <c:strCache>
                <c:ptCount val="1"/>
                <c:pt idx="0">
                  <c:v>Eraring</c:v>
                </c:pt>
              </c:strCache>
            </c:strRef>
          </c:tx>
          <c:spPr>
            <a:ln w="28575" cap="rnd">
              <a:solidFill>
                <a:srgbClr val="F04C3E"/>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prices'!$C$10:$Y$10</c:f>
              <c:numCache>
                <c:formatCode>_("$"* #,##0.00_);_("$"* \(#,##0.00\);_("$"* "-"??_);_(@_)</c:formatCode>
                <c:ptCount val="23"/>
                <c:pt idx="0">
                  <c:v>2.8802499999999998</c:v>
                </c:pt>
                <c:pt idx="1">
                  <c:v>3.0544999999999995</c:v>
                </c:pt>
                <c:pt idx="2">
                  <c:v>3.1262499999999998</c:v>
                </c:pt>
                <c:pt idx="3">
                  <c:v>3.1774999999999998</c:v>
                </c:pt>
                <c:pt idx="4">
                  <c:v>3.2595000000000001</c:v>
                </c:pt>
                <c:pt idx="5">
                  <c:v>3.4234999999999998</c:v>
                </c:pt>
                <c:pt idx="6">
                  <c:v>3.5669999999999997</c:v>
                </c:pt>
                <c:pt idx="7">
                  <c:v>3.5977499999999996</c:v>
                </c:pt>
                <c:pt idx="8">
                  <c:v>3.7002499999999996</c:v>
                </c:pt>
                <c:pt idx="9">
                  <c:v>3.8334999999999999</c:v>
                </c:pt>
                <c:pt idx="10">
                  <c:v>3.9769999999999994</c:v>
                </c:pt>
                <c:pt idx="11">
                  <c:v>4.0692500000000003</c:v>
                </c:pt>
                <c:pt idx="12">
                  <c:v>4.1307499999999999</c:v>
                </c:pt>
                <c:pt idx="13">
                  <c:v>4.2024999999999997</c:v>
                </c:pt>
                <c:pt idx="14">
                  <c:v>4.2742499999999994</c:v>
                </c:pt>
                <c:pt idx="15">
                  <c:v>4.3767499999999995</c:v>
                </c:pt>
                <c:pt idx="16">
                  <c:v>4.4279999999999999</c:v>
                </c:pt>
                <c:pt idx="17">
                  <c:v>4.4279999999999999</c:v>
                </c:pt>
                <c:pt idx="18">
                  <c:v>4.4279999999999999</c:v>
                </c:pt>
                <c:pt idx="19">
                  <c:v>4.4279999999999999</c:v>
                </c:pt>
                <c:pt idx="20">
                  <c:v>4.4279999999999999</c:v>
                </c:pt>
                <c:pt idx="21">
                  <c:v>4.4279999999999999</c:v>
                </c:pt>
                <c:pt idx="22">
                  <c:v>4.4279999999999999</c:v>
                </c:pt>
              </c:numCache>
            </c:numRef>
          </c:val>
          <c:smooth val="0"/>
          <c:extLst>
            <c:ext xmlns:c16="http://schemas.microsoft.com/office/drawing/2014/chart" uri="{C3380CC4-5D6E-409C-BE32-E72D297353CC}">
              <c16:uniqueId val="{00000001-71EF-40A7-90E4-6ECF901890DB}"/>
            </c:ext>
          </c:extLst>
        </c:ser>
        <c:ser>
          <c:idx val="2"/>
          <c:order val="2"/>
          <c:tx>
            <c:strRef>
              <c:f>'Coal prices'!$B$11</c:f>
              <c:strCache>
                <c:ptCount val="1"/>
                <c:pt idx="0">
                  <c:v>Liddell</c:v>
                </c:pt>
              </c:strCache>
            </c:strRef>
          </c:tx>
          <c:spPr>
            <a:ln w="28575" cap="rnd">
              <a:solidFill>
                <a:srgbClr val="7F7E82"/>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prices'!$C$11:$Y$11</c:f>
              <c:numCache>
                <c:formatCode>_("$"* #,##0.00_);_("$"* \(#,##0.00\);_("$"* "-"??_);_(@_)</c:formatCode>
                <c:ptCount val="23"/>
                <c:pt idx="0">
                  <c:v>1.7527499999999998</c:v>
                </c:pt>
                <c:pt idx="1">
                  <c:v>1.7527499999999998</c:v>
                </c:pt>
                <c:pt idx="2">
                  <c:v>1.7732499999999998</c:v>
                </c:pt>
                <c:pt idx="3">
                  <c:v>1.8347499999999999</c:v>
                </c:pt>
                <c:pt idx="4">
                  <c:v>1.8859999999999999</c:v>
                </c:pt>
                <c:pt idx="5">
                  <c:v>1.9577499999999997</c:v>
                </c:pt>
                <c:pt idx="6">
                  <c:v>1.9577499999999997</c:v>
                </c:pt>
                <c:pt idx="7">
                  <c:v>2.1524999999999999</c:v>
                </c:pt>
                <c:pt idx="8">
                  <c:v>2.5829999999999997</c:v>
                </c:pt>
                <c:pt idx="9">
                  <c:v>2.8597499999999996</c:v>
                </c:pt>
                <c:pt idx="10">
                  <c:v>3.00325</c:v>
                </c:pt>
                <c:pt idx="11">
                  <c:v>3.1159999999999997</c:v>
                </c:pt>
                <c:pt idx="12">
                  <c:v>3.1569999999999996</c:v>
                </c:pt>
                <c:pt idx="13">
                  <c:v>3.2082499999999996</c:v>
                </c:pt>
                <c:pt idx="14">
                  <c:v>3.2595000000000001</c:v>
                </c:pt>
                <c:pt idx="15">
                  <c:v>3.3414999999999995</c:v>
                </c:pt>
                <c:pt idx="16">
                  <c:v>3.3824999999999994</c:v>
                </c:pt>
                <c:pt idx="17">
                  <c:v>3.3824999999999994</c:v>
                </c:pt>
                <c:pt idx="18">
                  <c:v>3.3824999999999994</c:v>
                </c:pt>
                <c:pt idx="19">
                  <c:v>3.3824999999999994</c:v>
                </c:pt>
                <c:pt idx="20">
                  <c:v>3.3824999999999994</c:v>
                </c:pt>
                <c:pt idx="21">
                  <c:v>3.3824999999999994</c:v>
                </c:pt>
                <c:pt idx="22">
                  <c:v>3.3824999999999994</c:v>
                </c:pt>
              </c:numCache>
            </c:numRef>
          </c:val>
          <c:smooth val="0"/>
          <c:extLst>
            <c:ext xmlns:c16="http://schemas.microsoft.com/office/drawing/2014/chart" uri="{C3380CC4-5D6E-409C-BE32-E72D297353CC}">
              <c16:uniqueId val="{00000002-71EF-40A7-90E4-6ECF901890DB}"/>
            </c:ext>
          </c:extLst>
        </c:ser>
        <c:ser>
          <c:idx val="3"/>
          <c:order val="3"/>
          <c:tx>
            <c:strRef>
              <c:f>'Coal prices'!$B$12</c:f>
              <c:strCache>
                <c:ptCount val="1"/>
                <c:pt idx="0">
                  <c:v>Mount Piper</c:v>
                </c:pt>
              </c:strCache>
            </c:strRef>
          </c:tx>
          <c:spPr>
            <a:ln w="28575" cap="rnd">
              <a:solidFill>
                <a:srgbClr val="439639"/>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prices'!$C$12:$Y$12</c:f>
              <c:numCache>
                <c:formatCode>_("$"* #,##0.00_);_("$"* \(#,##0.00\);_("$"* "-"??_);_(@_)</c:formatCode>
                <c:ptCount val="23"/>
                <c:pt idx="0">
                  <c:v>2.4599999999999995</c:v>
                </c:pt>
                <c:pt idx="1">
                  <c:v>2.5829999999999997</c:v>
                </c:pt>
                <c:pt idx="2">
                  <c:v>2.6342499999999998</c:v>
                </c:pt>
                <c:pt idx="3">
                  <c:v>2.706</c:v>
                </c:pt>
                <c:pt idx="4">
                  <c:v>2.7675000000000001</c:v>
                </c:pt>
                <c:pt idx="5">
                  <c:v>2.9212499999999997</c:v>
                </c:pt>
                <c:pt idx="6">
                  <c:v>3.0339999999999998</c:v>
                </c:pt>
                <c:pt idx="7">
                  <c:v>3.1262499999999998</c:v>
                </c:pt>
                <c:pt idx="8">
                  <c:v>3.28</c:v>
                </c:pt>
                <c:pt idx="9">
                  <c:v>3.4132499999999997</c:v>
                </c:pt>
                <c:pt idx="10">
                  <c:v>3.5669999999999997</c:v>
                </c:pt>
                <c:pt idx="11">
                  <c:v>3.69</c:v>
                </c:pt>
                <c:pt idx="12">
                  <c:v>3.7514999999999996</c:v>
                </c:pt>
                <c:pt idx="13">
                  <c:v>3.7925</c:v>
                </c:pt>
                <c:pt idx="14">
                  <c:v>3.8437499999999996</c:v>
                </c:pt>
                <c:pt idx="15">
                  <c:v>3.9257499999999999</c:v>
                </c:pt>
                <c:pt idx="16">
                  <c:v>3.98725</c:v>
                </c:pt>
                <c:pt idx="17">
                  <c:v>3.98725</c:v>
                </c:pt>
                <c:pt idx="18">
                  <c:v>3.98725</c:v>
                </c:pt>
                <c:pt idx="19">
                  <c:v>3.98725</c:v>
                </c:pt>
                <c:pt idx="20">
                  <c:v>3.98725</c:v>
                </c:pt>
                <c:pt idx="21">
                  <c:v>3.98725</c:v>
                </c:pt>
                <c:pt idx="22">
                  <c:v>3.98725</c:v>
                </c:pt>
              </c:numCache>
            </c:numRef>
          </c:val>
          <c:smooth val="0"/>
          <c:extLst>
            <c:ext xmlns:c16="http://schemas.microsoft.com/office/drawing/2014/chart" uri="{C3380CC4-5D6E-409C-BE32-E72D297353CC}">
              <c16:uniqueId val="{00000003-71EF-40A7-90E4-6ECF901890DB}"/>
            </c:ext>
          </c:extLst>
        </c:ser>
        <c:ser>
          <c:idx val="4"/>
          <c:order val="4"/>
          <c:tx>
            <c:strRef>
              <c:f>'Coal prices'!$B$13</c:f>
              <c:strCache>
                <c:ptCount val="1"/>
                <c:pt idx="0">
                  <c:v>Vales Point</c:v>
                </c:pt>
              </c:strCache>
            </c:strRef>
          </c:tx>
          <c:spPr>
            <a:ln w="28575" cap="rnd">
              <a:solidFill>
                <a:srgbClr val="FFD200"/>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prices'!$C$13:$Y$13</c:f>
              <c:numCache>
                <c:formatCode>_("$"* #,##0.00_);_("$"* \(#,##0.00\);_("$"* "-"??_);_(@_)</c:formatCode>
                <c:ptCount val="23"/>
                <c:pt idx="0">
                  <c:v>2.7675000000000001</c:v>
                </c:pt>
                <c:pt idx="1">
                  <c:v>2.9519999999999995</c:v>
                </c:pt>
                <c:pt idx="2">
                  <c:v>3.0134999999999996</c:v>
                </c:pt>
                <c:pt idx="3">
                  <c:v>3.1774999999999998</c:v>
                </c:pt>
                <c:pt idx="4">
                  <c:v>3.2595000000000001</c:v>
                </c:pt>
                <c:pt idx="5">
                  <c:v>3.4234999999999998</c:v>
                </c:pt>
                <c:pt idx="6">
                  <c:v>3.5669999999999997</c:v>
                </c:pt>
                <c:pt idx="7">
                  <c:v>3.5977499999999996</c:v>
                </c:pt>
                <c:pt idx="8">
                  <c:v>3.7002499999999996</c:v>
                </c:pt>
                <c:pt idx="9">
                  <c:v>3.8334999999999999</c:v>
                </c:pt>
                <c:pt idx="10">
                  <c:v>3.9769999999999994</c:v>
                </c:pt>
                <c:pt idx="11">
                  <c:v>4.0692500000000003</c:v>
                </c:pt>
                <c:pt idx="12">
                  <c:v>4.1307499999999999</c:v>
                </c:pt>
                <c:pt idx="13">
                  <c:v>4.2024999999999997</c:v>
                </c:pt>
                <c:pt idx="14">
                  <c:v>4.2742499999999994</c:v>
                </c:pt>
                <c:pt idx="15">
                  <c:v>4.3767499999999995</c:v>
                </c:pt>
                <c:pt idx="16">
                  <c:v>4.4279999999999999</c:v>
                </c:pt>
                <c:pt idx="17">
                  <c:v>4.4279999999999999</c:v>
                </c:pt>
                <c:pt idx="18">
                  <c:v>4.4279999999999999</c:v>
                </c:pt>
                <c:pt idx="19">
                  <c:v>4.4279999999999999</c:v>
                </c:pt>
                <c:pt idx="20">
                  <c:v>4.4279999999999999</c:v>
                </c:pt>
                <c:pt idx="21">
                  <c:v>4.4279999999999999</c:v>
                </c:pt>
                <c:pt idx="22">
                  <c:v>4.4279999999999999</c:v>
                </c:pt>
              </c:numCache>
            </c:numRef>
          </c:val>
          <c:smooth val="0"/>
          <c:extLst>
            <c:ext xmlns:c16="http://schemas.microsoft.com/office/drawing/2014/chart" uri="{C3380CC4-5D6E-409C-BE32-E72D297353CC}">
              <c16:uniqueId val="{00000004-71EF-40A7-90E4-6ECF901890DB}"/>
            </c:ext>
          </c:extLst>
        </c:ser>
        <c:ser>
          <c:idx val="5"/>
          <c:order val="5"/>
          <c:tx>
            <c:strRef>
              <c:f>'Coal prices'!$B$14</c:f>
              <c:strCache>
                <c:ptCount val="1"/>
                <c:pt idx="0">
                  <c:v>Callide B</c:v>
                </c:pt>
              </c:strCache>
            </c:strRef>
          </c:tx>
          <c:spPr>
            <a:ln w="28575" cap="rnd">
              <a:solidFill>
                <a:srgbClr val="91278F"/>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prices'!$C$14:$Y$14</c:f>
              <c:numCache>
                <c:formatCode>_("$"* #,##0.00_);_("$"* \(#,##0.00\);_("$"* "-"??_);_(@_)</c:formatCode>
                <c:ptCount val="23"/>
                <c:pt idx="0">
                  <c:v>2.2447499999999998</c:v>
                </c:pt>
                <c:pt idx="1">
                  <c:v>2.2857499999999997</c:v>
                </c:pt>
                <c:pt idx="2">
                  <c:v>2.3267499999999997</c:v>
                </c:pt>
                <c:pt idx="3">
                  <c:v>2.3472499999999998</c:v>
                </c:pt>
                <c:pt idx="4">
                  <c:v>2.36775</c:v>
                </c:pt>
                <c:pt idx="5">
                  <c:v>2.3882499999999998</c:v>
                </c:pt>
                <c:pt idx="6">
                  <c:v>2.4394999999999998</c:v>
                </c:pt>
                <c:pt idx="7">
                  <c:v>2.4804999999999997</c:v>
                </c:pt>
                <c:pt idx="8">
                  <c:v>2.4907499999999998</c:v>
                </c:pt>
                <c:pt idx="9">
                  <c:v>2.5214999999999996</c:v>
                </c:pt>
                <c:pt idx="10">
                  <c:v>2.5522499999999999</c:v>
                </c:pt>
                <c:pt idx="11">
                  <c:v>2.6034999999999999</c:v>
                </c:pt>
                <c:pt idx="12">
                  <c:v>2.8802499999999998</c:v>
                </c:pt>
                <c:pt idx="13">
                  <c:v>3.1262499999999998</c:v>
                </c:pt>
                <c:pt idx="14">
                  <c:v>3.1877499999999994</c:v>
                </c:pt>
                <c:pt idx="15">
                  <c:v>3.2697499999999997</c:v>
                </c:pt>
                <c:pt idx="16">
                  <c:v>3.3107499999999996</c:v>
                </c:pt>
                <c:pt idx="17">
                  <c:v>3.3107499999999996</c:v>
                </c:pt>
                <c:pt idx="18">
                  <c:v>3.3107499999999996</c:v>
                </c:pt>
                <c:pt idx="19">
                  <c:v>3.3107499999999996</c:v>
                </c:pt>
                <c:pt idx="20">
                  <c:v>3.3107499999999996</c:v>
                </c:pt>
                <c:pt idx="21">
                  <c:v>3.3107499999999996</c:v>
                </c:pt>
                <c:pt idx="22">
                  <c:v>3.3107499999999996</c:v>
                </c:pt>
              </c:numCache>
            </c:numRef>
          </c:val>
          <c:smooth val="0"/>
          <c:extLst>
            <c:ext xmlns:c16="http://schemas.microsoft.com/office/drawing/2014/chart" uri="{C3380CC4-5D6E-409C-BE32-E72D297353CC}">
              <c16:uniqueId val="{00000005-71EF-40A7-90E4-6ECF901890DB}"/>
            </c:ext>
          </c:extLst>
        </c:ser>
        <c:ser>
          <c:idx val="6"/>
          <c:order val="6"/>
          <c:tx>
            <c:strRef>
              <c:f>'Coal prices'!$B$15</c:f>
              <c:strCache>
                <c:ptCount val="1"/>
                <c:pt idx="0">
                  <c:v>Callide Power Plant</c:v>
                </c:pt>
              </c:strCache>
            </c:strRef>
          </c:tx>
          <c:spPr>
            <a:ln w="28575" cap="rnd">
              <a:solidFill>
                <a:srgbClr val="A6A7A8"/>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prices'!$C$15:$Y$15</c:f>
              <c:numCache>
                <c:formatCode>_("$"* #,##0.00_);_("$"* \(#,##0.00\);_("$"* "-"??_);_(@_)</c:formatCode>
                <c:ptCount val="23"/>
                <c:pt idx="0">
                  <c:v>2.2447499999999998</c:v>
                </c:pt>
                <c:pt idx="1">
                  <c:v>2.2857499999999997</c:v>
                </c:pt>
                <c:pt idx="2">
                  <c:v>2.3267499999999997</c:v>
                </c:pt>
                <c:pt idx="3">
                  <c:v>2.3472499999999998</c:v>
                </c:pt>
                <c:pt idx="4">
                  <c:v>2.36775</c:v>
                </c:pt>
                <c:pt idx="5">
                  <c:v>2.3882499999999998</c:v>
                </c:pt>
                <c:pt idx="6">
                  <c:v>2.4394999999999998</c:v>
                </c:pt>
                <c:pt idx="7">
                  <c:v>2.4804999999999997</c:v>
                </c:pt>
                <c:pt idx="8">
                  <c:v>2.4907499999999998</c:v>
                </c:pt>
                <c:pt idx="9">
                  <c:v>2.5214999999999996</c:v>
                </c:pt>
                <c:pt idx="10">
                  <c:v>2.5522499999999999</c:v>
                </c:pt>
                <c:pt idx="11">
                  <c:v>2.6034999999999999</c:v>
                </c:pt>
                <c:pt idx="12">
                  <c:v>2.8802499999999998</c:v>
                </c:pt>
                <c:pt idx="13">
                  <c:v>3.1262499999999998</c:v>
                </c:pt>
                <c:pt idx="14">
                  <c:v>3.1877499999999994</c:v>
                </c:pt>
                <c:pt idx="15">
                  <c:v>3.2697499999999997</c:v>
                </c:pt>
                <c:pt idx="16">
                  <c:v>3.3107499999999996</c:v>
                </c:pt>
                <c:pt idx="17">
                  <c:v>3.3107499999999996</c:v>
                </c:pt>
                <c:pt idx="18">
                  <c:v>3.3107499999999996</c:v>
                </c:pt>
                <c:pt idx="19">
                  <c:v>3.3107499999999996</c:v>
                </c:pt>
                <c:pt idx="20">
                  <c:v>3.3107499999999996</c:v>
                </c:pt>
                <c:pt idx="21">
                  <c:v>3.3107499999999996</c:v>
                </c:pt>
                <c:pt idx="22">
                  <c:v>3.3107499999999996</c:v>
                </c:pt>
              </c:numCache>
            </c:numRef>
          </c:val>
          <c:smooth val="0"/>
          <c:extLst>
            <c:ext xmlns:c16="http://schemas.microsoft.com/office/drawing/2014/chart" uri="{C3380CC4-5D6E-409C-BE32-E72D297353CC}">
              <c16:uniqueId val="{00000006-71EF-40A7-90E4-6ECF901890DB}"/>
            </c:ext>
          </c:extLst>
        </c:ser>
        <c:ser>
          <c:idx val="7"/>
          <c:order val="7"/>
          <c:tx>
            <c:strRef>
              <c:f>'Coal prices'!$B$16</c:f>
              <c:strCache>
                <c:ptCount val="1"/>
                <c:pt idx="0">
                  <c:v>Gladstone</c:v>
                </c:pt>
              </c:strCache>
            </c:strRef>
          </c:tx>
          <c:spPr>
            <a:ln w="28575" cap="rnd">
              <a:solidFill>
                <a:srgbClr val="6DC5DB"/>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prices'!$C$16:$Y$16</c:f>
              <c:numCache>
                <c:formatCode>_("$"* #,##0.00_);_("$"* \(#,##0.00\);_("$"* "-"??_);_(@_)</c:formatCode>
                <c:ptCount val="23"/>
                <c:pt idx="0">
                  <c:v>2.8802499999999998</c:v>
                </c:pt>
                <c:pt idx="1">
                  <c:v>3.0237499999999997</c:v>
                </c:pt>
                <c:pt idx="2">
                  <c:v>3.0749999999999997</c:v>
                </c:pt>
                <c:pt idx="3">
                  <c:v>3.1569999999999996</c:v>
                </c:pt>
                <c:pt idx="4">
                  <c:v>3.2287499999999998</c:v>
                </c:pt>
                <c:pt idx="5">
                  <c:v>3.3927499999999999</c:v>
                </c:pt>
                <c:pt idx="6">
                  <c:v>3.5259999999999998</c:v>
                </c:pt>
                <c:pt idx="7">
                  <c:v>3.5567500000000001</c:v>
                </c:pt>
                <c:pt idx="8">
                  <c:v>3.6182499999999993</c:v>
                </c:pt>
                <c:pt idx="9">
                  <c:v>3.7309999999999999</c:v>
                </c:pt>
                <c:pt idx="10">
                  <c:v>3.8847499999999995</c:v>
                </c:pt>
                <c:pt idx="11">
                  <c:v>3.98725</c:v>
                </c:pt>
                <c:pt idx="12">
                  <c:v>4.0385</c:v>
                </c:pt>
                <c:pt idx="13">
                  <c:v>4.0999999999999996</c:v>
                </c:pt>
                <c:pt idx="14">
                  <c:v>4.1819999999999995</c:v>
                </c:pt>
                <c:pt idx="15">
                  <c:v>4.2742499999999994</c:v>
                </c:pt>
                <c:pt idx="16">
                  <c:v>4.325499999999999</c:v>
                </c:pt>
                <c:pt idx="17">
                  <c:v>4.325499999999999</c:v>
                </c:pt>
                <c:pt idx="18">
                  <c:v>4.325499999999999</c:v>
                </c:pt>
                <c:pt idx="19">
                  <c:v>4.325499999999999</c:v>
                </c:pt>
                <c:pt idx="20">
                  <c:v>4.325499999999999</c:v>
                </c:pt>
                <c:pt idx="21">
                  <c:v>4.325499999999999</c:v>
                </c:pt>
                <c:pt idx="22">
                  <c:v>4.325499999999999</c:v>
                </c:pt>
              </c:numCache>
            </c:numRef>
          </c:val>
          <c:smooth val="0"/>
          <c:extLst>
            <c:ext xmlns:c16="http://schemas.microsoft.com/office/drawing/2014/chart" uri="{C3380CC4-5D6E-409C-BE32-E72D297353CC}">
              <c16:uniqueId val="{00000007-71EF-40A7-90E4-6ECF901890DB}"/>
            </c:ext>
          </c:extLst>
        </c:ser>
        <c:ser>
          <c:idx val="8"/>
          <c:order val="8"/>
          <c:tx>
            <c:strRef>
              <c:f>'Coal prices'!$B$17</c:f>
              <c:strCache>
                <c:ptCount val="1"/>
                <c:pt idx="0">
                  <c:v>Kogan Creek</c:v>
                </c:pt>
              </c:strCache>
            </c:strRef>
          </c:tx>
          <c:spPr>
            <a:ln w="28575" cap="rnd">
              <a:solidFill>
                <a:srgbClr val="C39CC9"/>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prices'!$C$17:$Y$17</c:f>
              <c:numCache>
                <c:formatCode>_("$"* #,##0.00_);_("$"* \(#,##0.00\);_("$"* "-"??_);_(@_)</c:formatCode>
                <c:ptCount val="23"/>
                <c:pt idx="0">
                  <c:v>1.6809999999999998</c:v>
                </c:pt>
                <c:pt idx="1">
                  <c:v>1.6809999999999998</c:v>
                </c:pt>
                <c:pt idx="2">
                  <c:v>1.6809999999999998</c:v>
                </c:pt>
                <c:pt idx="3">
                  <c:v>1.7014999999999998</c:v>
                </c:pt>
                <c:pt idx="4">
                  <c:v>1.7219999999999998</c:v>
                </c:pt>
                <c:pt idx="5">
                  <c:v>1.7219999999999998</c:v>
                </c:pt>
                <c:pt idx="6">
                  <c:v>1.7219999999999998</c:v>
                </c:pt>
                <c:pt idx="7">
                  <c:v>1.7219999999999998</c:v>
                </c:pt>
                <c:pt idx="8">
                  <c:v>1.7219999999999998</c:v>
                </c:pt>
                <c:pt idx="9">
                  <c:v>1.7219999999999998</c:v>
                </c:pt>
                <c:pt idx="10">
                  <c:v>1.7219999999999998</c:v>
                </c:pt>
                <c:pt idx="11">
                  <c:v>1.7219999999999998</c:v>
                </c:pt>
                <c:pt idx="12">
                  <c:v>1.7219999999999998</c:v>
                </c:pt>
                <c:pt idx="13">
                  <c:v>1.7219999999999998</c:v>
                </c:pt>
                <c:pt idx="14">
                  <c:v>1.7219999999999998</c:v>
                </c:pt>
                <c:pt idx="15">
                  <c:v>1.7219999999999998</c:v>
                </c:pt>
                <c:pt idx="16">
                  <c:v>1.7219999999999998</c:v>
                </c:pt>
                <c:pt idx="17">
                  <c:v>1.7219999999999998</c:v>
                </c:pt>
                <c:pt idx="18">
                  <c:v>1.7219999999999998</c:v>
                </c:pt>
                <c:pt idx="19">
                  <c:v>1.7219999999999998</c:v>
                </c:pt>
                <c:pt idx="20">
                  <c:v>1.7219999999999998</c:v>
                </c:pt>
                <c:pt idx="21">
                  <c:v>1.7219999999999998</c:v>
                </c:pt>
                <c:pt idx="22">
                  <c:v>1.7219999999999998</c:v>
                </c:pt>
              </c:numCache>
            </c:numRef>
          </c:val>
          <c:smooth val="0"/>
          <c:extLst>
            <c:ext xmlns:c16="http://schemas.microsoft.com/office/drawing/2014/chart" uri="{C3380CC4-5D6E-409C-BE32-E72D297353CC}">
              <c16:uniqueId val="{00000008-71EF-40A7-90E4-6ECF901890DB}"/>
            </c:ext>
          </c:extLst>
        </c:ser>
        <c:ser>
          <c:idx val="9"/>
          <c:order val="9"/>
          <c:tx>
            <c:strRef>
              <c:f>'Coal prices'!$B$18</c:f>
              <c:strCache>
                <c:ptCount val="1"/>
                <c:pt idx="0">
                  <c:v>Millmerran</c:v>
                </c:pt>
              </c:strCache>
            </c:strRef>
          </c:tx>
          <c:spPr>
            <a:ln w="28575" cap="rnd">
              <a:solidFill>
                <a:srgbClr val="9AC08B"/>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prices'!$C$18:$Y$18</c:f>
              <c:numCache>
                <c:formatCode>_("$"* #,##0.00_);_("$"* \(#,##0.00\);_("$"* "-"??_);_(@_)</c:formatCode>
                <c:ptCount val="23"/>
                <c:pt idx="0">
                  <c:v>1.3734999999999999</c:v>
                </c:pt>
                <c:pt idx="1">
                  <c:v>1.3939999999999999</c:v>
                </c:pt>
                <c:pt idx="2">
                  <c:v>1.3939999999999999</c:v>
                </c:pt>
                <c:pt idx="3">
                  <c:v>1.40425</c:v>
                </c:pt>
                <c:pt idx="4">
                  <c:v>1.4247499999999997</c:v>
                </c:pt>
                <c:pt idx="5">
                  <c:v>1.4247499999999997</c:v>
                </c:pt>
                <c:pt idx="6">
                  <c:v>1.4247499999999997</c:v>
                </c:pt>
                <c:pt idx="7">
                  <c:v>1.4247499999999997</c:v>
                </c:pt>
                <c:pt idx="8">
                  <c:v>1.4247499999999997</c:v>
                </c:pt>
                <c:pt idx="9">
                  <c:v>1.4247499999999997</c:v>
                </c:pt>
                <c:pt idx="10">
                  <c:v>1.4247499999999997</c:v>
                </c:pt>
                <c:pt idx="11">
                  <c:v>1.4247499999999997</c:v>
                </c:pt>
                <c:pt idx="12">
                  <c:v>1.4247499999999997</c:v>
                </c:pt>
                <c:pt idx="13">
                  <c:v>1.4349999999999998</c:v>
                </c:pt>
                <c:pt idx="14">
                  <c:v>1.4349999999999998</c:v>
                </c:pt>
                <c:pt idx="15">
                  <c:v>1.4349999999999998</c:v>
                </c:pt>
                <c:pt idx="16">
                  <c:v>1.4349999999999998</c:v>
                </c:pt>
                <c:pt idx="17">
                  <c:v>1.4349999999999998</c:v>
                </c:pt>
                <c:pt idx="18">
                  <c:v>1.4349999999999998</c:v>
                </c:pt>
                <c:pt idx="19">
                  <c:v>1.4452499999999997</c:v>
                </c:pt>
                <c:pt idx="20">
                  <c:v>1.4452499999999997</c:v>
                </c:pt>
                <c:pt idx="21">
                  <c:v>1.4452499999999997</c:v>
                </c:pt>
                <c:pt idx="22">
                  <c:v>1.4452499999999997</c:v>
                </c:pt>
              </c:numCache>
            </c:numRef>
          </c:val>
          <c:smooth val="0"/>
          <c:extLst>
            <c:ext xmlns:c16="http://schemas.microsoft.com/office/drawing/2014/chart" uri="{C3380CC4-5D6E-409C-BE32-E72D297353CC}">
              <c16:uniqueId val="{00000009-71EF-40A7-90E4-6ECF901890DB}"/>
            </c:ext>
          </c:extLst>
        </c:ser>
        <c:ser>
          <c:idx val="10"/>
          <c:order val="10"/>
          <c:tx>
            <c:strRef>
              <c:f>'Coal prices'!$B$19</c:f>
              <c:strCache>
                <c:ptCount val="1"/>
                <c:pt idx="0">
                  <c:v>Stanwell</c:v>
                </c:pt>
              </c:strCache>
            </c:strRef>
          </c:tx>
          <c:spPr>
            <a:ln w="28575" cap="rnd">
              <a:solidFill>
                <a:srgbClr val="FFE693"/>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prices'!$C$19:$Y$19</c:f>
              <c:numCache>
                <c:formatCode>_("$"* #,##0.00_);_("$"* \(#,##0.00\);_("$"* "-"??_);_(@_)</c:formatCode>
                <c:ptCount val="23"/>
                <c:pt idx="0">
                  <c:v>2.5419999999999998</c:v>
                </c:pt>
                <c:pt idx="1">
                  <c:v>2.6034999999999999</c:v>
                </c:pt>
                <c:pt idx="2">
                  <c:v>2.6342499999999998</c:v>
                </c:pt>
                <c:pt idx="3">
                  <c:v>2.665</c:v>
                </c:pt>
                <c:pt idx="4">
                  <c:v>2.6854999999999998</c:v>
                </c:pt>
                <c:pt idx="5">
                  <c:v>2.706</c:v>
                </c:pt>
                <c:pt idx="6">
                  <c:v>2.7264999999999997</c:v>
                </c:pt>
                <c:pt idx="7">
                  <c:v>2.8904999999999994</c:v>
                </c:pt>
                <c:pt idx="8">
                  <c:v>3.28</c:v>
                </c:pt>
                <c:pt idx="9">
                  <c:v>3.5874999999999995</c:v>
                </c:pt>
                <c:pt idx="10">
                  <c:v>3.7412499999999995</c:v>
                </c:pt>
                <c:pt idx="11">
                  <c:v>3.8744999999999994</c:v>
                </c:pt>
                <c:pt idx="12">
                  <c:v>3.9257499999999999</c:v>
                </c:pt>
                <c:pt idx="13">
                  <c:v>3.98725</c:v>
                </c:pt>
                <c:pt idx="14">
                  <c:v>4.0487500000000001</c:v>
                </c:pt>
                <c:pt idx="15">
                  <c:v>4.1614999999999993</c:v>
                </c:pt>
                <c:pt idx="16">
                  <c:v>4.2024999999999997</c:v>
                </c:pt>
                <c:pt idx="17">
                  <c:v>4.2024999999999997</c:v>
                </c:pt>
                <c:pt idx="18">
                  <c:v>4.2024999999999997</c:v>
                </c:pt>
                <c:pt idx="19">
                  <c:v>4.2024999999999997</c:v>
                </c:pt>
                <c:pt idx="20">
                  <c:v>4.2024999999999997</c:v>
                </c:pt>
                <c:pt idx="21">
                  <c:v>4.2024999999999997</c:v>
                </c:pt>
                <c:pt idx="22">
                  <c:v>4.2024999999999997</c:v>
                </c:pt>
              </c:numCache>
            </c:numRef>
          </c:val>
          <c:smooth val="0"/>
          <c:extLst>
            <c:ext xmlns:c16="http://schemas.microsoft.com/office/drawing/2014/chart" uri="{C3380CC4-5D6E-409C-BE32-E72D297353CC}">
              <c16:uniqueId val="{0000000A-71EF-40A7-90E4-6ECF901890DB}"/>
            </c:ext>
          </c:extLst>
        </c:ser>
        <c:ser>
          <c:idx val="11"/>
          <c:order val="11"/>
          <c:tx>
            <c:strRef>
              <c:f>'Coal prices'!$B$20</c:f>
              <c:strCache>
                <c:ptCount val="1"/>
                <c:pt idx="0">
                  <c:v>Tarong</c:v>
                </c:pt>
              </c:strCache>
            </c:strRef>
          </c:tx>
          <c:spPr>
            <a:ln w="28575" cap="rnd">
              <a:solidFill>
                <a:srgbClr val="000000"/>
              </a:solidFill>
              <a:prstDash val="solid"/>
              <a:round/>
            </a:ln>
            <a:effectLst/>
          </c:spPr>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prices'!$C$20:$Y$20</c:f>
              <c:numCache>
                <c:formatCode>_("$"* #,##0.00_);_("$"* \(#,##0.00\);_("$"* "-"??_);_(@_)</c:formatCode>
                <c:ptCount val="23"/>
                <c:pt idx="0">
                  <c:v>3.0134999999999996</c:v>
                </c:pt>
                <c:pt idx="1">
                  <c:v>3.0237499999999997</c:v>
                </c:pt>
                <c:pt idx="2">
                  <c:v>3.0237499999999997</c:v>
                </c:pt>
                <c:pt idx="3">
                  <c:v>3.0442499999999999</c:v>
                </c:pt>
                <c:pt idx="4">
                  <c:v>3.0647500000000001</c:v>
                </c:pt>
                <c:pt idx="5">
                  <c:v>3.0647500000000001</c:v>
                </c:pt>
                <c:pt idx="6">
                  <c:v>3.0647500000000001</c:v>
                </c:pt>
                <c:pt idx="7">
                  <c:v>3.0647500000000001</c:v>
                </c:pt>
                <c:pt idx="8">
                  <c:v>3.0647500000000001</c:v>
                </c:pt>
                <c:pt idx="9">
                  <c:v>3.0647500000000001</c:v>
                </c:pt>
                <c:pt idx="10">
                  <c:v>3.0647500000000001</c:v>
                </c:pt>
                <c:pt idx="11">
                  <c:v>3.0647500000000001</c:v>
                </c:pt>
                <c:pt idx="12">
                  <c:v>3.0647500000000001</c:v>
                </c:pt>
                <c:pt idx="13">
                  <c:v>3.0647500000000001</c:v>
                </c:pt>
                <c:pt idx="14">
                  <c:v>3.0647500000000001</c:v>
                </c:pt>
                <c:pt idx="15">
                  <c:v>3.0647500000000001</c:v>
                </c:pt>
                <c:pt idx="16">
                  <c:v>3.0647500000000001</c:v>
                </c:pt>
                <c:pt idx="17">
                  <c:v>3.0647500000000001</c:v>
                </c:pt>
                <c:pt idx="18">
                  <c:v>3.0647500000000001</c:v>
                </c:pt>
                <c:pt idx="19">
                  <c:v>3.0647500000000001</c:v>
                </c:pt>
                <c:pt idx="20">
                  <c:v>3.0647500000000001</c:v>
                </c:pt>
                <c:pt idx="21">
                  <c:v>3.0647500000000001</c:v>
                </c:pt>
                <c:pt idx="22">
                  <c:v>3.0647500000000001</c:v>
                </c:pt>
              </c:numCache>
            </c:numRef>
          </c:val>
          <c:smooth val="0"/>
          <c:extLst>
            <c:ext xmlns:c16="http://schemas.microsoft.com/office/drawing/2014/chart" uri="{C3380CC4-5D6E-409C-BE32-E72D297353CC}">
              <c16:uniqueId val="{0000000B-71EF-40A7-90E4-6ECF901890DB}"/>
            </c:ext>
          </c:extLst>
        </c:ser>
        <c:ser>
          <c:idx val="12"/>
          <c:order val="12"/>
          <c:tx>
            <c:strRef>
              <c:f>'Coal prices'!$B$21</c:f>
              <c:strCache>
                <c:ptCount val="1"/>
                <c:pt idx="0">
                  <c:v>Tarong North</c:v>
                </c:pt>
              </c:strCache>
            </c:strRef>
          </c:tx>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prices'!$C$21:$Y$21</c:f>
              <c:numCache>
                <c:formatCode>_("$"* #,##0.00_);_("$"* \(#,##0.00\);_("$"* "-"??_);_(@_)</c:formatCode>
                <c:ptCount val="23"/>
                <c:pt idx="0">
                  <c:v>3.0134999999999996</c:v>
                </c:pt>
                <c:pt idx="1">
                  <c:v>3.0237499999999997</c:v>
                </c:pt>
                <c:pt idx="2">
                  <c:v>3.0237499999999997</c:v>
                </c:pt>
                <c:pt idx="3">
                  <c:v>3.0442499999999999</c:v>
                </c:pt>
                <c:pt idx="4">
                  <c:v>3.0647500000000001</c:v>
                </c:pt>
                <c:pt idx="5">
                  <c:v>3.0647500000000001</c:v>
                </c:pt>
                <c:pt idx="6">
                  <c:v>3.0647500000000001</c:v>
                </c:pt>
                <c:pt idx="7">
                  <c:v>3.0647500000000001</c:v>
                </c:pt>
                <c:pt idx="8">
                  <c:v>3.0647500000000001</c:v>
                </c:pt>
                <c:pt idx="9">
                  <c:v>3.0647500000000001</c:v>
                </c:pt>
                <c:pt idx="10">
                  <c:v>3.0647500000000001</c:v>
                </c:pt>
                <c:pt idx="11">
                  <c:v>3.0647500000000001</c:v>
                </c:pt>
                <c:pt idx="12">
                  <c:v>3.0647500000000001</c:v>
                </c:pt>
                <c:pt idx="13">
                  <c:v>3.0647500000000001</c:v>
                </c:pt>
                <c:pt idx="14">
                  <c:v>3.0647500000000001</c:v>
                </c:pt>
                <c:pt idx="15">
                  <c:v>3.0647500000000001</c:v>
                </c:pt>
                <c:pt idx="16">
                  <c:v>3.0647500000000001</c:v>
                </c:pt>
                <c:pt idx="17">
                  <c:v>3.0647500000000001</c:v>
                </c:pt>
                <c:pt idx="18">
                  <c:v>3.0647500000000001</c:v>
                </c:pt>
                <c:pt idx="19">
                  <c:v>3.0647500000000001</c:v>
                </c:pt>
                <c:pt idx="20">
                  <c:v>3.0647500000000001</c:v>
                </c:pt>
                <c:pt idx="21">
                  <c:v>3.0647500000000001</c:v>
                </c:pt>
                <c:pt idx="22">
                  <c:v>3.0647500000000001</c:v>
                </c:pt>
              </c:numCache>
            </c:numRef>
          </c:val>
          <c:smooth val="0"/>
          <c:extLst>
            <c:ext xmlns:c16="http://schemas.microsoft.com/office/drawing/2014/chart" uri="{C3380CC4-5D6E-409C-BE32-E72D297353CC}">
              <c16:uniqueId val="{00000004-228B-41E3-B324-472F51A19687}"/>
            </c:ext>
          </c:extLst>
        </c:ser>
        <c:ser>
          <c:idx val="13"/>
          <c:order val="13"/>
          <c:tx>
            <c:strRef>
              <c:f>'Coal prices'!$B$22</c:f>
              <c:strCache>
                <c:ptCount val="1"/>
                <c:pt idx="0">
                  <c:v>Loy Yang A</c:v>
                </c:pt>
              </c:strCache>
            </c:strRef>
          </c:tx>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prices'!$C$22:$Y$22</c:f>
              <c:numCache>
                <c:formatCode>_("$"* #,##0.00_);_("$"* \(#,##0.00\);_("$"* "-"??_);_(@_)</c:formatCode>
                <c:ptCount val="23"/>
                <c:pt idx="0">
                  <c:v>0.69699999999999995</c:v>
                </c:pt>
                <c:pt idx="1">
                  <c:v>0.69699999999999995</c:v>
                </c:pt>
                <c:pt idx="2">
                  <c:v>0.69699999999999995</c:v>
                </c:pt>
                <c:pt idx="3">
                  <c:v>0.69699999999999995</c:v>
                </c:pt>
                <c:pt idx="4">
                  <c:v>0.70724999999999993</c:v>
                </c:pt>
                <c:pt idx="5">
                  <c:v>0.70724999999999993</c:v>
                </c:pt>
                <c:pt idx="6">
                  <c:v>0.70724999999999993</c:v>
                </c:pt>
                <c:pt idx="7">
                  <c:v>0.70724999999999993</c:v>
                </c:pt>
                <c:pt idx="8">
                  <c:v>0.71749999999999992</c:v>
                </c:pt>
                <c:pt idx="9">
                  <c:v>0.71749999999999992</c:v>
                </c:pt>
                <c:pt idx="10">
                  <c:v>0.71749999999999992</c:v>
                </c:pt>
                <c:pt idx="11">
                  <c:v>0.7277499999999999</c:v>
                </c:pt>
                <c:pt idx="12">
                  <c:v>0.7277499999999999</c:v>
                </c:pt>
                <c:pt idx="13">
                  <c:v>0.73799999999999988</c:v>
                </c:pt>
                <c:pt idx="14">
                  <c:v>0.73799999999999988</c:v>
                </c:pt>
                <c:pt idx="15">
                  <c:v>0.75849999999999995</c:v>
                </c:pt>
                <c:pt idx="16">
                  <c:v>0.75849999999999995</c:v>
                </c:pt>
                <c:pt idx="17">
                  <c:v>0.76874999999999993</c:v>
                </c:pt>
                <c:pt idx="18">
                  <c:v>0.76874999999999993</c:v>
                </c:pt>
                <c:pt idx="19">
                  <c:v>0.77899999999999991</c:v>
                </c:pt>
                <c:pt idx="20">
                  <c:v>0.7892499999999999</c:v>
                </c:pt>
                <c:pt idx="21">
                  <c:v>0.7892499999999999</c:v>
                </c:pt>
                <c:pt idx="22">
                  <c:v>0.7892499999999999</c:v>
                </c:pt>
              </c:numCache>
            </c:numRef>
          </c:val>
          <c:smooth val="0"/>
          <c:extLst>
            <c:ext xmlns:c16="http://schemas.microsoft.com/office/drawing/2014/chart" uri="{C3380CC4-5D6E-409C-BE32-E72D297353CC}">
              <c16:uniqueId val="{00000005-228B-41E3-B324-472F51A19687}"/>
            </c:ext>
          </c:extLst>
        </c:ser>
        <c:ser>
          <c:idx val="14"/>
          <c:order val="14"/>
          <c:tx>
            <c:strRef>
              <c:f>'Coal prices'!$B$23</c:f>
              <c:strCache>
                <c:ptCount val="1"/>
                <c:pt idx="0">
                  <c:v>Loy Yang B</c:v>
                </c:pt>
              </c:strCache>
            </c:strRef>
          </c:tx>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prices'!$C$23:$Y$23</c:f>
              <c:numCache>
                <c:formatCode>_("$"* #,##0.00_);_("$"* \(#,##0.00\);_("$"* "-"??_);_(@_)</c:formatCode>
                <c:ptCount val="23"/>
                <c:pt idx="0">
                  <c:v>0.69699999999999995</c:v>
                </c:pt>
                <c:pt idx="1">
                  <c:v>0.69699999999999995</c:v>
                </c:pt>
                <c:pt idx="2">
                  <c:v>0.69699999999999995</c:v>
                </c:pt>
                <c:pt idx="3">
                  <c:v>0.69699999999999995</c:v>
                </c:pt>
                <c:pt idx="4">
                  <c:v>0.70724999999999993</c:v>
                </c:pt>
                <c:pt idx="5">
                  <c:v>0.70724999999999993</c:v>
                </c:pt>
                <c:pt idx="6">
                  <c:v>0.70724999999999993</c:v>
                </c:pt>
                <c:pt idx="7">
                  <c:v>0.70724999999999993</c:v>
                </c:pt>
                <c:pt idx="8">
                  <c:v>0.71749999999999992</c:v>
                </c:pt>
                <c:pt idx="9">
                  <c:v>0.71749999999999992</c:v>
                </c:pt>
                <c:pt idx="10">
                  <c:v>0.71749999999999992</c:v>
                </c:pt>
                <c:pt idx="11">
                  <c:v>0.7277499999999999</c:v>
                </c:pt>
                <c:pt idx="12">
                  <c:v>0.7277499999999999</c:v>
                </c:pt>
                <c:pt idx="13">
                  <c:v>0.73799999999999988</c:v>
                </c:pt>
                <c:pt idx="14">
                  <c:v>0.73799999999999988</c:v>
                </c:pt>
                <c:pt idx="15">
                  <c:v>0.75849999999999995</c:v>
                </c:pt>
                <c:pt idx="16">
                  <c:v>0.75849999999999995</c:v>
                </c:pt>
                <c:pt idx="17">
                  <c:v>0.76874999999999993</c:v>
                </c:pt>
                <c:pt idx="18">
                  <c:v>0.76874999999999993</c:v>
                </c:pt>
                <c:pt idx="19">
                  <c:v>0.77899999999999991</c:v>
                </c:pt>
                <c:pt idx="20">
                  <c:v>0.7892499999999999</c:v>
                </c:pt>
                <c:pt idx="21">
                  <c:v>0.7892499999999999</c:v>
                </c:pt>
                <c:pt idx="22">
                  <c:v>0.7892499999999999</c:v>
                </c:pt>
              </c:numCache>
            </c:numRef>
          </c:val>
          <c:smooth val="0"/>
          <c:extLst>
            <c:ext xmlns:c16="http://schemas.microsoft.com/office/drawing/2014/chart" uri="{C3380CC4-5D6E-409C-BE32-E72D297353CC}">
              <c16:uniqueId val="{00000006-228B-41E3-B324-472F51A19687}"/>
            </c:ext>
          </c:extLst>
        </c:ser>
        <c:ser>
          <c:idx val="15"/>
          <c:order val="15"/>
          <c:tx>
            <c:strRef>
              <c:f>'Coal prices'!$B$24</c:f>
              <c:strCache>
                <c:ptCount val="1"/>
                <c:pt idx="0">
                  <c:v>Yallourn</c:v>
                </c:pt>
              </c:strCache>
            </c:strRef>
          </c:tx>
          <c:marker>
            <c:symbol val="none"/>
          </c:marker>
          <c:cat>
            <c:strRef>
              <c:f>'Coal prices'!$C$8:$X$8</c:f>
              <c:strCache>
                <c:ptCount val="2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strCache>
            </c:strRef>
          </c:cat>
          <c:val>
            <c:numRef>
              <c:f>'Coal prices'!$C$24:$Y$24</c:f>
              <c:numCache>
                <c:formatCode>_("$"* #,##0.00_);_("$"* \(#,##0.00\);_("$"* "-"??_);_(@_)</c:formatCode>
                <c:ptCount val="23"/>
                <c:pt idx="0">
                  <c:v>0.67649999999999999</c:v>
                </c:pt>
                <c:pt idx="1">
                  <c:v>0.68674999999999997</c:v>
                </c:pt>
                <c:pt idx="2">
                  <c:v>0.68674999999999997</c:v>
                </c:pt>
                <c:pt idx="3">
                  <c:v>0.69699999999999995</c:v>
                </c:pt>
                <c:pt idx="4">
                  <c:v>0.69699999999999995</c:v>
                </c:pt>
                <c:pt idx="5">
                  <c:v>0.69699999999999995</c:v>
                </c:pt>
                <c:pt idx="6">
                  <c:v>0.69699999999999995</c:v>
                </c:pt>
                <c:pt idx="7">
                  <c:v>0.70724999999999993</c:v>
                </c:pt>
                <c:pt idx="8">
                  <c:v>0.70724999999999993</c:v>
                </c:pt>
                <c:pt idx="9">
                  <c:v>0.70724999999999993</c:v>
                </c:pt>
                <c:pt idx="10">
                  <c:v>0.71749999999999992</c:v>
                </c:pt>
                <c:pt idx="11">
                  <c:v>0.71749999999999992</c:v>
                </c:pt>
                <c:pt idx="12">
                  <c:v>0.71749999999999992</c:v>
                </c:pt>
                <c:pt idx="13">
                  <c:v>0.7277499999999999</c:v>
                </c:pt>
                <c:pt idx="14">
                  <c:v>0.7277499999999999</c:v>
                </c:pt>
                <c:pt idx="15">
                  <c:v>0.73799999999999988</c:v>
                </c:pt>
                <c:pt idx="16">
                  <c:v>0.73799999999999988</c:v>
                </c:pt>
                <c:pt idx="17">
                  <c:v>0.75849999999999995</c:v>
                </c:pt>
                <c:pt idx="18">
                  <c:v>0.75849999999999995</c:v>
                </c:pt>
                <c:pt idx="19">
                  <c:v>0.76874999999999993</c:v>
                </c:pt>
                <c:pt idx="20">
                  <c:v>0.77899999999999991</c:v>
                </c:pt>
                <c:pt idx="21">
                  <c:v>0.77899999999999991</c:v>
                </c:pt>
                <c:pt idx="22">
                  <c:v>0.77899999999999991</c:v>
                </c:pt>
              </c:numCache>
            </c:numRef>
          </c:val>
          <c:smooth val="0"/>
          <c:extLst>
            <c:ext xmlns:c16="http://schemas.microsoft.com/office/drawing/2014/chart" uri="{C3380CC4-5D6E-409C-BE32-E72D297353CC}">
              <c16:uniqueId val="{00000007-228B-41E3-B324-472F51A19687}"/>
            </c:ext>
          </c:extLst>
        </c:ser>
        <c:dLbls>
          <c:showLegendKey val="0"/>
          <c:showVal val="0"/>
          <c:showCatName val="0"/>
          <c:showSerName val="0"/>
          <c:showPercent val="0"/>
          <c:showBubbleSize val="0"/>
        </c:dLbls>
        <c:smooth val="0"/>
        <c:axId val="393347072"/>
        <c:axId val="393348608"/>
      </c:lineChart>
      <c:catAx>
        <c:axId val="3933470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en-US"/>
          </a:p>
        </c:txPr>
        <c:crossAx val="393348608"/>
        <c:crosses val="autoZero"/>
        <c:auto val="1"/>
        <c:lblAlgn val="ctr"/>
        <c:lblOffset val="100"/>
        <c:noMultiLvlLbl val="0"/>
      </c:catAx>
      <c:valAx>
        <c:axId val="39334860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100" b="1" i="0" u="none" strike="noStrike" kern="1200" baseline="0">
                    <a:solidFill>
                      <a:srgbClr val="000000"/>
                    </a:solidFill>
                    <a:latin typeface="+mn-lt"/>
                    <a:ea typeface="Arial Narrow"/>
                    <a:cs typeface="Arial Narrow"/>
                  </a:defRPr>
                </a:pPr>
                <a:r>
                  <a:rPr lang="en-AU" sz="1100" b="1">
                    <a:latin typeface="+mn-lt"/>
                  </a:rPr>
                  <a:t>Coal price ($/GJ)</a:t>
                </a:r>
              </a:p>
            </c:rich>
          </c:tx>
          <c:overlay val="0"/>
          <c:spPr>
            <a:noFill/>
            <a:ln>
              <a:noFill/>
            </a:ln>
            <a:effectLst/>
          </c:spPr>
        </c:title>
        <c:numFmt formatCode="_(&quot;$&quot;* #,##0.00_);_(&quot;$&quot;* \(#,##0.00\);_(&quot;$&quot;* &quot;-&quot;??_);_(@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n-US"/>
          </a:p>
        </c:txPr>
        <c:crossAx val="39334707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legend>
    <c:plotVisOnly val="1"/>
    <c:dispBlanksAs val="gap"/>
    <c:showDLblsOverMax val="0"/>
  </c:chart>
  <c:spPr>
    <a:no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'Peak demand forecasts'!$B$29</c:f>
              <c:strCache>
                <c:ptCount val="1"/>
                <c:pt idx="0">
                  <c:v>Fast QLD</c:v>
                </c:pt>
              </c:strCache>
            </c:strRef>
          </c:tx>
          <c:spPr>
            <a:ln w="28575" cap="rnd">
              <a:solidFill>
                <a:srgbClr val="F04C3E"/>
              </a:solidFill>
              <a:prstDash val="lg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forecasts'!$C$29:$U$29</c:f>
              <c:numCache>
                <c:formatCode>_-* #,##0_-;\-* #,##0_-;_-* "-"??_-;_-@_-</c:formatCode>
                <c:ptCount val="19"/>
                <c:pt idx="0">
                  <c:v>8622</c:v>
                </c:pt>
                <c:pt idx="1">
                  <c:v>8623</c:v>
                </c:pt>
                <c:pt idx="2">
                  <c:v>8662</c:v>
                </c:pt>
                <c:pt idx="3">
                  <c:v>8718</c:v>
                </c:pt>
                <c:pt idx="4">
                  <c:v>8757</c:v>
                </c:pt>
                <c:pt idx="5">
                  <c:v>8886</c:v>
                </c:pt>
                <c:pt idx="6">
                  <c:v>8939</c:v>
                </c:pt>
                <c:pt idx="7">
                  <c:v>9223</c:v>
                </c:pt>
                <c:pt idx="8">
                  <c:v>9340</c:v>
                </c:pt>
                <c:pt idx="9">
                  <c:v>9501</c:v>
                </c:pt>
                <c:pt idx="10">
                  <c:v>9668</c:v>
                </c:pt>
                <c:pt idx="11">
                  <c:v>9793</c:v>
                </c:pt>
                <c:pt idx="12">
                  <c:v>9963</c:v>
                </c:pt>
                <c:pt idx="13">
                  <c:v>10045</c:v>
                </c:pt>
                <c:pt idx="14">
                  <c:v>10191</c:v>
                </c:pt>
                <c:pt idx="15">
                  <c:v>10346</c:v>
                </c:pt>
                <c:pt idx="16">
                  <c:v>10485</c:v>
                </c:pt>
                <c:pt idx="17">
                  <c:v>10662</c:v>
                </c:pt>
                <c:pt idx="18">
                  <c:v>10773</c:v>
                </c:pt>
              </c:numCache>
            </c:numRef>
          </c:val>
          <c:smooth val="0"/>
          <c:extLst>
            <c:ext xmlns:c16="http://schemas.microsoft.com/office/drawing/2014/chart" uri="{C3380CC4-5D6E-409C-BE32-E72D297353CC}">
              <c16:uniqueId val="{00000000-E226-4C6A-B54E-3D0C929F6341}"/>
            </c:ext>
          </c:extLst>
        </c:ser>
        <c:ser>
          <c:idx val="1"/>
          <c:order val="1"/>
          <c:tx>
            <c:strRef>
              <c:f>'Peak demand forecasts'!$B$30</c:f>
              <c:strCache>
                <c:ptCount val="1"/>
                <c:pt idx="0">
                  <c:v>Fast NSW</c:v>
                </c:pt>
              </c:strCache>
            </c:strRef>
          </c:tx>
          <c:spPr>
            <a:ln w="28575" cap="rnd">
              <a:solidFill>
                <a:srgbClr val="00A3BB"/>
              </a:solidFill>
              <a:prstDash val="lg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forecasts'!$C$30:$U$30</c:f>
              <c:numCache>
                <c:formatCode>_-* #,##0_-;\-* #,##0_-;_-* "-"??_-;_-@_-</c:formatCode>
                <c:ptCount val="19"/>
                <c:pt idx="0">
                  <c:v>12319.61609</c:v>
                </c:pt>
                <c:pt idx="1">
                  <c:v>12398.822700000001</c:v>
                </c:pt>
                <c:pt idx="2">
                  <c:v>12451.47551</c:v>
                </c:pt>
                <c:pt idx="3">
                  <c:v>12529.154860000001</c:v>
                </c:pt>
                <c:pt idx="4">
                  <c:v>12631.36335</c:v>
                </c:pt>
                <c:pt idx="5">
                  <c:v>12875.965899999999</c:v>
                </c:pt>
                <c:pt idx="6">
                  <c:v>13170.67844</c:v>
                </c:pt>
                <c:pt idx="7">
                  <c:v>13444.405479999999</c:v>
                </c:pt>
                <c:pt idx="8">
                  <c:v>13656.991410000001</c:v>
                </c:pt>
                <c:pt idx="9">
                  <c:v>13819.611080000001</c:v>
                </c:pt>
                <c:pt idx="10">
                  <c:v>14213.54263</c:v>
                </c:pt>
                <c:pt idx="11">
                  <c:v>14452.63969</c:v>
                </c:pt>
                <c:pt idx="12">
                  <c:v>14723.528120000003</c:v>
                </c:pt>
                <c:pt idx="13">
                  <c:v>15052.83467</c:v>
                </c:pt>
                <c:pt idx="14">
                  <c:v>15212.30256</c:v>
                </c:pt>
                <c:pt idx="15">
                  <c:v>15505.666140000001</c:v>
                </c:pt>
                <c:pt idx="16">
                  <c:v>15747.056250000001</c:v>
                </c:pt>
                <c:pt idx="17">
                  <c:v>16012.271779999999</c:v>
                </c:pt>
                <c:pt idx="18">
                  <c:v>16232.087599999999</c:v>
                </c:pt>
              </c:numCache>
            </c:numRef>
          </c:val>
          <c:smooth val="0"/>
          <c:extLst>
            <c:ext xmlns:c16="http://schemas.microsoft.com/office/drawing/2014/chart" uri="{C3380CC4-5D6E-409C-BE32-E72D297353CC}">
              <c16:uniqueId val="{00000001-E226-4C6A-B54E-3D0C929F6341}"/>
            </c:ext>
          </c:extLst>
        </c:ser>
        <c:ser>
          <c:idx val="2"/>
          <c:order val="2"/>
          <c:tx>
            <c:strRef>
              <c:f>'Peak demand forecasts'!$B$31</c:f>
              <c:strCache>
                <c:ptCount val="1"/>
                <c:pt idx="0">
                  <c:v>Fast VIC</c:v>
                </c:pt>
              </c:strCache>
            </c:strRef>
          </c:tx>
          <c:spPr>
            <a:ln w="28575" cap="rnd">
              <a:solidFill>
                <a:srgbClr val="FFD200"/>
              </a:solidFill>
              <a:prstDash val="lg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forecasts'!$C$31:$U$31</c:f>
              <c:numCache>
                <c:formatCode>_-* #,##0_-;\-* #,##0_-;_-* "-"??_-;_-@_-</c:formatCode>
                <c:ptCount val="19"/>
                <c:pt idx="0">
                  <c:v>9107</c:v>
                </c:pt>
                <c:pt idx="1">
                  <c:v>9198</c:v>
                </c:pt>
                <c:pt idx="2">
                  <c:v>9278</c:v>
                </c:pt>
                <c:pt idx="3">
                  <c:v>9483</c:v>
                </c:pt>
                <c:pt idx="4">
                  <c:v>9609</c:v>
                </c:pt>
                <c:pt idx="5">
                  <c:v>9849</c:v>
                </c:pt>
                <c:pt idx="6">
                  <c:v>9971</c:v>
                </c:pt>
                <c:pt idx="7">
                  <c:v>10178</c:v>
                </c:pt>
                <c:pt idx="8">
                  <c:v>10419</c:v>
                </c:pt>
                <c:pt idx="9">
                  <c:v>10676</c:v>
                </c:pt>
                <c:pt idx="10">
                  <c:v>11016</c:v>
                </c:pt>
                <c:pt idx="11">
                  <c:v>11274</c:v>
                </c:pt>
                <c:pt idx="12">
                  <c:v>11450</c:v>
                </c:pt>
                <c:pt idx="13">
                  <c:v>11769</c:v>
                </c:pt>
                <c:pt idx="14">
                  <c:v>12094</c:v>
                </c:pt>
                <c:pt idx="15">
                  <c:v>12388</c:v>
                </c:pt>
                <c:pt idx="16">
                  <c:v>12587</c:v>
                </c:pt>
                <c:pt idx="17">
                  <c:v>12868</c:v>
                </c:pt>
                <c:pt idx="18">
                  <c:v>13032</c:v>
                </c:pt>
              </c:numCache>
            </c:numRef>
          </c:val>
          <c:smooth val="0"/>
          <c:extLst>
            <c:ext xmlns:c16="http://schemas.microsoft.com/office/drawing/2014/chart" uri="{C3380CC4-5D6E-409C-BE32-E72D297353CC}">
              <c16:uniqueId val="{00000002-E226-4C6A-B54E-3D0C929F6341}"/>
            </c:ext>
          </c:extLst>
        </c:ser>
        <c:ser>
          <c:idx val="3"/>
          <c:order val="3"/>
          <c:tx>
            <c:strRef>
              <c:f>'Peak demand forecasts'!$B$32</c:f>
              <c:strCache>
                <c:ptCount val="1"/>
                <c:pt idx="0">
                  <c:v>Fast SA</c:v>
                </c:pt>
              </c:strCache>
            </c:strRef>
          </c:tx>
          <c:spPr>
            <a:ln w="28575" cap="rnd">
              <a:solidFill>
                <a:srgbClr val="7F7E82"/>
              </a:solidFill>
              <a:prstDash val="lg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forecasts'!$C$32:$U$32</c:f>
              <c:numCache>
                <c:formatCode>_-* #,##0_-;\-* #,##0_-;_-* "-"??_-;_-@_-</c:formatCode>
                <c:ptCount val="19"/>
                <c:pt idx="0">
                  <c:v>2891</c:v>
                </c:pt>
                <c:pt idx="1">
                  <c:v>2924</c:v>
                </c:pt>
                <c:pt idx="2">
                  <c:v>2970</c:v>
                </c:pt>
                <c:pt idx="3">
                  <c:v>3012</c:v>
                </c:pt>
                <c:pt idx="4">
                  <c:v>3028</c:v>
                </c:pt>
                <c:pt idx="5">
                  <c:v>3080</c:v>
                </c:pt>
                <c:pt idx="6">
                  <c:v>3084</c:v>
                </c:pt>
                <c:pt idx="7">
                  <c:v>3143</c:v>
                </c:pt>
                <c:pt idx="8">
                  <c:v>3174</c:v>
                </c:pt>
                <c:pt idx="9">
                  <c:v>3256</c:v>
                </c:pt>
                <c:pt idx="10">
                  <c:v>3303</c:v>
                </c:pt>
                <c:pt idx="11">
                  <c:v>3358</c:v>
                </c:pt>
                <c:pt idx="12">
                  <c:v>3407</c:v>
                </c:pt>
                <c:pt idx="13">
                  <c:v>3455</c:v>
                </c:pt>
                <c:pt idx="14">
                  <c:v>3495</c:v>
                </c:pt>
                <c:pt idx="15">
                  <c:v>3542</c:v>
                </c:pt>
                <c:pt idx="16">
                  <c:v>3581</c:v>
                </c:pt>
                <c:pt idx="17">
                  <c:v>3641</c:v>
                </c:pt>
                <c:pt idx="18">
                  <c:v>3700</c:v>
                </c:pt>
              </c:numCache>
            </c:numRef>
          </c:val>
          <c:smooth val="0"/>
          <c:extLst>
            <c:ext xmlns:c16="http://schemas.microsoft.com/office/drawing/2014/chart" uri="{C3380CC4-5D6E-409C-BE32-E72D297353CC}">
              <c16:uniqueId val="{00000003-E226-4C6A-B54E-3D0C929F6341}"/>
            </c:ext>
          </c:extLst>
        </c:ser>
        <c:ser>
          <c:idx val="4"/>
          <c:order val="4"/>
          <c:tx>
            <c:strRef>
              <c:f>'Peak demand forecasts'!$B$33</c:f>
              <c:strCache>
                <c:ptCount val="1"/>
                <c:pt idx="0">
                  <c:v>Fast TAS</c:v>
                </c:pt>
              </c:strCache>
            </c:strRef>
          </c:tx>
          <c:spPr>
            <a:ln w="28575" cap="rnd">
              <a:solidFill>
                <a:srgbClr val="439639"/>
              </a:solidFill>
              <a:prstDash val="lg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forecasts'!$C$33:$U$33</c:f>
              <c:numCache>
                <c:formatCode>_-* #,##0_-;\-* #,##0_-;_-* "-"??_-;_-@_-</c:formatCode>
                <c:ptCount val="19"/>
                <c:pt idx="0">
                  <c:v>1695</c:v>
                </c:pt>
                <c:pt idx="1">
                  <c:v>1709</c:v>
                </c:pt>
                <c:pt idx="2">
                  <c:v>1724</c:v>
                </c:pt>
                <c:pt idx="3">
                  <c:v>1734</c:v>
                </c:pt>
                <c:pt idx="4">
                  <c:v>1745</c:v>
                </c:pt>
                <c:pt idx="5">
                  <c:v>1761</c:v>
                </c:pt>
                <c:pt idx="6">
                  <c:v>1762</c:v>
                </c:pt>
                <c:pt idx="7">
                  <c:v>1782</c:v>
                </c:pt>
                <c:pt idx="8">
                  <c:v>1805</c:v>
                </c:pt>
                <c:pt idx="9">
                  <c:v>1825</c:v>
                </c:pt>
                <c:pt idx="10">
                  <c:v>1840</c:v>
                </c:pt>
                <c:pt idx="11">
                  <c:v>1860</c:v>
                </c:pt>
                <c:pt idx="12">
                  <c:v>1879</c:v>
                </c:pt>
                <c:pt idx="13">
                  <c:v>1902</c:v>
                </c:pt>
                <c:pt idx="14">
                  <c:v>1925</c:v>
                </c:pt>
                <c:pt idx="15">
                  <c:v>1947</c:v>
                </c:pt>
                <c:pt idx="16">
                  <c:v>1971</c:v>
                </c:pt>
                <c:pt idx="17">
                  <c:v>1994</c:v>
                </c:pt>
                <c:pt idx="18">
                  <c:v>2053.7808219178082</c:v>
                </c:pt>
              </c:numCache>
            </c:numRef>
          </c:val>
          <c:smooth val="0"/>
          <c:extLst>
            <c:ext xmlns:c16="http://schemas.microsoft.com/office/drawing/2014/chart" uri="{C3380CC4-5D6E-409C-BE32-E72D297353CC}">
              <c16:uniqueId val="{00000004-E226-4C6A-B54E-3D0C929F6341}"/>
            </c:ext>
          </c:extLst>
        </c:ser>
        <c:ser>
          <c:idx val="5"/>
          <c:order val="5"/>
          <c:tx>
            <c:strRef>
              <c:f>'Peak demand forecasts'!$B$34</c:f>
              <c:strCache>
                <c:ptCount val="1"/>
                <c:pt idx="0">
                  <c:v>Neutral QLD</c:v>
                </c:pt>
              </c:strCache>
            </c:strRef>
          </c:tx>
          <c:spPr>
            <a:ln w="22225" cap="rnd">
              <a:solidFill>
                <a:srgbClr val="F04C3E"/>
              </a:solidFill>
              <a:prstDash val="solid"/>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forecasts'!$C$34:$U$34</c:f>
              <c:numCache>
                <c:formatCode>_-* #,##0_-;\-* #,##0_-;_-* "-"??_-;_-@_-</c:formatCode>
                <c:ptCount val="19"/>
                <c:pt idx="0">
                  <c:v>8531</c:v>
                </c:pt>
                <c:pt idx="1">
                  <c:v>8513</c:v>
                </c:pt>
                <c:pt idx="2">
                  <c:v>8554</c:v>
                </c:pt>
                <c:pt idx="3">
                  <c:v>8626</c:v>
                </c:pt>
                <c:pt idx="4">
                  <c:v>8663</c:v>
                </c:pt>
                <c:pt idx="5">
                  <c:v>8710</c:v>
                </c:pt>
                <c:pt idx="6">
                  <c:v>8742</c:v>
                </c:pt>
                <c:pt idx="7">
                  <c:v>8788</c:v>
                </c:pt>
                <c:pt idx="8">
                  <c:v>8857</c:v>
                </c:pt>
                <c:pt idx="9">
                  <c:v>8943</c:v>
                </c:pt>
                <c:pt idx="10">
                  <c:v>9037</c:v>
                </c:pt>
                <c:pt idx="11">
                  <c:v>9145</c:v>
                </c:pt>
                <c:pt idx="12">
                  <c:v>9257</c:v>
                </c:pt>
                <c:pt idx="13">
                  <c:v>9347</c:v>
                </c:pt>
                <c:pt idx="14">
                  <c:v>9454</c:v>
                </c:pt>
                <c:pt idx="15">
                  <c:v>9561</c:v>
                </c:pt>
                <c:pt idx="16">
                  <c:v>9662</c:v>
                </c:pt>
                <c:pt idx="17">
                  <c:v>9762</c:v>
                </c:pt>
                <c:pt idx="18">
                  <c:v>9835</c:v>
                </c:pt>
              </c:numCache>
            </c:numRef>
          </c:val>
          <c:smooth val="0"/>
          <c:extLst>
            <c:ext xmlns:c16="http://schemas.microsoft.com/office/drawing/2014/chart" uri="{C3380CC4-5D6E-409C-BE32-E72D297353CC}">
              <c16:uniqueId val="{00000005-E226-4C6A-B54E-3D0C929F6341}"/>
            </c:ext>
          </c:extLst>
        </c:ser>
        <c:ser>
          <c:idx val="6"/>
          <c:order val="6"/>
          <c:tx>
            <c:strRef>
              <c:f>'Peak demand forecasts'!$B$35</c:f>
              <c:strCache>
                <c:ptCount val="1"/>
                <c:pt idx="0">
                  <c:v>Neutral NSW</c:v>
                </c:pt>
              </c:strCache>
            </c:strRef>
          </c:tx>
          <c:spPr>
            <a:ln w="22225" cap="rnd">
              <a:solidFill>
                <a:srgbClr val="00A3BB"/>
              </a:solidFill>
              <a:prstDash val="solid"/>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forecasts'!$C$35:$U$35</c:f>
              <c:numCache>
                <c:formatCode>_-* #,##0_-;\-* #,##0_-;_-* "-"??_-;_-@_-</c:formatCode>
                <c:ptCount val="19"/>
                <c:pt idx="0">
                  <c:v>12322.41259</c:v>
                </c:pt>
                <c:pt idx="1">
                  <c:v>12346.220890000001</c:v>
                </c:pt>
                <c:pt idx="2">
                  <c:v>12400.317300000001</c:v>
                </c:pt>
                <c:pt idx="3">
                  <c:v>12442.35261</c:v>
                </c:pt>
                <c:pt idx="4">
                  <c:v>12545.91296</c:v>
                </c:pt>
                <c:pt idx="5">
                  <c:v>12733.19371</c:v>
                </c:pt>
                <c:pt idx="6">
                  <c:v>12770.15288</c:v>
                </c:pt>
                <c:pt idx="7">
                  <c:v>12986.927900000001</c:v>
                </c:pt>
                <c:pt idx="8">
                  <c:v>13172.034949999999</c:v>
                </c:pt>
                <c:pt idx="9">
                  <c:v>13297.93513</c:v>
                </c:pt>
                <c:pt idx="10">
                  <c:v>13502.012909999999</c:v>
                </c:pt>
                <c:pt idx="11">
                  <c:v>13692.162189999999</c:v>
                </c:pt>
                <c:pt idx="12">
                  <c:v>13986.80053</c:v>
                </c:pt>
                <c:pt idx="13">
                  <c:v>14083.434549999998</c:v>
                </c:pt>
                <c:pt idx="14">
                  <c:v>14265.108809999998</c:v>
                </c:pt>
                <c:pt idx="15">
                  <c:v>14423.140810000001</c:v>
                </c:pt>
                <c:pt idx="16">
                  <c:v>14587.846819999999</c:v>
                </c:pt>
                <c:pt idx="17">
                  <c:v>14739.085230000001</c:v>
                </c:pt>
                <c:pt idx="18">
                  <c:v>14869.528350000001</c:v>
                </c:pt>
              </c:numCache>
            </c:numRef>
          </c:val>
          <c:smooth val="0"/>
          <c:extLst>
            <c:ext xmlns:c16="http://schemas.microsoft.com/office/drawing/2014/chart" uri="{C3380CC4-5D6E-409C-BE32-E72D297353CC}">
              <c16:uniqueId val="{00000006-E226-4C6A-B54E-3D0C929F6341}"/>
            </c:ext>
          </c:extLst>
        </c:ser>
        <c:ser>
          <c:idx val="7"/>
          <c:order val="7"/>
          <c:tx>
            <c:strRef>
              <c:f>'Peak demand forecasts'!$B$36</c:f>
              <c:strCache>
                <c:ptCount val="1"/>
                <c:pt idx="0">
                  <c:v>Neutral VIC</c:v>
                </c:pt>
              </c:strCache>
            </c:strRef>
          </c:tx>
          <c:spPr>
            <a:ln w="22225" cap="rnd">
              <a:solidFill>
                <a:srgbClr val="FFD200"/>
              </a:solidFill>
              <a:prstDash val="solid"/>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forecasts'!$C$36:$U$36</c:f>
              <c:numCache>
                <c:formatCode>_-* #,##0_-;\-* #,##0_-;_-* "-"??_-;_-@_-</c:formatCode>
                <c:ptCount val="19"/>
                <c:pt idx="0">
                  <c:v>8997</c:v>
                </c:pt>
                <c:pt idx="1">
                  <c:v>9009</c:v>
                </c:pt>
                <c:pt idx="2">
                  <c:v>9221</c:v>
                </c:pt>
                <c:pt idx="3">
                  <c:v>9249</c:v>
                </c:pt>
                <c:pt idx="4">
                  <c:v>9330</c:v>
                </c:pt>
                <c:pt idx="5">
                  <c:v>9519</c:v>
                </c:pt>
                <c:pt idx="6">
                  <c:v>9480</c:v>
                </c:pt>
                <c:pt idx="7">
                  <c:v>9499</c:v>
                </c:pt>
                <c:pt idx="8">
                  <c:v>9679</c:v>
                </c:pt>
                <c:pt idx="9">
                  <c:v>9856</c:v>
                </c:pt>
                <c:pt idx="10">
                  <c:v>10009</c:v>
                </c:pt>
                <c:pt idx="11">
                  <c:v>10164</c:v>
                </c:pt>
                <c:pt idx="12">
                  <c:v>10413</c:v>
                </c:pt>
                <c:pt idx="13">
                  <c:v>10522</c:v>
                </c:pt>
                <c:pt idx="14">
                  <c:v>10770</c:v>
                </c:pt>
                <c:pt idx="15">
                  <c:v>10977</c:v>
                </c:pt>
                <c:pt idx="16">
                  <c:v>11144</c:v>
                </c:pt>
                <c:pt idx="17">
                  <c:v>11290</c:v>
                </c:pt>
                <c:pt idx="18">
                  <c:v>11371</c:v>
                </c:pt>
              </c:numCache>
            </c:numRef>
          </c:val>
          <c:smooth val="0"/>
          <c:extLst>
            <c:ext xmlns:c16="http://schemas.microsoft.com/office/drawing/2014/chart" uri="{C3380CC4-5D6E-409C-BE32-E72D297353CC}">
              <c16:uniqueId val="{00000007-E226-4C6A-B54E-3D0C929F6341}"/>
            </c:ext>
          </c:extLst>
        </c:ser>
        <c:ser>
          <c:idx val="8"/>
          <c:order val="8"/>
          <c:tx>
            <c:strRef>
              <c:f>'Peak demand forecasts'!$B$37</c:f>
              <c:strCache>
                <c:ptCount val="1"/>
                <c:pt idx="0">
                  <c:v>Neutral SA</c:v>
                </c:pt>
              </c:strCache>
            </c:strRef>
          </c:tx>
          <c:spPr>
            <a:ln w="22225" cap="rnd">
              <a:solidFill>
                <a:srgbClr val="7F7E82"/>
              </a:solidFill>
              <a:prstDash val="solid"/>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forecasts'!$C$37:$U$37</c:f>
              <c:numCache>
                <c:formatCode>_-* #,##0_-;\-* #,##0_-;_-* "-"??_-;_-@_-</c:formatCode>
                <c:ptCount val="19"/>
                <c:pt idx="0">
                  <c:v>2893</c:v>
                </c:pt>
                <c:pt idx="1">
                  <c:v>2895</c:v>
                </c:pt>
                <c:pt idx="2">
                  <c:v>2954</c:v>
                </c:pt>
                <c:pt idx="3">
                  <c:v>2951</c:v>
                </c:pt>
                <c:pt idx="4">
                  <c:v>2978</c:v>
                </c:pt>
                <c:pt idx="5">
                  <c:v>2997</c:v>
                </c:pt>
                <c:pt idx="6">
                  <c:v>2985</c:v>
                </c:pt>
                <c:pt idx="7">
                  <c:v>2968</c:v>
                </c:pt>
                <c:pt idx="8">
                  <c:v>3004</c:v>
                </c:pt>
                <c:pt idx="9">
                  <c:v>3044</c:v>
                </c:pt>
                <c:pt idx="10">
                  <c:v>3046</c:v>
                </c:pt>
                <c:pt idx="11">
                  <c:v>3096</c:v>
                </c:pt>
                <c:pt idx="12">
                  <c:v>3117</c:v>
                </c:pt>
                <c:pt idx="13">
                  <c:v>3155</c:v>
                </c:pt>
                <c:pt idx="14">
                  <c:v>3174</c:v>
                </c:pt>
                <c:pt idx="15">
                  <c:v>3200</c:v>
                </c:pt>
                <c:pt idx="16">
                  <c:v>3250</c:v>
                </c:pt>
                <c:pt idx="17">
                  <c:v>3249</c:v>
                </c:pt>
                <c:pt idx="18">
                  <c:v>3305</c:v>
                </c:pt>
              </c:numCache>
            </c:numRef>
          </c:val>
          <c:smooth val="0"/>
          <c:extLst>
            <c:ext xmlns:c16="http://schemas.microsoft.com/office/drawing/2014/chart" uri="{C3380CC4-5D6E-409C-BE32-E72D297353CC}">
              <c16:uniqueId val="{00000008-E226-4C6A-B54E-3D0C929F6341}"/>
            </c:ext>
          </c:extLst>
        </c:ser>
        <c:ser>
          <c:idx val="9"/>
          <c:order val="9"/>
          <c:tx>
            <c:strRef>
              <c:f>'Peak demand forecasts'!$B$38</c:f>
              <c:strCache>
                <c:ptCount val="1"/>
                <c:pt idx="0">
                  <c:v>Neutral TAS</c:v>
                </c:pt>
              </c:strCache>
            </c:strRef>
          </c:tx>
          <c:spPr>
            <a:ln w="22225" cap="rnd">
              <a:solidFill>
                <a:srgbClr val="439639"/>
              </a:solidFill>
              <a:prstDash val="solid"/>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forecasts'!$C$38:$U$38</c:f>
              <c:numCache>
                <c:formatCode>_-* #,##0_-;\-* #,##0_-;_-* "-"??_-;_-@_-</c:formatCode>
                <c:ptCount val="19"/>
                <c:pt idx="0">
                  <c:v>1687</c:v>
                </c:pt>
                <c:pt idx="1">
                  <c:v>1697</c:v>
                </c:pt>
                <c:pt idx="2">
                  <c:v>1707</c:v>
                </c:pt>
                <c:pt idx="3">
                  <c:v>1692</c:v>
                </c:pt>
                <c:pt idx="4">
                  <c:v>1700</c:v>
                </c:pt>
                <c:pt idx="5">
                  <c:v>1710</c:v>
                </c:pt>
                <c:pt idx="6">
                  <c:v>1699</c:v>
                </c:pt>
                <c:pt idx="7">
                  <c:v>1691</c:v>
                </c:pt>
                <c:pt idx="8">
                  <c:v>1703</c:v>
                </c:pt>
                <c:pt idx="9">
                  <c:v>1710</c:v>
                </c:pt>
                <c:pt idx="10">
                  <c:v>1712</c:v>
                </c:pt>
                <c:pt idx="11">
                  <c:v>1717</c:v>
                </c:pt>
                <c:pt idx="12">
                  <c:v>1729</c:v>
                </c:pt>
                <c:pt idx="13">
                  <c:v>1736</c:v>
                </c:pt>
                <c:pt idx="14">
                  <c:v>1747</c:v>
                </c:pt>
                <c:pt idx="15">
                  <c:v>1757</c:v>
                </c:pt>
                <c:pt idx="16">
                  <c:v>1768</c:v>
                </c:pt>
                <c:pt idx="17">
                  <c:v>1780</c:v>
                </c:pt>
                <c:pt idx="18">
                  <c:v>1824.8082191780823</c:v>
                </c:pt>
              </c:numCache>
            </c:numRef>
          </c:val>
          <c:smooth val="0"/>
          <c:extLst>
            <c:ext xmlns:c16="http://schemas.microsoft.com/office/drawing/2014/chart" uri="{C3380CC4-5D6E-409C-BE32-E72D297353CC}">
              <c16:uniqueId val="{00000009-E226-4C6A-B54E-3D0C929F6341}"/>
            </c:ext>
          </c:extLst>
        </c:ser>
        <c:ser>
          <c:idx val="10"/>
          <c:order val="10"/>
          <c:tx>
            <c:strRef>
              <c:f>'Peak demand forecasts'!$B$39</c:f>
              <c:strCache>
                <c:ptCount val="1"/>
                <c:pt idx="0">
                  <c:v>Slow QLD</c:v>
                </c:pt>
              </c:strCache>
            </c:strRef>
          </c:tx>
          <c:spPr>
            <a:ln w="28575" cap="rnd">
              <a:solidFill>
                <a:srgbClr val="F04C3E"/>
              </a:solidFill>
              <a:prstDash val="sys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forecasts'!$C$39:$U$39</c:f>
              <c:numCache>
                <c:formatCode>_-* #,##0_-;\-* #,##0_-;_-* "-"??_-;_-@_-</c:formatCode>
                <c:ptCount val="19"/>
                <c:pt idx="0">
                  <c:v>8444</c:v>
                </c:pt>
                <c:pt idx="1">
                  <c:v>8373</c:v>
                </c:pt>
                <c:pt idx="2">
                  <c:v>8333</c:v>
                </c:pt>
                <c:pt idx="3">
                  <c:v>8403</c:v>
                </c:pt>
                <c:pt idx="4">
                  <c:v>8342</c:v>
                </c:pt>
                <c:pt idx="5">
                  <c:v>8321</c:v>
                </c:pt>
                <c:pt idx="6">
                  <c:v>8213</c:v>
                </c:pt>
                <c:pt idx="7">
                  <c:v>8201</c:v>
                </c:pt>
                <c:pt idx="8">
                  <c:v>8189</c:v>
                </c:pt>
                <c:pt idx="9">
                  <c:v>7050</c:v>
                </c:pt>
                <c:pt idx="10">
                  <c:v>7045</c:v>
                </c:pt>
                <c:pt idx="11">
                  <c:v>6966</c:v>
                </c:pt>
                <c:pt idx="12">
                  <c:v>7002</c:v>
                </c:pt>
                <c:pt idx="13">
                  <c:v>7031</c:v>
                </c:pt>
                <c:pt idx="14">
                  <c:v>7105</c:v>
                </c:pt>
                <c:pt idx="15">
                  <c:v>7175</c:v>
                </c:pt>
                <c:pt idx="16">
                  <c:v>7265</c:v>
                </c:pt>
                <c:pt idx="17">
                  <c:v>7349</c:v>
                </c:pt>
                <c:pt idx="18">
                  <c:v>7408</c:v>
                </c:pt>
              </c:numCache>
            </c:numRef>
          </c:val>
          <c:smooth val="0"/>
          <c:extLst>
            <c:ext xmlns:c16="http://schemas.microsoft.com/office/drawing/2014/chart" uri="{C3380CC4-5D6E-409C-BE32-E72D297353CC}">
              <c16:uniqueId val="{0000000A-E226-4C6A-B54E-3D0C929F6341}"/>
            </c:ext>
          </c:extLst>
        </c:ser>
        <c:ser>
          <c:idx val="11"/>
          <c:order val="11"/>
          <c:tx>
            <c:strRef>
              <c:f>'Peak demand forecasts'!$B$40</c:f>
              <c:strCache>
                <c:ptCount val="1"/>
                <c:pt idx="0">
                  <c:v>Slow NSW</c:v>
                </c:pt>
              </c:strCache>
            </c:strRef>
          </c:tx>
          <c:spPr>
            <a:ln w="28575" cap="rnd">
              <a:solidFill>
                <a:srgbClr val="00A3BB"/>
              </a:solidFill>
              <a:prstDash val="sys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forecasts'!$C$40:$U$40</c:f>
              <c:numCache>
                <c:formatCode>_-* #,##0_-;\-* #,##0_-;_-* "-"??_-;_-@_-</c:formatCode>
                <c:ptCount val="19"/>
                <c:pt idx="0">
                  <c:v>12258.946169999999</c:v>
                </c:pt>
                <c:pt idx="1">
                  <c:v>12304.64464</c:v>
                </c:pt>
                <c:pt idx="2">
                  <c:v>12418.065850000001</c:v>
                </c:pt>
                <c:pt idx="3">
                  <c:v>12489.13868</c:v>
                </c:pt>
                <c:pt idx="4">
                  <c:v>12298.68857</c:v>
                </c:pt>
                <c:pt idx="5">
                  <c:v>12364.32244</c:v>
                </c:pt>
                <c:pt idx="6">
                  <c:v>12474.83085</c:v>
                </c:pt>
                <c:pt idx="7">
                  <c:v>12567.99682</c:v>
                </c:pt>
                <c:pt idx="8">
                  <c:v>12694.32512</c:v>
                </c:pt>
                <c:pt idx="9">
                  <c:v>12291.831910000001</c:v>
                </c:pt>
                <c:pt idx="10">
                  <c:v>11960.789489999999</c:v>
                </c:pt>
                <c:pt idx="11">
                  <c:v>11540.402550000001</c:v>
                </c:pt>
                <c:pt idx="12">
                  <c:v>11466.788339999999</c:v>
                </c:pt>
                <c:pt idx="13">
                  <c:v>11511.77894</c:v>
                </c:pt>
                <c:pt idx="14">
                  <c:v>11592.818740000001</c:v>
                </c:pt>
                <c:pt idx="15">
                  <c:v>11656.336069999999</c:v>
                </c:pt>
                <c:pt idx="16">
                  <c:v>11705.924489999999</c:v>
                </c:pt>
                <c:pt idx="17">
                  <c:v>11884.191269999999</c:v>
                </c:pt>
                <c:pt idx="18">
                  <c:v>12061.22633</c:v>
                </c:pt>
              </c:numCache>
            </c:numRef>
          </c:val>
          <c:smooth val="0"/>
          <c:extLst>
            <c:ext xmlns:c16="http://schemas.microsoft.com/office/drawing/2014/chart" uri="{C3380CC4-5D6E-409C-BE32-E72D297353CC}">
              <c16:uniqueId val="{0000000B-E226-4C6A-B54E-3D0C929F6341}"/>
            </c:ext>
          </c:extLst>
        </c:ser>
        <c:ser>
          <c:idx val="12"/>
          <c:order val="12"/>
          <c:tx>
            <c:strRef>
              <c:f>'Peak demand forecasts'!$B$41</c:f>
              <c:strCache>
                <c:ptCount val="1"/>
                <c:pt idx="0">
                  <c:v>Slow VIC</c:v>
                </c:pt>
              </c:strCache>
            </c:strRef>
          </c:tx>
          <c:spPr>
            <a:ln w="28575" cap="rnd">
              <a:solidFill>
                <a:srgbClr val="FFD200"/>
              </a:solidFill>
              <a:prstDash val="sys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forecasts'!$C$41:$U$41</c:f>
              <c:numCache>
                <c:formatCode>_-* #,##0_-;\-* #,##0_-;_-* "-"??_-;_-@_-</c:formatCode>
                <c:ptCount val="19"/>
                <c:pt idx="0">
                  <c:v>9027</c:v>
                </c:pt>
                <c:pt idx="1">
                  <c:v>9034</c:v>
                </c:pt>
                <c:pt idx="2">
                  <c:v>8790</c:v>
                </c:pt>
                <c:pt idx="3">
                  <c:v>8583</c:v>
                </c:pt>
                <c:pt idx="4">
                  <c:v>8506</c:v>
                </c:pt>
                <c:pt idx="5">
                  <c:v>8589</c:v>
                </c:pt>
                <c:pt idx="6">
                  <c:v>8522</c:v>
                </c:pt>
                <c:pt idx="7">
                  <c:v>8557</c:v>
                </c:pt>
                <c:pt idx="8">
                  <c:v>8600</c:v>
                </c:pt>
                <c:pt idx="9">
                  <c:v>8737</c:v>
                </c:pt>
                <c:pt idx="10">
                  <c:v>8757</c:v>
                </c:pt>
                <c:pt idx="11">
                  <c:v>8664</c:v>
                </c:pt>
                <c:pt idx="12">
                  <c:v>8694</c:v>
                </c:pt>
                <c:pt idx="13">
                  <c:v>8809</c:v>
                </c:pt>
                <c:pt idx="14">
                  <c:v>8924</c:v>
                </c:pt>
                <c:pt idx="15">
                  <c:v>9122</c:v>
                </c:pt>
                <c:pt idx="16">
                  <c:v>9229</c:v>
                </c:pt>
                <c:pt idx="17">
                  <c:v>9315</c:v>
                </c:pt>
                <c:pt idx="18">
                  <c:v>9382</c:v>
                </c:pt>
              </c:numCache>
            </c:numRef>
          </c:val>
          <c:smooth val="0"/>
          <c:extLst>
            <c:ext xmlns:c16="http://schemas.microsoft.com/office/drawing/2014/chart" uri="{C3380CC4-5D6E-409C-BE32-E72D297353CC}">
              <c16:uniqueId val="{0000000C-E226-4C6A-B54E-3D0C929F6341}"/>
            </c:ext>
          </c:extLst>
        </c:ser>
        <c:ser>
          <c:idx val="13"/>
          <c:order val="13"/>
          <c:tx>
            <c:strRef>
              <c:f>'Peak demand forecasts'!$B$42</c:f>
              <c:strCache>
                <c:ptCount val="1"/>
                <c:pt idx="0">
                  <c:v>Slow SA</c:v>
                </c:pt>
              </c:strCache>
            </c:strRef>
          </c:tx>
          <c:spPr>
            <a:ln w="28575" cap="rnd">
              <a:solidFill>
                <a:srgbClr val="7F7E82"/>
              </a:solidFill>
              <a:prstDash val="sys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forecasts'!$C$42:$U$42</c:f>
              <c:numCache>
                <c:formatCode>_-* #,##0_-;\-* #,##0_-;_-* "-"??_-;_-@_-</c:formatCode>
                <c:ptCount val="19"/>
                <c:pt idx="0">
                  <c:v>2846</c:v>
                </c:pt>
                <c:pt idx="1">
                  <c:v>2837</c:v>
                </c:pt>
                <c:pt idx="2">
                  <c:v>2883</c:v>
                </c:pt>
                <c:pt idx="3">
                  <c:v>2879</c:v>
                </c:pt>
                <c:pt idx="4">
                  <c:v>2857</c:v>
                </c:pt>
                <c:pt idx="5">
                  <c:v>2882</c:v>
                </c:pt>
                <c:pt idx="6">
                  <c:v>2834</c:v>
                </c:pt>
                <c:pt idx="7">
                  <c:v>2813</c:v>
                </c:pt>
                <c:pt idx="8">
                  <c:v>2839</c:v>
                </c:pt>
                <c:pt idx="9">
                  <c:v>2850</c:v>
                </c:pt>
                <c:pt idx="10">
                  <c:v>2841</c:v>
                </c:pt>
                <c:pt idx="11">
                  <c:v>2833</c:v>
                </c:pt>
                <c:pt idx="12">
                  <c:v>2788</c:v>
                </c:pt>
                <c:pt idx="13">
                  <c:v>2800</c:v>
                </c:pt>
                <c:pt idx="14">
                  <c:v>2804</c:v>
                </c:pt>
                <c:pt idx="15">
                  <c:v>2830</c:v>
                </c:pt>
                <c:pt idx="16">
                  <c:v>2833</c:v>
                </c:pt>
                <c:pt idx="17">
                  <c:v>2874</c:v>
                </c:pt>
                <c:pt idx="18">
                  <c:v>2905</c:v>
                </c:pt>
              </c:numCache>
            </c:numRef>
          </c:val>
          <c:smooth val="0"/>
          <c:extLst>
            <c:ext xmlns:c16="http://schemas.microsoft.com/office/drawing/2014/chart" uri="{C3380CC4-5D6E-409C-BE32-E72D297353CC}">
              <c16:uniqueId val="{0000000D-E226-4C6A-B54E-3D0C929F6341}"/>
            </c:ext>
          </c:extLst>
        </c:ser>
        <c:ser>
          <c:idx val="14"/>
          <c:order val="14"/>
          <c:tx>
            <c:strRef>
              <c:f>'Peak demand forecasts'!$B$43</c:f>
              <c:strCache>
                <c:ptCount val="1"/>
                <c:pt idx="0">
                  <c:v>Slow TAS</c:v>
                </c:pt>
              </c:strCache>
            </c:strRef>
          </c:tx>
          <c:spPr>
            <a:ln w="28575" cap="rnd">
              <a:solidFill>
                <a:srgbClr val="439639"/>
              </a:solidFill>
              <a:prstDash val="sysDash"/>
              <a:round/>
            </a:ln>
            <a:effectLst/>
          </c:spPr>
          <c:marker>
            <c:symbol val="none"/>
          </c:marker>
          <c:cat>
            <c:strRef>
              <c:f>'Peak demand forecasts'!$C$28:$U$28</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forecasts'!$C$43:$U$43</c:f>
              <c:numCache>
                <c:formatCode>_-* #,##0_-;\-* #,##0_-;_-* "-"??_-;_-@_-</c:formatCode>
                <c:ptCount val="19"/>
                <c:pt idx="0">
                  <c:v>1620</c:v>
                </c:pt>
                <c:pt idx="1">
                  <c:v>1625</c:v>
                </c:pt>
                <c:pt idx="2">
                  <c:v>1629</c:v>
                </c:pt>
                <c:pt idx="3">
                  <c:v>1613</c:v>
                </c:pt>
                <c:pt idx="4">
                  <c:v>1591</c:v>
                </c:pt>
                <c:pt idx="5">
                  <c:v>1594</c:v>
                </c:pt>
                <c:pt idx="6">
                  <c:v>1480</c:v>
                </c:pt>
                <c:pt idx="7">
                  <c:v>1481</c:v>
                </c:pt>
                <c:pt idx="8">
                  <c:v>1485</c:v>
                </c:pt>
                <c:pt idx="9">
                  <c:v>1487</c:v>
                </c:pt>
                <c:pt idx="10">
                  <c:v>1469</c:v>
                </c:pt>
                <c:pt idx="11">
                  <c:v>1430</c:v>
                </c:pt>
                <c:pt idx="12">
                  <c:v>1388</c:v>
                </c:pt>
                <c:pt idx="13">
                  <c:v>1373</c:v>
                </c:pt>
                <c:pt idx="14">
                  <c:v>1372</c:v>
                </c:pt>
                <c:pt idx="15">
                  <c:v>1355</c:v>
                </c:pt>
                <c:pt idx="16">
                  <c:v>1355</c:v>
                </c:pt>
                <c:pt idx="17">
                  <c:v>1356</c:v>
                </c:pt>
                <c:pt idx="18">
                  <c:v>1392.8538812785389</c:v>
                </c:pt>
              </c:numCache>
            </c:numRef>
          </c:val>
          <c:smooth val="0"/>
          <c:extLst>
            <c:ext xmlns:c16="http://schemas.microsoft.com/office/drawing/2014/chart" uri="{C3380CC4-5D6E-409C-BE32-E72D297353CC}">
              <c16:uniqueId val="{0000000E-E226-4C6A-B54E-3D0C929F6341}"/>
            </c:ext>
          </c:extLst>
        </c:ser>
        <c:dLbls>
          <c:showLegendKey val="0"/>
          <c:showVal val="0"/>
          <c:showCatName val="0"/>
          <c:showSerName val="0"/>
          <c:showPercent val="0"/>
          <c:showBubbleSize val="0"/>
        </c:dLbls>
        <c:smooth val="0"/>
        <c:axId val="386701184"/>
        <c:axId val="386702720"/>
      </c:lineChart>
      <c:catAx>
        <c:axId val="386701184"/>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crossAx val="386702720"/>
        <c:crosses val="autoZero"/>
        <c:auto val="1"/>
        <c:lblAlgn val="ctr"/>
        <c:lblOffset val="100"/>
        <c:noMultiLvlLbl val="0"/>
      </c:catAx>
      <c:valAx>
        <c:axId val="386702720"/>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100" b="1" i="0" u="none" strike="noStrike" kern="1200" baseline="0">
                    <a:solidFill>
                      <a:srgbClr val="000000"/>
                    </a:solidFill>
                    <a:latin typeface="+mn-lt"/>
                    <a:ea typeface="Arial Narrow"/>
                    <a:cs typeface="Arial Narrow"/>
                  </a:defRPr>
                </a:pPr>
                <a:r>
                  <a:rPr lang="en-AU" sz="1100" b="1">
                    <a:latin typeface="+mn-lt"/>
                  </a:rPr>
                  <a:t>Annual peak demand (MW) 50% POE</a:t>
                </a:r>
              </a:p>
            </c:rich>
          </c:tx>
          <c:overlay val="0"/>
          <c:spPr>
            <a:noFill/>
            <a:ln>
              <a:noFill/>
            </a:ln>
            <a:effectLst/>
          </c:spPr>
          <c:txPr>
            <a:bodyPr rot="-5400000" spcFirstLastPara="1" vertOverflow="ellipsis" vert="horz" wrap="square" anchor="ctr" anchorCtr="1"/>
            <a:lstStyle/>
            <a:p>
              <a:pPr>
                <a:defRPr sz="1100" b="1" i="0" u="none" strike="noStrike" kern="1200" baseline="0">
                  <a:solidFill>
                    <a:srgbClr val="000000"/>
                  </a:solidFill>
                  <a:latin typeface="+mn-lt"/>
                  <a:ea typeface="Arial Narrow"/>
                  <a:cs typeface="Arial Narrow"/>
                </a:defRPr>
              </a:pPr>
              <a:endParaRPr lang="en-US"/>
            </a:p>
          </c:txPr>
        </c:title>
        <c:numFmt formatCode="_-* #,##0_-;\-* #,##0_-;_-* &quot;-&quot;??_-;_-@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crossAx val="38670118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legend>
    <c:plotVisOnly val="1"/>
    <c:dispBlanksAs val="gap"/>
    <c:showDLblsOverMax val="0"/>
  </c:chart>
  <c:spPr>
    <a:no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'Peak demand forecasts'!$B$11</c:f>
              <c:strCache>
                <c:ptCount val="1"/>
                <c:pt idx="0">
                  <c:v>Fast QLD</c:v>
                </c:pt>
              </c:strCache>
            </c:strRef>
          </c:tx>
          <c:spPr>
            <a:ln w="28575" cap="rnd">
              <a:solidFill>
                <a:srgbClr val="F04C3E"/>
              </a:solidFill>
              <a:prstDash val="lg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forecasts'!$C$11:$U$11</c:f>
              <c:numCache>
                <c:formatCode>_-* #,##0_-;\-* #,##0_-;_-* "-"??_-;_-@_-</c:formatCode>
                <c:ptCount val="19"/>
                <c:pt idx="0">
                  <c:v>9117</c:v>
                </c:pt>
                <c:pt idx="1">
                  <c:v>9161</c:v>
                </c:pt>
                <c:pt idx="2">
                  <c:v>9132</c:v>
                </c:pt>
                <c:pt idx="3">
                  <c:v>9189</c:v>
                </c:pt>
                <c:pt idx="4">
                  <c:v>9246</c:v>
                </c:pt>
                <c:pt idx="5">
                  <c:v>9365</c:v>
                </c:pt>
                <c:pt idx="6">
                  <c:v>9399</c:v>
                </c:pt>
                <c:pt idx="7">
                  <c:v>9676</c:v>
                </c:pt>
                <c:pt idx="8">
                  <c:v>9765</c:v>
                </c:pt>
                <c:pt idx="9">
                  <c:v>9898</c:v>
                </c:pt>
                <c:pt idx="10">
                  <c:v>10090</c:v>
                </c:pt>
                <c:pt idx="11">
                  <c:v>10218</c:v>
                </c:pt>
                <c:pt idx="12">
                  <c:v>10360</c:v>
                </c:pt>
                <c:pt idx="13">
                  <c:v>10476</c:v>
                </c:pt>
                <c:pt idx="14">
                  <c:v>10582</c:v>
                </c:pt>
                <c:pt idx="15">
                  <c:v>10795</c:v>
                </c:pt>
                <c:pt idx="16">
                  <c:v>10924</c:v>
                </c:pt>
                <c:pt idx="17">
                  <c:v>11110</c:v>
                </c:pt>
                <c:pt idx="18">
                  <c:v>11231</c:v>
                </c:pt>
              </c:numCache>
            </c:numRef>
          </c:val>
          <c:smooth val="0"/>
          <c:extLst>
            <c:ext xmlns:c16="http://schemas.microsoft.com/office/drawing/2014/chart" uri="{C3380CC4-5D6E-409C-BE32-E72D297353CC}">
              <c16:uniqueId val="{00000000-9597-4734-AAAD-576497C1F11C}"/>
            </c:ext>
          </c:extLst>
        </c:ser>
        <c:ser>
          <c:idx val="1"/>
          <c:order val="1"/>
          <c:tx>
            <c:strRef>
              <c:f>'Peak demand forecasts'!$B$12</c:f>
              <c:strCache>
                <c:ptCount val="1"/>
                <c:pt idx="0">
                  <c:v>Fast NSW</c:v>
                </c:pt>
              </c:strCache>
            </c:strRef>
          </c:tx>
          <c:spPr>
            <a:ln w="28575" cap="rnd">
              <a:solidFill>
                <a:srgbClr val="00A3BB"/>
              </a:solidFill>
              <a:prstDash val="lg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forecasts'!$C$12:$U$12</c:f>
              <c:numCache>
                <c:formatCode>_-* #,##0_-;\-* #,##0_-;_-* "-"??_-;_-@_-</c:formatCode>
                <c:ptCount val="19"/>
                <c:pt idx="0">
                  <c:v>13980</c:v>
                </c:pt>
                <c:pt idx="1">
                  <c:v>14078</c:v>
                </c:pt>
                <c:pt idx="2">
                  <c:v>14172</c:v>
                </c:pt>
                <c:pt idx="3">
                  <c:v>14365</c:v>
                </c:pt>
                <c:pt idx="4">
                  <c:v>14551</c:v>
                </c:pt>
                <c:pt idx="5">
                  <c:v>14676</c:v>
                </c:pt>
                <c:pt idx="6">
                  <c:v>14952</c:v>
                </c:pt>
                <c:pt idx="7">
                  <c:v>15217</c:v>
                </c:pt>
                <c:pt idx="8">
                  <c:v>15604</c:v>
                </c:pt>
                <c:pt idx="9">
                  <c:v>15865</c:v>
                </c:pt>
                <c:pt idx="10">
                  <c:v>16278</c:v>
                </c:pt>
                <c:pt idx="11">
                  <c:v>16499</c:v>
                </c:pt>
                <c:pt idx="12">
                  <c:v>16720</c:v>
                </c:pt>
                <c:pt idx="13">
                  <c:v>17066</c:v>
                </c:pt>
                <c:pt idx="14">
                  <c:v>17295</c:v>
                </c:pt>
                <c:pt idx="15">
                  <c:v>17634</c:v>
                </c:pt>
                <c:pt idx="16">
                  <c:v>17885</c:v>
                </c:pt>
                <c:pt idx="17">
                  <c:v>18183</c:v>
                </c:pt>
                <c:pt idx="18">
                  <c:v>18301</c:v>
                </c:pt>
              </c:numCache>
            </c:numRef>
          </c:val>
          <c:smooth val="0"/>
          <c:extLst>
            <c:ext xmlns:c16="http://schemas.microsoft.com/office/drawing/2014/chart" uri="{C3380CC4-5D6E-409C-BE32-E72D297353CC}">
              <c16:uniqueId val="{00000001-9597-4734-AAAD-576497C1F11C}"/>
            </c:ext>
          </c:extLst>
        </c:ser>
        <c:ser>
          <c:idx val="2"/>
          <c:order val="2"/>
          <c:tx>
            <c:strRef>
              <c:f>'Peak demand forecasts'!$B$13</c:f>
              <c:strCache>
                <c:ptCount val="1"/>
                <c:pt idx="0">
                  <c:v>Fast VIC</c:v>
                </c:pt>
              </c:strCache>
            </c:strRef>
          </c:tx>
          <c:spPr>
            <a:ln w="28575" cap="rnd">
              <a:solidFill>
                <a:srgbClr val="FFD200"/>
              </a:solidFill>
              <a:prstDash val="lg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forecasts'!$C$13:$U$13</c:f>
              <c:numCache>
                <c:formatCode>_-* #,##0_-;\-* #,##0_-;_-* "-"??_-;_-@_-</c:formatCode>
                <c:ptCount val="19"/>
                <c:pt idx="0">
                  <c:v>9830</c:v>
                </c:pt>
                <c:pt idx="1">
                  <c:v>9938</c:v>
                </c:pt>
                <c:pt idx="2">
                  <c:v>10092</c:v>
                </c:pt>
                <c:pt idx="3">
                  <c:v>10169</c:v>
                </c:pt>
                <c:pt idx="4">
                  <c:v>10302</c:v>
                </c:pt>
                <c:pt idx="5">
                  <c:v>10601</c:v>
                </c:pt>
                <c:pt idx="6">
                  <c:v>10753</c:v>
                </c:pt>
                <c:pt idx="7">
                  <c:v>10990</c:v>
                </c:pt>
                <c:pt idx="8">
                  <c:v>11137</c:v>
                </c:pt>
                <c:pt idx="9">
                  <c:v>11392</c:v>
                </c:pt>
                <c:pt idx="10">
                  <c:v>11764</c:v>
                </c:pt>
                <c:pt idx="11">
                  <c:v>11989</c:v>
                </c:pt>
                <c:pt idx="12">
                  <c:v>12253</c:v>
                </c:pt>
                <c:pt idx="13">
                  <c:v>12537</c:v>
                </c:pt>
                <c:pt idx="14">
                  <c:v>12830</c:v>
                </c:pt>
                <c:pt idx="15">
                  <c:v>13214</c:v>
                </c:pt>
                <c:pt idx="16">
                  <c:v>13373</c:v>
                </c:pt>
                <c:pt idx="17">
                  <c:v>13712</c:v>
                </c:pt>
                <c:pt idx="18">
                  <c:v>13851</c:v>
                </c:pt>
              </c:numCache>
            </c:numRef>
          </c:val>
          <c:smooth val="0"/>
          <c:extLst>
            <c:ext xmlns:c16="http://schemas.microsoft.com/office/drawing/2014/chart" uri="{C3380CC4-5D6E-409C-BE32-E72D297353CC}">
              <c16:uniqueId val="{00000002-9597-4734-AAAD-576497C1F11C}"/>
            </c:ext>
          </c:extLst>
        </c:ser>
        <c:ser>
          <c:idx val="3"/>
          <c:order val="3"/>
          <c:tx>
            <c:strRef>
              <c:f>'Peak demand forecasts'!$B$14</c:f>
              <c:strCache>
                <c:ptCount val="1"/>
                <c:pt idx="0">
                  <c:v>Fast SA</c:v>
                </c:pt>
              </c:strCache>
            </c:strRef>
          </c:tx>
          <c:spPr>
            <a:ln w="28575" cap="rnd">
              <a:solidFill>
                <a:srgbClr val="7F7E82"/>
              </a:solidFill>
              <a:prstDash val="lg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forecasts'!$C$14:$U$14</c:f>
              <c:numCache>
                <c:formatCode>_-* #,##0_-;\-* #,##0_-;_-* "-"??_-;_-@_-</c:formatCode>
                <c:ptCount val="19"/>
                <c:pt idx="0">
                  <c:v>3200</c:v>
                </c:pt>
                <c:pt idx="1">
                  <c:v>3216</c:v>
                </c:pt>
                <c:pt idx="2">
                  <c:v>3273</c:v>
                </c:pt>
                <c:pt idx="3">
                  <c:v>3296</c:v>
                </c:pt>
                <c:pt idx="4">
                  <c:v>3303</c:v>
                </c:pt>
                <c:pt idx="5">
                  <c:v>3362</c:v>
                </c:pt>
                <c:pt idx="6">
                  <c:v>3351</c:v>
                </c:pt>
                <c:pt idx="7">
                  <c:v>3460</c:v>
                </c:pt>
                <c:pt idx="8">
                  <c:v>3509</c:v>
                </c:pt>
                <c:pt idx="9">
                  <c:v>3513</c:v>
                </c:pt>
                <c:pt idx="10">
                  <c:v>3597</c:v>
                </c:pt>
                <c:pt idx="11">
                  <c:v>3714</c:v>
                </c:pt>
                <c:pt idx="12">
                  <c:v>3741</c:v>
                </c:pt>
                <c:pt idx="13">
                  <c:v>3778</c:v>
                </c:pt>
                <c:pt idx="14">
                  <c:v>3800</c:v>
                </c:pt>
                <c:pt idx="15">
                  <c:v>3822</c:v>
                </c:pt>
                <c:pt idx="16">
                  <c:v>3882</c:v>
                </c:pt>
                <c:pt idx="17">
                  <c:v>3961</c:v>
                </c:pt>
                <c:pt idx="18">
                  <c:v>4040</c:v>
                </c:pt>
              </c:numCache>
            </c:numRef>
          </c:val>
          <c:smooth val="0"/>
          <c:extLst>
            <c:ext xmlns:c16="http://schemas.microsoft.com/office/drawing/2014/chart" uri="{C3380CC4-5D6E-409C-BE32-E72D297353CC}">
              <c16:uniqueId val="{00000003-9597-4734-AAAD-576497C1F11C}"/>
            </c:ext>
          </c:extLst>
        </c:ser>
        <c:ser>
          <c:idx val="4"/>
          <c:order val="4"/>
          <c:tx>
            <c:strRef>
              <c:f>'Peak demand forecasts'!$B$15</c:f>
              <c:strCache>
                <c:ptCount val="1"/>
                <c:pt idx="0">
                  <c:v>Fast TAS</c:v>
                </c:pt>
              </c:strCache>
            </c:strRef>
          </c:tx>
          <c:spPr>
            <a:ln w="28575" cap="rnd">
              <a:solidFill>
                <a:srgbClr val="439639"/>
              </a:solidFill>
              <a:prstDash val="lg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forecasts'!$C$15:$U$15</c:f>
              <c:numCache>
                <c:formatCode>_-* #,##0_-;\-* #,##0_-;_-* "-"??_-;_-@_-</c:formatCode>
                <c:ptCount val="19"/>
                <c:pt idx="0">
                  <c:v>1732</c:v>
                </c:pt>
                <c:pt idx="1">
                  <c:v>1746</c:v>
                </c:pt>
                <c:pt idx="2">
                  <c:v>1758</c:v>
                </c:pt>
                <c:pt idx="3">
                  <c:v>1772</c:v>
                </c:pt>
                <c:pt idx="4">
                  <c:v>1786</c:v>
                </c:pt>
                <c:pt idx="5">
                  <c:v>1799</c:v>
                </c:pt>
                <c:pt idx="6">
                  <c:v>1800</c:v>
                </c:pt>
                <c:pt idx="7">
                  <c:v>1819</c:v>
                </c:pt>
                <c:pt idx="8">
                  <c:v>1844</c:v>
                </c:pt>
                <c:pt idx="9">
                  <c:v>1866</c:v>
                </c:pt>
                <c:pt idx="10">
                  <c:v>1880</c:v>
                </c:pt>
                <c:pt idx="11">
                  <c:v>1898</c:v>
                </c:pt>
                <c:pt idx="12">
                  <c:v>1922</c:v>
                </c:pt>
                <c:pt idx="13">
                  <c:v>1940</c:v>
                </c:pt>
                <c:pt idx="14">
                  <c:v>1965</c:v>
                </c:pt>
                <c:pt idx="15">
                  <c:v>1987</c:v>
                </c:pt>
                <c:pt idx="16">
                  <c:v>2011</c:v>
                </c:pt>
                <c:pt idx="17">
                  <c:v>2033</c:v>
                </c:pt>
                <c:pt idx="18">
                  <c:v>2093</c:v>
                </c:pt>
              </c:numCache>
            </c:numRef>
          </c:val>
          <c:smooth val="0"/>
          <c:extLst>
            <c:ext xmlns:c16="http://schemas.microsoft.com/office/drawing/2014/chart" uri="{C3380CC4-5D6E-409C-BE32-E72D297353CC}">
              <c16:uniqueId val="{00000004-9597-4734-AAAD-576497C1F11C}"/>
            </c:ext>
          </c:extLst>
        </c:ser>
        <c:ser>
          <c:idx val="5"/>
          <c:order val="5"/>
          <c:tx>
            <c:strRef>
              <c:f>'Peak demand forecasts'!$B$16</c:f>
              <c:strCache>
                <c:ptCount val="1"/>
                <c:pt idx="0">
                  <c:v>Neutral QLD</c:v>
                </c:pt>
              </c:strCache>
            </c:strRef>
          </c:tx>
          <c:spPr>
            <a:ln w="22225" cap="rnd">
              <a:solidFill>
                <a:srgbClr val="F04C3E"/>
              </a:solidFill>
              <a:prstDash val="solid"/>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forecasts'!$C$16:$U$16</c:f>
              <c:numCache>
                <c:formatCode>_-* #,##0_-;\-* #,##0_-;_-* "-"??_-;_-@_-</c:formatCode>
                <c:ptCount val="19"/>
                <c:pt idx="0">
                  <c:v>9076</c:v>
                </c:pt>
                <c:pt idx="1">
                  <c:v>9006</c:v>
                </c:pt>
                <c:pt idx="2">
                  <c:v>9080</c:v>
                </c:pt>
                <c:pt idx="3">
                  <c:v>9091</c:v>
                </c:pt>
                <c:pt idx="4">
                  <c:v>9103</c:v>
                </c:pt>
                <c:pt idx="5">
                  <c:v>9246</c:v>
                </c:pt>
                <c:pt idx="6">
                  <c:v>9161</c:v>
                </c:pt>
                <c:pt idx="7">
                  <c:v>9249</c:v>
                </c:pt>
                <c:pt idx="8">
                  <c:v>9287</c:v>
                </c:pt>
                <c:pt idx="9">
                  <c:v>9323</c:v>
                </c:pt>
                <c:pt idx="10">
                  <c:v>9438</c:v>
                </c:pt>
                <c:pt idx="11">
                  <c:v>9572</c:v>
                </c:pt>
                <c:pt idx="12">
                  <c:v>9692</c:v>
                </c:pt>
                <c:pt idx="13">
                  <c:v>9767</c:v>
                </c:pt>
                <c:pt idx="14">
                  <c:v>9874</c:v>
                </c:pt>
                <c:pt idx="15">
                  <c:v>9962</c:v>
                </c:pt>
                <c:pt idx="16">
                  <c:v>10109</c:v>
                </c:pt>
                <c:pt idx="17">
                  <c:v>10183</c:v>
                </c:pt>
                <c:pt idx="18">
                  <c:v>10258</c:v>
                </c:pt>
              </c:numCache>
            </c:numRef>
          </c:val>
          <c:smooth val="0"/>
          <c:extLst>
            <c:ext xmlns:c16="http://schemas.microsoft.com/office/drawing/2014/chart" uri="{C3380CC4-5D6E-409C-BE32-E72D297353CC}">
              <c16:uniqueId val="{00000005-9597-4734-AAAD-576497C1F11C}"/>
            </c:ext>
          </c:extLst>
        </c:ser>
        <c:ser>
          <c:idx val="6"/>
          <c:order val="6"/>
          <c:tx>
            <c:strRef>
              <c:f>'Peak demand forecasts'!$B$17</c:f>
              <c:strCache>
                <c:ptCount val="1"/>
                <c:pt idx="0">
                  <c:v>Neutral NSW</c:v>
                </c:pt>
              </c:strCache>
            </c:strRef>
          </c:tx>
          <c:spPr>
            <a:ln w="22225" cap="rnd">
              <a:solidFill>
                <a:srgbClr val="00A3BB"/>
              </a:solidFill>
              <a:prstDash val="solid"/>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forecasts'!$C$17:$U$17</c:f>
              <c:numCache>
                <c:formatCode>_-* #,##0_-;\-* #,##0_-;_-* "-"??_-;_-@_-</c:formatCode>
                <c:ptCount val="19"/>
                <c:pt idx="0">
                  <c:v>13975</c:v>
                </c:pt>
                <c:pt idx="1">
                  <c:v>13994</c:v>
                </c:pt>
                <c:pt idx="2">
                  <c:v>14202</c:v>
                </c:pt>
                <c:pt idx="3">
                  <c:v>14260</c:v>
                </c:pt>
                <c:pt idx="4">
                  <c:v>14454</c:v>
                </c:pt>
                <c:pt idx="5">
                  <c:v>14579</c:v>
                </c:pt>
                <c:pt idx="6">
                  <c:v>14644</c:v>
                </c:pt>
                <c:pt idx="7">
                  <c:v>14938</c:v>
                </c:pt>
                <c:pt idx="8">
                  <c:v>15062</c:v>
                </c:pt>
                <c:pt idx="9">
                  <c:v>15357</c:v>
                </c:pt>
                <c:pt idx="10">
                  <c:v>15500</c:v>
                </c:pt>
                <c:pt idx="11">
                  <c:v>15693</c:v>
                </c:pt>
                <c:pt idx="12">
                  <c:v>15972</c:v>
                </c:pt>
                <c:pt idx="13">
                  <c:v>16147</c:v>
                </c:pt>
                <c:pt idx="14">
                  <c:v>16291</c:v>
                </c:pt>
                <c:pt idx="15">
                  <c:v>16536</c:v>
                </c:pt>
                <c:pt idx="16">
                  <c:v>16656</c:v>
                </c:pt>
                <c:pt idx="17">
                  <c:v>16804</c:v>
                </c:pt>
                <c:pt idx="18">
                  <c:v>16965</c:v>
                </c:pt>
              </c:numCache>
            </c:numRef>
          </c:val>
          <c:smooth val="0"/>
          <c:extLst>
            <c:ext xmlns:c16="http://schemas.microsoft.com/office/drawing/2014/chart" uri="{C3380CC4-5D6E-409C-BE32-E72D297353CC}">
              <c16:uniqueId val="{00000006-9597-4734-AAAD-576497C1F11C}"/>
            </c:ext>
          </c:extLst>
        </c:ser>
        <c:ser>
          <c:idx val="7"/>
          <c:order val="7"/>
          <c:tx>
            <c:strRef>
              <c:f>'Peak demand forecasts'!$B$18</c:f>
              <c:strCache>
                <c:ptCount val="1"/>
                <c:pt idx="0">
                  <c:v>Neutral VIC</c:v>
                </c:pt>
              </c:strCache>
            </c:strRef>
          </c:tx>
          <c:spPr>
            <a:ln w="22225" cap="rnd">
              <a:solidFill>
                <a:srgbClr val="FFD200"/>
              </a:solidFill>
              <a:prstDash val="solid"/>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forecasts'!$C$18:$U$18</c:f>
              <c:numCache>
                <c:formatCode>_-* #,##0_-;\-* #,##0_-;_-* "-"??_-;_-@_-</c:formatCode>
                <c:ptCount val="19"/>
                <c:pt idx="0">
                  <c:v>9721</c:v>
                </c:pt>
                <c:pt idx="1">
                  <c:v>9791</c:v>
                </c:pt>
                <c:pt idx="2">
                  <c:v>9965</c:v>
                </c:pt>
                <c:pt idx="3">
                  <c:v>9959</c:v>
                </c:pt>
                <c:pt idx="4">
                  <c:v>10084</c:v>
                </c:pt>
                <c:pt idx="5">
                  <c:v>10278</c:v>
                </c:pt>
                <c:pt idx="6">
                  <c:v>10318</c:v>
                </c:pt>
                <c:pt idx="7">
                  <c:v>10277</c:v>
                </c:pt>
                <c:pt idx="8">
                  <c:v>10455</c:v>
                </c:pt>
                <c:pt idx="9">
                  <c:v>10567</c:v>
                </c:pt>
                <c:pt idx="10">
                  <c:v>10764</c:v>
                </c:pt>
                <c:pt idx="11">
                  <c:v>10962</c:v>
                </c:pt>
                <c:pt idx="12">
                  <c:v>11234</c:v>
                </c:pt>
                <c:pt idx="13">
                  <c:v>11293</c:v>
                </c:pt>
                <c:pt idx="14">
                  <c:v>11554</c:v>
                </c:pt>
                <c:pt idx="15">
                  <c:v>11752</c:v>
                </c:pt>
                <c:pt idx="16">
                  <c:v>12002</c:v>
                </c:pt>
                <c:pt idx="17">
                  <c:v>12106</c:v>
                </c:pt>
                <c:pt idx="18">
                  <c:v>12126</c:v>
                </c:pt>
              </c:numCache>
            </c:numRef>
          </c:val>
          <c:smooth val="0"/>
          <c:extLst>
            <c:ext xmlns:c16="http://schemas.microsoft.com/office/drawing/2014/chart" uri="{C3380CC4-5D6E-409C-BE32-E72D297353CC}">
              <c16:uniqueId val="{00000007-9597-4734-AAAD-576497C1F11C}"/>
            </c:ext>
          </c:extLst>
        </c:ser>
        <c:ser>
          <c:idx val="8"/>
          <c:order val="8"/>
          <c:tx>
            <c:strRef>
              <c:f>'Peak demand forecasts'!$B$19</c:f>
              <c:strCache>
                <c:ptCount val="1"/>
                <c:pt idx="0">
                  <c:v>Neutral SA</c:v>
                </c:pt>
              </c:strCache>
            </c:strRef>
          </c:tx>
          <c:spPr>
            <a:ln w="22225" cap="rnd">
              <a:solidFill>
                <a:srgbClr val="7F7E82"/>
              </a:solidFill>
              <a:prstDash val="solid"/>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forecasts'!$C$19:$U$19</c:f>
              <c:numCache>
                <c:formatCode>_-* #,##0_-;\-* #,##0_-;_-* "-"??_-;_-@_-</c:formatCode>
                <c:ptCount val="19"/>
                <c:pt idx="0">
                  <c:v>3170</c:v>
                </c:pt>
                <c:pt idx="1">
                  <c:v>3185</c:v>
                </c:pt>
                <c:pt idx="2">
                  <c:v>3259</c:v>
                </c:pt>
                <c:pt idx="3">
                  <c:v>3228</c:v>
                </c:pt>
                <c:pt idx="4">
                  <c:v>3265</c:v>
                </c:pt>
                <c:pt idx="5">
                  <c:v>3292</c:v>
                </c:pt>
                <c:pt idx="6">
                  <c:v>3289</c:v>
                </c:pt>
                <c:pt idx="7">
                  <c:v>3272</c:v>
                </c:pt>
                <c:pt idx="8">
                  <c:v>3309</c:v>
                </c:pt>
                <c:pt idx="9">
                  <c:v>3326</c:v>
                </c:pt>
                <c:pt idx="10">
                  <c:v>3352</c:v>
                </c:pt>
                <c:pt idx="11">
                  <c:v>3406</c:v>
                </c:pt>
                <c:pt idx="12">
                  <c:v>3470</c:v>
                </c:pt>
                <c:pt idx="13">
                  <c:v>3490</c:v>
                </c:pt>
                <c:pt idx="14">
                  <c:v>3482</c:v>
                </c:pt>
                <c:pt idx="15">
                  <c:v>3492</c:v>
                </c:pt>
                <c:pt idx="16">
                  <c:v>3524</c:v>
                </c:pt>
                <c:pt idx="17">
                  <c:v>3593</c:v>
                </c:pt>
                <c:pt idx="18">
                  <c:v>3639</c:v>
                </c:pt>
              </c:numCache>
            </c:numRef>
          </c:val>
          <c:smooth val="0"/>
          <c:extLst>
            <c:ext xmlns:c16="http://schemas.microsoft.com/office/drawing/2014/chart" uri="{C3380CC4-5D6E-409C-BE32-E72D297353CC}">
              <c16:uniqueId val="{00000008-9597-4734-AAAD-576497C1F11C}"/>
            </c:ext>
          </c:extLst>
        </c:ser>
        <c:ser>
          <c:idx val="9"/>
          <c:order val="9"/>
          <c:tx>
            <c:strRef>
              <c:f>'Peak demand forecasts'!$B$20</c:f>
              <c:strCache>
                <c:ptCount val="1"/>
                <c:pt idx="0">
                  <c:v>Neutral TAS</c:v>
                </c:pt>
              </c:strCache>
            </c:strRef>
          </c:tx>
          <c:spPr>
            <a:ln w="22225" cap="rnd">
              <a:solidFill>
                <a:srgbClr val="439639"/>
              </a:solidFill>
              <a:prstDash val="solid"/>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forecasts'!$C$20:$U$20</c:f>
              <c:numCache>
                <c:formatCode>_-* #,##0_-;\-* #,##0_-;_-* "-"??_-;_-@_-</c:formatCode>
                <c:ptCount val="19"/>
                <c:pt idx="0">
                  <c:v>1723</c:v>
                </c:pt>
                <c:pt idx="1">
                  <c:v>1734</c:v>
                </c:pt>
                <c:pt idx="2">
                  <c:v>1747</c:v>
                </c:pt>
                <c:pt idx="3">
                  <c:v>1729</c:v>
                </c:pt>
                <c:pt idx="4">
                  <c:v>1737</c:v>
                </c:pt>
                <c:pt idx="5">
                  <c:v>1749</c:v>
                </c:pt>
                <c:pt idx="6">
                  <c:v>1737</c:v>
                </c:pt>
                <c:pt idx="7">
                  <c:v>1730</c:v>
                </c:pt>
                <c:pt idx="8">
                  <c:v>1742</c:v>
                </c:pt>
                <c:pt idx="9">
                  <c:v>1746</c:v>
                </c:pt>
                <c:pt idx="10">
                  <c:v>1750</c:v>
                </c:pt>
                <c:pt idx="11">
                  <c:v>1752</c:v>
                </c:pt>
                <c:pt idx="12">
                  <c:v>1767</c:v>
                </c:pt>
                <c:pt idx="13">
                  <c:v>1776</c:v>
                </c:pt>
                <c:pt idx="14">
                  <c:v>1784</c:v>
                </c:pt>
                <c:pt idx="15">
                  <c:v>1794</c:v>
                </c:pt>
                <c:pt idx="16">
                  <c:v>1808</c:v>
                </c:pt>
                <c:pt idx="17">
                  <c:v>1816</c:v>
                </c:pt>
                <c:pt idx="18">
                  <c:v>1858</c:v>
                </c:pt>
              </c:numCache>
            </c:numRef>
          </c:val>
          <c:smooth val="0"/>
          <c:extLst>
            <c:ext xmlns:c16="http://schemas.microsoft.com/office/drawing/2014/chart" uri="{C3380CC4-5D6E-409C-BE32-E72D297353CC}">
              <c16:uniqueId val="{00000009-9597-4734-AAAD-576497C1F11C}"/>
            </c:ext>
          </c:extLst>
        </c:ser>
        <c:ser>
          <c:idx val="10"/>
          <c:order val="10"/>
          <c:tx>
            <c:strRef>
              <c:f>'Peak demand forecasts'!$B$21</c:f>
              <c:strCache>
                <c:ptCount val="1"/>
                <c:pt idx="0">
                  <c:v>Slow QLD</c:v>
                </c:pt>
              </c:strCache>
            </c:strRef>
          </c:tx>
          <c:spPr>
            <a:ln w="28575" cap="rnd">
              <a:solidFill>
                <a:srgbClr val="F04C3E"/>
              </a:solidFill>
              <a:prstDash val="sys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forecasts'!$C$21:$U$21</c:f>
              <c:numCache>
                <c:formatCode>_-* #,##0_-;\-* #,##0_-;_-* "-"??_-;_-@_-</c:formatCode>
                <c:ptCount val="19"/>
                <c:pt idx="0">
                  <c:v>8944</c:v>
                </c:pt>
                <c:pt idx="1">
                  <c:v>8888</c:v>
                </c:pt>
                <c:pt idx="2">
                  <c:v>8855</c:v>
                </c:pt>
                <c:pt idx="3">
                  <c:v>8874</c:v>
                </c:pt>
                <c:pt idx="4">
                  <c:v>8765</c:v>
                </c:pt>
                <c:pt idx="5">
                  <c:v>8752</c:v>
                </c:pt>
                <c:pt idx="6">
                  <c:v>8656</c:v>
                </c:pt>
                <c:pt idx="7">
                  <c:v>8632</c:v>
                </c:pt>
                <c:pt idx="8">
                  <c:v>8602</c:v>
                </c:pt>
                <c:pt idx="9">
                  <c:v>7441</c:v>
                </c:pt>
                <c:pt idx="10">
                  <c:v>7413</c:v>
                </c:pt>
                <c:pt idx="11">
                  <c:v>7387</c:v>
                </c:pt>
                <c:pt idx="12">
                  <c:v>7440</c:v>
                </c:pt>
                <c:pt idx="13">
                  <c:v>7441</c:v>
                </c:pt>
                <c:pt idx="14">
                  <c:v>7518</c:v>
                </c:pt>
                <c:pt idx="15">
                  <c:v>7556</c:v>
                </c:pt>
                <c:pt idx="16">
                  <c:v>7682</c:v>
                </c:pt>
                <c:pt idx="17">
                  <c:v>7778</c:v>
                </c:pt>
                <c:pt idx="18">
                  <c:v>7840</c:v>
                </c:pt>
              </c:numCache>
            </c:numRef>
          </c:val>
          <c:smooth val="0"/>
          <c:extLst>
            <c:ext xmlns:c16="http://schemas.microsoft.com/office/drawing/2014/chart" uri="{C3380CC4-5D6E-409C-BE32-E72D297353CC}">
              <c16:uniqueId val="{0000000A-9597-4734-AAAD-576497C1F11C}"/>
            </c:ext>
          </c:extLst>
        </c:ser>
        <c:ser>
          <c:idx val="11"/>
          <c:order val="11"/>
          <c:tx>
            <c:strRef>
              <c:f>'Peak demand forecasts'!$B$22</c:f>
              <c:strCache>
                <c:ptCount val="1"/>
                <c:pt idx="0">
                  <c:v>Slow NSW</c:v>
                </c:pt>
              </c:strCache>
            </c:strRef>
          </c:tx>
          <c:spPr>
            <a:ln w="28575" cap="rnd">
              <a:solidFill>
                <a:srgbClr val="00A3BB"/>
              </a:solidFill>
              <a:prstDash val="sys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forecasts'!$C$22:$U$22</c:f>
              <c:numCache>
                <c:formatCode>_-* #,##0_-;\-* #,##0_-;_-* "-"??_-;_-@_-</c:formatCode>
                <c:ptCount val="19"/>
                <c:pt idx="0">
                  <c:v>13976</c:v>
                </c:pt>
                <c:pt idx="1">
                  <c:v>14048</c:v>
                </c:pt>
                <c:pt idx="2">
                  <c:v>14124</c:v>
                </c:pt>
                <c:pt idx="3">
                  <c:v>14201</c:v>
                </c:pt>
                <c:pt idx="4">
                  <c:v>14206</c:v>
                </c:pt>
                <c:pt idx="5">
                  <c:v>14228</c:v>
                </c:pt>
                <c:pt idx="6">
                  <c:v>14212</c:v>
                </c:pt>
                <c:pt idx="7">
                  <c:v>14469</c:v>
                </c:pt>
                <c:pt idx="8">
                  <c:v>14590</c:v>
                </c:pt>
                <c:pt idx="9">
                  <c:v>14394</c:v>
                </c:pt>
                <c:pt idx="10">
                  <c:v>13812</c:v>
                </c:pt>
                <c:pt idx="11">
                  <c:v>13466</c:v>
                </c:pt>
                <c:pt idx="12">
                  <c:v>13342</c:v>
                </c:pt>
                <c:pt idx="13">
                  <c:v>13534</c:v>
                </c:pt>
                <c:pt idx="14">
                  <c:v>13671</c:v>
                </c:pt>
                <c:pt idx="15">
                  <c:v>13792</c:v>
                </c:pt>
                <c:pt idx="16">
                  <c:v>13777</c:v>
                </c:pt>
                <c:pt idx="17">
                  <c:v>13889</c:v>
                </c:pt>
                <c:pt idx="18">
                  <c:v>14028</c:v>
                </c:pt>
              </c:numCache>
            </c:numRef>
          </c:val>
          <c:smooth val="0"/>
          <c:extLst>
            <c:ext xmlns:c16="http://schemas.microsoft.com/office/drawing/2014/chart" uri="{C3380CC4-5D6E-409C-BE32-E72D297353CC}">
              <c16:uniqueId val="{0000000B-9597-4734-AAAD-576497C1F11C}"/>
            </c:ext>
          </c:extLst>
        </c:ser>
        <c:ser>
          <c:idx val="12"/>
          <c:order val="12"/>
          <c:tx>
            <c:strRef>
              <c:f>'Peak demand forecasts'!$B$23</c:f>
              <c:strCache>
                <c:ptCount val="1"/>
                <c:pt idx="0">
                  <c:v>Slow VIC</c:v>
                </c:pt>
              </c:strCache>
            </c:strRef>
          </c:tx>
          <c:spPr>
            <a:ln w="28575" cap="rnd">
              <a:solidFill>
                <a:srgbClr val="FFD200"/>
              </a:solidFill>
              <a:prstDash val="sys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forecasts'!$C$23:$U$23</c:f>
              <c:numCache>
                <c:formatCode>_-* #,##0_-;\-* #,##0_-;_-* "-"??_-;_-@_-</c:formatCode>
                <c:ptCount val="19"/>
                <c:pt idx="0">
                  <c:v>9734</c:v>
                </c:pt>
                <c:pt idx="1">
                  <c:v>9766</c:v>
                </c:pt>
                <c:pt idx="2">
                  <c:v>9485</c:v>
                </c:pt>
                <c:pt idx="3">
                  <c:v>9255</c:v>
                </c:pt>
                <c:pt idx="4">
                  <c:v>9208</c:v>
                </c:pt>
                <c:pt idx="5">
                  <c:v>9355</c:v>
                </c:pt>
                <c:pt idx="6">
                  <c:v>9390</c:v>
                </c:pt>
                <c:pt idx="7">
                  <c:v>9286</c:v>
                </c:pt>
                <c:pt idx="8">
                  <c:v>9330</c:v>
                </c:pt>
                <c:pt idx="9">
                  <c:v>9444</c:v>
                </c:pt>
                <c:pt idx="10">
                  <c:v>9560</c:v>
                </c:pt>
                <c:pt idx="11">
                  <c:v>9473</c:v>
                </c:pt>
                <c:pt idx="12">
                  <c:v>9496</c:v>
                </c:pt>
                <c:pt idx="13">
                  <c:v>9625</c:v>
                </c:pt>
                <c:pt idx="14">
                  <c:v>9647</c:v>
                </c:pt>
                <c:pt idx="15">
                  <c:v>9897</c:v>
                </c:pt>
                <c:pt idx="16">
                  <c:v>10024</c:v>
                </c:pt>
                <c:pt idx="17">
                  <c:v>10100</c:v>
                </c:pt>
                <c:pt idx="18">
                  <c:v>10145</c:v>
                </c:pt>
              </c:numCache>
            </c:numRef>
          </c:val>
          <c:smooth val="0"/>
          <c:extLst>
            <c:ext xmlns:c16="http://schemas.microsoft.com/office/drawing/2014/chart" uri="{C3380CC4-5D6E-409C-BE32-E72D297353CC}">
              <c16:uniqueId val="{0000000C-9597-4734-AAAD-576497C1F11C}"/>
            </c:ext>
          </c:extLst>
        </c:ser>
        <c:ser>
          <c:idx val="13"/>
          <c:order val="13"/>
          <c:tx>
            <c:strRef>
              <c:f>'Peak demand forecasts'!$B$24</c:f>
              <c:strCache>
                <c:ptCount val="1"/>
                <c:pt idx="0">
                  <c:v>Slow SA</c:v>
                </c:pt>
              </c:strCache>
            </c:strRef>
          </c:tx>
          <c:spPr>
            <a:ln w="28575" cap="rnd">
              <a:solidFill>
                <a:srgbClr val="7F7E82"/>
              </a:solidFill>
              <a:prstDash val="sys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forecasts'!$C$24:$U$24</c:f>
              <c:numCache>
                <c:formatCode>_-* #,##0_-;\-* #,##0_-;_-* "-"??_-;_-@_-</c:formatCode>
                <c:ptCount val="19"/>
                <c:pt idx="0">
                  <c:v>3118</c:v>
                </c:pt>
                <c:pt idx="1">
                  <c:v>3160</c:v>
                </c:pt>
                <c:pt idx="2">
                  <c:v>3182</c:v>
                </c:pt>
                <c:pt idx="3">
                  <c:v>3183</c:v>
                </c:pt>
                <c:pt idx="4">
                  <c:v>3133</c:v>
                </c:pt>
                <c:pt idx="5">
                  <c:v>3179</c:v>
                </c:pt>
                <c:pt idx="6">
                  <c:v>3128</c:v>
                </c:pt>
                <c:pt idx="7">
                  <c:v>3117</c:v>
                </c:pt>
                <c:pt idx="8">
                  <c:v>3121</c:v>
                </c:pt>
                <c:pt idx="9">
                  <c:v>3117</c:v>
                </c:pt>
                <c:pt idx="10">
                  <c:v>3153</c:v>
                </c:pt>
                <c:pt idx="11">
                  <c:v>3128</c:v>
                </c:pt>
                <c:pt idx="12">
                  <c:v>3115</c:v>
                </c:pt>
                <c:pt idx="13">
                  <c:v>3114</c:v>
                </c:pt>
                <c:pt idx="14">
                  <c:v>3066</c:v>
                </c:pt>
                <c:pt idx="15">
                  <c:v>3105</c:v>
                </c:pt>
                <c:pt idx="16">
                  <c:v>3136</c:v>
                </c:pt>
                <c:pt idx="17">
                  <c:v>3164</c:v>
                </c:pt>
                <c:pt idx="18">
                  <c:v>3209</c:v>
                </c:pt>
              </c:numCache>
            </c:numRef>
          </c:val>
          <c:smooth val="0"/>
          <c:extLst>
            <c:ext xmlns:c16="http://schemas.microsoft.com/office/drawing/2014/chart" uri="{C3380CC4-5D6E-409C-BE32-E72D297353CC}">
              <c16:uniqueId val="{0000000D-9597-4734-AAAD-576497C1F11C}"/>
            </c:ext>
          </c:extLst>
        </c:ser>
        <c:ser>
          <c:idx val="14"/>
          <c:order val="14"/>
          <c:tx>
            <c:strRef>
              <c:f>'Peak demand forecasts'!$B$25</c:f>
              <c:strCache>
                <c:ptCount val="1"/>
                <c:pt idx="0">
                  <c:v>Slow TAS</c:v>
                </c:pt>
              </c:strCache>
            </c:strRef>
          </c:tx>
          <c:spPr>
            <a:ln w="28575" cap="rnd">
              <a:solidFill>
                <a:srgbClr val="439639"/>
              </a:solidFill>
              <a:prstDash val="sysDash"/>
              <a:round/>
            </a:ln>
            <a:effectLst/>
          </c:spPr>
          <c:marker>
            <c:symbol val="none"/>
          </c:marker>
          <c:cat>
            <c:strRef>
              <c:f>'Peak demand forecasts'!$C$10:$U$10</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'Peak demand forecasts'!$C$25:$U$25</c:f>
              <c:numCache>
                <c:formatCode>_-* #,##0_-;\-* #,##0_-;_-* "-"??_-;_-@_-</c:formatCode>
                <c:ptCount val="19"/>
                <c:pt idx="0">
                  <c:v>1660</c:v>
                </c:pt>
                <c:pt idx="1">
                  <c:v>1663</c:v>
                </c:pt>
                <c:pt idx="2">
                  <c:v>1668</c:v>
                </c:pt>
                <c:pt idx="3">
                  <c:v>1651</c:v>
                </c:pt>
                <c:pt idx="4">
                  <c:v>1628</c:v>
                </c:pt>
                <c:pt idx="5">
                  <c:v>1629</c:v>
                </c:pt>
                <c:pt idx="6">
                  <c:v>1516</c:v>
                </c:pt>
                <c:pt idx="7">
                  <c:v>1520</c:v>
                </c:pt>
                <c:pt idx="8">
                  <c:v>1524</c:v>
                </c:pt>
                <c:pt idx="9">
                  <c:v>1523</c:v>
                </c:pt>
                <c:pt idx="10">
                  <c:v>1505</c:v>
                </c:pt>
                <c:pt idx="11">
                  <c:v>1468</c:v>
                </c:pt>
                <c:pt idx="12">
                  <c:v>1424</c:v>
                </c:pt>
                <c:pt idx="13">
                  <c:v>1406</c:v>
                </c:pt>
                <c:pt idx="14">
                  <c:v>1410</c:v>
                </c:pt>
                <c:pt idx="15">
                  <c:v>1393</c:v>
                </c:pt>
                <c:pt idx="16">
                  <c:v>1392</c:v>
                </c:pt>
                <c:pt idx="17">
                  <c:v>1392</c:v>
                </c:pt>
                <c:pt idx="18">
                  <c:v>1430</c:v>
                </c:pt>
              </c:numCache>
            </c:numRef>
          </c:val>
          <c:smooth val="0"/>
          <c:extLst>
            <c:ext xmlns:c16="http://schemas.microsoft.com/office/drawing/2014/chart" uri="{C3380CC4-5D6E-409C-BE32-E72D297353CC}">
              <c16:uniqueId val="{0000000E-9597-4734-AAAD-576497C1F11C}"/>
            </c:ext>
          </c:extLst>
        </c:ser>
        <c:dLbls>
          <c:showLegendKey val="0"/>
          <c:showVal val="0"/>
          <c:showCatName val="0"/>
          <c:showSerName val="0"/>
          <c:showPercent val="0"/>
          <c:showBubbleSize val="0"/>
        </c:dLbls>
        <c:smooth val="0"/>
        <c:axId val="387912832"/>
        <c:axId val="387914368"/>
      </c:lineChart>
      <c:catAx>
        <c:axId val="38791283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crossAx val="387914368"/>
        <c:crosses val="autoZero"/>
        <c:auto val="1"/>
        <c:lblAlgn val="ctr"/>
        <c:lblOffset val="100"/>
        <c:noMultiLvlLbl val="0"/>
      </c:catAx>
      <c:valAx>
        <c:axId val="38791436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100" b="1" i="0" u="none" strike="noStrike" kern="1200" baseline="0">
                    <a:solidFill>
                      <a:srgbClr val="000000"/>
                    </a:solidFill>
                    <a:latin typeface="+mn-lt"/>
                    <a:ea typeface="Arial Narrow"/>
                    <a:cs typeface="Arial Narrow"/>
                  </a:defRPr>
                </a:pPr>
                <a:r>
                  <a:rPr lang="en-AU" sz="1100" b="1">
                    <a:latin typeface="+mn-lt"/>
                  </a:rPr>
                  <a:t>Annual peak demand (MW) 10% POE</a:t>
                </a:r>
              </a:p>
            </c:rich>
          </c:tx>
          <c:overlay val="0"/>
          <c:spPr>
            <a:noFill/>
            <a:ln>
              <a:noFill/>
            </a:ln>
            <a:effectLst/>
          </c:spPr>
          <c:txPr>
            <a:bodyPr rot="-5400000" spcFirstLastPara="1" vertOverflow="ellipsis" vert="horz" wrap="square" anchor="ctr" anchorCtr="1"/>
            <a:lstStyle/>
            <a:p>
              <a:pPr>
                <a:defRPr sz="1100" b="1" i="0" u="none" strike="noStrike" kern="1200" baseline="0">
                  <a:solidFill>
                    <a:srgbClr val="000000"/>
                  </a:solidFill>
                  <a:latin typeface="+mn-lt"/>
                  <a:ea typeface="Arial Narrow"/>
                  <a:cs typeface="Arial Narrow"/>
                </a:defRPr>
              </a:pPr>
              <a:endParaRPr lang="en-US"/>
            </a:p>
          </c:txPr>
        </c:title>
        <c:numFmt formatCode="_-* #,##0_-;\-* #,##0_-;_-* &quot;-&quot;??_-;_-@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crossAx val="3879128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legend>
    <c:plotVisOnly val="1"/>
    <c:dispBlanksAs val="gap"/>
    <c:showDLblsOverMax val="0"/>
  </c:chart>
  <c:spPr>
    <a:no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'Rooftop PV forecast'!$B$10</c:f>
              <c:strCache>
                <c:ptCount val="1"/>
                <c:pt idx="0">
                  <c:v>QLD</c:v>
                </c:pt>
              </c:strCache>
            </c:strRef>
          </c:tx>
          <c:spPr>
            <a:ln w="22225" cap="rnd">
              <a:solidFill>
                <a:srgbClr val="F04C3E"/>
              </a:solidFill>
              <a:prstDash val="solid"/>
              <a:round/>
            </a:ln>
            <a:effectLst/>
          </c:spPr>
          <c:marker>
            <c:symbol val="none"/>
          </c:marker>
          <c:cat>
            <c:strRef>
              <c:f>'Rooftop PV forecast'!$C$9:$U$9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'Rooftop PV forecast'!$C$10:$U$10</c:f>
              <c:numCache>
                <c:formatCode>_-* #,##0_-;\-* #,##0_-;_-* "-"??_-;_-@_-</c:formatCode>
                <c:ptCount val="19"/>
                <c:pt idx="0">
                  <c:v>3002.6899999999996</c:v>
                </c:pt>
                <c:pt idx="1">
                  <c:v>3065.3199999999997</c:v>
                </c:pt>
                <c:pt idx="2">
                  <c:v>3129.7400000000002</c:v>
                </c:pt>
                <c:pt idx="3">
                  <c:v>3196.04</c:v>
                </c:pt>
                <c:pt idx="4">
                  <c:v>3264.2799999999997</c:v>
                </c:pt>
                <c:pt idx="5">
                  <c:v>3334.58</c:v>
                </c:pt>
                <c:pt idx="6">
                  <c:v>3524.5</c:v>
                </c:pt>
                <c:pt idx="7">
                  <c:v>3680.53</c:v>
                </c:pt>
                <c:pt idx="8">
                  <c:v>3844.17</c:v>
                </c:pt>
                <c:pt idx="9">
                  <c:v>4017.61</c:v>
                </c:pt>
                <c:pt idx="10">
                  <c:v>4198.62</c:v>
                </c:pt>
                <c:pt idx="11">
                  <c:v>4389.04</c:v>
                </c:pt>
                <c:pt idx="12">
                  <c:v>4623.18</c:v>
                </c:pt>
                <c:pt idx="13">
                  <c:v>4870.17</c:v>
                </c:pt>
                <c:pt idx="14">
                  <c:v>5143.75</c:v>
                </c:pt>
                <c:pt idx="15">
                  <c:v>5503.25</c:v>
                </c:pt>
                <c:pt idx="16">
                  <c:v>5642.13</c:v>
                </c:pt>
                <c:pt idx="17">
                  <c:v>5783.42</c:v>
                </c:pt>
                <c:pt idx="18">
                  <c:v>5928.3799999999992</c:v>
                </c:pt>
              </c:numCache>
            </c:numRef>
          </c:val>
          <c:smooth val="0"/>
          <c:extLst>
            <c:ext xmlns:c16="http://schemas.microsoft.com/office/drawing/2014/chart" uri="{C3380CC4-5D6E-409C-BE32-E72D297353CC}">
              <c16:uniqueId val="{00000000-D269-4FA4-83F6-0596CEB526BE}"/>
            </c:ext>
          </c:extLst>
        </c:ser>
        <c:ser>
          <c:idx val="1"/>
          <c:order val="1"/>
          <c:tx>
            <c:strRef>
              <c:f>'Rooftop PV forecast'!$B$11</c:f>
              <c:strCache>
                <c:ptCount val="1"/>
                <c:pt idx="0">
                  <c:v>NSW</c:v>
                </c:pt>
              </c:strCache>
            </c:strRef>
          </c:tx>
          <c:spPr>
            <a:ln w="22225" cap="rnd">
              <a:solidFill>
                <a:srgbClr val="00A3BB"/>
              </a:solidFill>
              <a:prstDash val="solid"/>
              <a:round/>
            </a:ln>
            <a:effectLst/>
          </c:spPr>
          <c:marker>
            <c:symbol val="none"/>
          </c:marker>
          <c:cat>
            <c:strRef>
              <c:f>'Rooftop PV forecast'!$C$9:$U$9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'Rooftop PV forecast'!$C$11:$U$11</c:f>
              <c:numCache>
                <c:formatCode>_-* #,##0_-;\-* #,##0_-;_-* "-"??_-;_-@_-</c:formatCode>
                <c:ptCount val="19"/>
                <c:pt idx="0">
                  <c:v>3370.94</c:v>
                </c:pt>
                <c:pt idx="1">
                  <c:v>3434.98</c:v>
                </c:pt>
                <c:pt idx="2">
                  <c:v>3500.83</c:v>
                </c:pt>
                <c:pt idx="3">
                  <c:v>3568.62</c:v>
                </c:pt>
                <c:pt idx="4">
                  <c:v>3638.33</c:v>
                </c:pt>
                <c:pt idx="5">
                  <c:v>3710.0699999999997</c:v>
                </c:pt>
                <c:pt idx="6">
                  <c:v>3903.36</c:v>
                </c:pt>
                <c:pt idx="7">
                  <c:v>4051.5499999999997</c:v>
                </c:pt>
                <c:pt idx="8">
                  <c:v>4206.33</c:v>
                </c:pt>
                <c:pt idx="9">
                  <c:v>4369.82</c:v>
                </c:pt>
                <c:pt idx="10">
                  <c:v>4539.5199999999995</c:v>
                </c:pt>
                <c:pt idx="11">
                  <c:v>4717.26</c:v>
                </c:pt>
                <c:pt idx="12">
                  <c:v>4939.0300000000007</c:v>
                </c:pt>
                <c:pt idx="13">
                  <c:v>5171.6100000000006</c:v>
                </c:pt>
                <c:pt idx="14">
                  <c:v>5467.13</c:v>
                </c:pt>
                <c:pt idx="15">
                  <c:v>5932.14</c:v>
                </c:pt>
                <c:pt idx="16">
                  <c:v>6088.6399999999994</c:v>
                </c:pt>
                <c:pt idx="17">
                  <c:v>6244.01</c:v>
                </c:pt>
                <c:pt idx="18">
                  <c:v>6398.2</c:v>
                </c:pt>
              </c:numCache>
            </c:numRef>
          </c:val>
          <c:smooth val="0"/>
          <c:extLst>
            <c:ext xmlns:c16="http://schemas.microsoft.com/office/drawing/2014/chart" uri="{C3380CC4-5D6E-409C-BE32-E72D297353CC}">
              <c16:uniqueId val="{00000001-D269-4FA4-83F6-0596CEB526BE}"/>
            </c:ext>
          </c:extLst>
        </c:ser>
        <c:ser>
          <c:idx val="2"/>
          <c:order val="2"/>
          <c:tx>
            <c:strRef>
              <c:f>'Rooftop PV forecast'!$B$12</c:f>
              <c:strCache>
                <c:ptCount val="1"/>
                <c:pt idx="0">
                  <c:v>VIC</c:v>
                </c:pt>
              </c:strCache>
            </c:strRef>
          </c:tx>
          <c:spPr>
            <a:ln w="22225" cap="rnd">
              <a:solidFill>
                <a:srgbClr val="FFD200"/>
              </a:solidFill>
              <a:prstDash val="solid"/>
              <a:round/>
            </a:ln>
            <a:effectLst/>
          </c:spPr>
          <c:marker>
            <c:symbol val="none"/>
          </c:marker>
          <c:cat>
            <c:strRef>
              <c:f>'Rooftop PV forecast'!$C$9:$U$9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'Rooftop PV forecast'!$C$12:$U$12</c:f>
              <c:numCache>
                <c:formatCode>_-* #,##0_-;\-* #,##0_-;_-* "-"??_-;_-@_-</c:formatCode>
                <c:ptCount val="19"/>
                <c:pt idx="0">
                  <c:v>2670.09</c:v>
                </c:pt>
                <c:pt idx="1">
                  <c:v>2722.8599999999997</c:v>
                </c:pt>
                <c:pt idx="2">
                  <c:v>2777.1099999999997</c:v>
                </c:pt>
                <c:pt idx="3">
                  <c:v>2832.9</c:v>
                </c:pt>
                <c:pt idx="4">
                  <c:v>2890.33</c:v>
                </c:pt>
                <c:pt idx="5">
                  <c:v>2949.4</c:v>
                </c:pt>
                <c:pt idx="6">
                  <c:v>3107.83</c:v>
                </c:pt>
                <c:pt idx="7">
                  <c:v>3235.95</c:v>
                </c:pt>
                <c:pt idx="8">
                  <c:v>3371.17</c:v>
                </c:pt>
                <c:pt idx="9">
                  <c:v>3563.75</c:v>
                </c:pt>
                <c:pt idx="10">
                  <c:v>3735.0499999999997</c:v>
                </c:pt>
                <c:pt idx="11">
                  <c:v>3926.39</c:v>
                </c:pt>
                <c:pt idx="12">
                  <c:v>4182.4800000000005</c:v>
                </c:pt>
                <c:pt idx="13">
                  <c:v>4458.09</c:v>
                </c:pt>
                <c:pt idx="14">
                  <c:v>4772.7</c:v>
                </c:pt>
                <c:pt idx="15">
                  <c:v>5209.71</c:v>
                </c:pt>
                <c:pt idx="16">
                  <c:v>5365.87</c:v>
                </c:pt>
                <c:pt idx="17">
                  <c:v>5525.62</c:v>
                </c:pt>
                <c:pt idx="18">
                  <c:v>5688.4400000000005</c:v>
                </c:pt>
              </c:numCache>
            </c:numRef>
          </c:val>
          <c:smooth val="0"/>
          <c:extLst>
            <c:ext xmlns:c16="http://schemas.microsoft.com/office/drawing/2014/chart" uri="{C3380CC4-5D6E-409C-BE32-E72D297353CC}">
              <c16:uniqueId val="{00000002-D269-4FA4-83F6-0596CEB526BE}"/>
            </c:ext>
          </c:extLst>
        </c:ser>
        <c:ser>
          <c:idx val="3"/>
          <c:order val="3"/>
          <c:tx>
            <c:strRef>
              <c:f>'Rooftop PV forecast'!$B$13</c:f>
              <c:strCache>
                <c:ptCount val="1"/>
                <c:pt idx="0">
                  <c:v>SA</c:v>
                </c:pt>
              </c:strCache>
            </c:strRef>
          </c:tx>
          <c:spPr>
            <a:ln w="22225" cap="rnd">
              <a:solidFill>
                <a:srgbClr val="7F7E82"/>
              </a:solidFill>
              <a:prstDash val="solid"/>
              <a:round/>
            </a:ln>
            <a:effectLst/>
          </c:spPr>
          <c:marker>
            <c:symbol val="none"/>
          </c:marker>
          <c:cat>
            <c:strRef>
              <c:f>'Rooftop PV forecast'!$C$9:$U$9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'Rooftop PV forecast'!$C$13:$U$13</c:f>
              <c:numCache>
                <c:formatCode>_-* #,##0_-;\-* #,##0_-;_-* "-"??_-;_-@_-</c:formatCode>
                <c:ptCount val="19"/>
                <c:pt idx="0">
                  <c:v>1237.5999999999999</c:v>
                </c:pt>
                <c:pt idx="1">
                  <c:v>1249.67</c:v>
                </c:pt>
                <c:pt idx="2">
                  <c:v>1262.1099999999999</c:v>
                </c:pt>
                <c:pt idx="3">
                  <c:v>1274.9000000000001</c:v>
                </c:pt>
                <c:pt idx="4">
                  <c:v>1288.04</c:v>
                </c:pt>
                <c:pt idx="5">
                  <c:v>1301.5899999999999</c:v>
                </c:pt>
                <c:pt idx="6">
                  <c:v>1357.6000000000001</c:v>
                </c:pt>
                <c:pt idx="7">
                  <c:v>1405.6399999999999</c:v>
                </c:pt>
                <c:pt idx="8">
                  <c:v>1455.67</c:v>
                </c:pt>
                <c:pt idx="9">
                  <c:v>1508.45</c:v>
                </c:pt>
                <c:pt idx="10">
                  <c:v>1563.07</c:v>
                </c:pt>
                <c:pt idx="11">
                  <c:v>1620.1699999999998</c:v>
                </c:pt>
                <c:pt idx="12">
                  <c:v>1692.07</c:v>
                </c:pt>
                <c:pt idx="13">
                  <c:v>1767.25</c:v>
                </c:pt>
                <c:pt idx="14">
                  <c:v>1846.38</c:v>
                </c:pt>
                <c:pt idx="15">
                  <c:v>1944.1</c:v>
                </c:pt>
                <c:pt idx="16">
                  <c:v>1976.4699999999998</c:v>
                </c:pt>
                <c:pt idx="17">
                  <c:v>2009.06</c:v>
                </c:pt>
                <c:pt idx="18">
                  <c:v>2041.79</c:v>
                </c:pt>
              </c:numCache>
            </c:numRef>
          </c:val>
          <c:smooth val="0"/>
          <c:extLst>
            <c:ext xmlns:c16="http://schemas.microsoft.com/office/drawing/2014/chart" uri="{C3380CC4-5D6E-409C-BE32-E72D297353CC}">
              <c16:uniqueId val="{00000003-D269-4FA4-83F6-0596CEB526BE}"/>
            </c:ext>
          </c:extLst>
        </c:ser>
        <c:ser>
          <c:idx val="4"/>
          <c:order val="4"/>
          <c:tx>
            <c:strRef>
              <c:f>'Rooftop PV forecast'!$B$14</c:f>
              <c:strCache>
                <c:ptCount val="1"/>
                <c:pt idx="0">
                  <c:v>TAS</c:v>
                </c:pt>
              </c:strCache>
            </c:strRef>
          </c:tx>
          <c:spPr>
            <a:ln w="22225" cap="rnd">
              <a:solidFill>
                <a:srgbClr val="439639"/>
              </a:solidFill>
              <a:prstDash val="solid"/>
              <a:round/>
            </a:ln>
            <a:effectLst/>
          </c:spPr>
          <c:marker>
            <c:symbol val="none"/>
          </c:marker>
          <c:cat>
            <c:strRef>
              <c:f>'Rooftop PV forecast'!$C$9:$U$9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'Rooftop PV forecast'!$C$14:$U$14</c:f>
              <c:numCache>
                <c:formatCode>_-* #,##0_-;\-* #,##0_-;_-* "-"??_-;_-@_-</c:formatCode>
                <c:ptCount val="19"/>
                <c:pt idx="0">
                  <c:v>218</c:v>
                </c:pt>
                <c:pt idx="1">
                  <c:v>219.01999999999998</c:v>
                </c:pt>
                <c:pt idx="2">
                  <c:v>220.10000000000002</c:v>
                </c:pt>
                <c:pt idx="3">
                  <c:v>221.2</c:v>
                </c:pt>
                <c:pt idx="4">
                  <c:v>222.35999999999999</c:v>
                </c:pt>
                <c:pt idx="5">
                  <c:v>223.55</c:v>
                </c:pt>
                <c:pt idx="6">
                  <c:v>232.45</c:v>
                </c:pt>
                <c:pt idx="7">
                  <c:v>239.85000000000002</c:v>
                </c:pt>
                <c:pt idx="8">
                  <c:v>247.54999999999998</c:v>
                </c:pt>
                <c:pt idx="9">
                  <c:v>260.3</c:v>
                </c:pt>
                <c:pt idx="10">
                  <c:v>271.75</c:v>
                </c:pt>
                <c:pt idx="11">
                  <c:v>283.57</c:v>
                </c:pt>
                <c:pt idx="12">
                  <c:v>300.37</c:v>
                </c:pt>
                <c:pt idx="13">
                  <c:v>317.57000000000005</c:v>
                </c:pt>
                <c:pt idx="14">
                  <c:v>335.41</c:v>
                </c:pt>
                <c:pt idx="15">
                  <c:v>361.82</c:v>
                </c:pt>
                <c:pt idx="16">
                  <c:v>368.54</c:v>
                </c:pt>
                <c:pt idx="17">
                  <c:v>375.34</c:v>
                </c:pt>
                <c:pt idx="18">
                  <c:v>382.34000000000003</c:v>
                </c:pt>
              </c:numCache>
            </c:numRef>
          </c:val>
          <c:smooth val="0"/>
          <c:extLst>
            <c:ext xmlns:c16="http://schemas.microsoft.com/office/drawing/2014/chart" uri="{C3380CC4-5D6E-409C-BE32-E72D297353CC}">
              <c16:uniqueId val="{00000004-D269-4FA4-83F6-0596CEB526BE}"/>
            </c:ext>
          </c:extLst>
        </c:ser>
        <c:dLbls>
          <c:showLegendKey val="0"/>
          <c:showVal val="0"/>
          <c:showCatName val="0"/>
          <c:showSerName val="0"/>
          <c:showPercent val="0"/>
          <c:showBubbleSize val="0"/>
        </c:dLbls>
        <c:smooth val="0"/>
        <c:axId val="388137728"/>
        <c:axId val="388139264"/>
      </c:lineChart>
      <c:catAx>
        <c:axId val="388137728"/>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crossAx val="388139264"/>
        <c:crosses val="autoZero"/>
        <c:auto val="1"/>
        <c:lblAlgn val="ctr"/>
        <c:lblOffset val="100"/>
        <c:noMultiLvlLbl val="0"/>
      </c:catAx>
      <c:valAx>
        <c:axId val="388139264"/>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100" b="1" i="0" u="none" strike="noStrike" kern="1200" baseline="0">
                    <a:solidFill>
                      <a:srgbClr val="000000"/>
                    </a:solidFill>
                    <a:latin typeface="+mn-lt"/>
                    <a:ea typeface="Arial Narrow"/>
                    <a:cs typeface="Arial Narrow"/>
                  </a:defRPr>
                </a:pPr>
                <a:r>
                  <a:rPr lang="en-AU" sz="1100" b="1">
                    <a:latin typeface="+mn-lt"/>
                  </a:rPr>
                  <a:t>Capacity (MW)</a:t>
                </a:r>
              </a:p>
            </c:rich>
          </c:tx>
          <c:overlay val="0"/>
          <c:spPr>
            <a:noFill/>
            <a:ln>
              <a:noFill/>
            </a:ln>
            <a:effectLst/>
          </c:spPr>
          <c:txPr>
            <a:bodyPr rot="-5400000" spcFirstLastPara="1" vertOverflow="ellipsis" vert="horz" wrap="square" anchor="ctr" anchorCtr="1"/>
            <a:lstStyle/>
            <a:p>
              <a:pPr>
                <a:defRPr sz="1100" b="1" i="0" u="none" strike="noStrike" kern="1200" baseline="0">
                  <a:solidFill>
                    <a:srgbClr val="000000"/>
                  </a:solidFill>
                  <a:latin typeface="+mn-lt"/>
                  <a:ea typeface="Arial Narrow"/>
                  <a:cs typeface="Arial Narrow"/>
                </a:defRPr>
              </a:pPr>
              <a:endParaRPr lang="en-US"/>
            </a:p>
          </c:txPr>
        </c:title>
        <c:numFmt formatCode="_-* #,##0_-;\-* #,##0_-;_-* &quot;-&quot;??_-;_-@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crossAx val="38813772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legend>
    <c:plotVisOnly val="1"/>
    <c:dispBlanksAs val="gap"/>
    <c:showDLblsOverMax val="0"/>
  </c:chart>
  <c:spPr>
    <a:no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'Battery storage uptake'!$B$10</c:f>
              <c:strCache>
                <c:ptCount val="1"/>
                <c:pt idx="0">
                  <c:v>QLD</c:v>
                </c:pt>
              </c:strCache>
            </c:strRef>
          </c:tx>
          <c:spPr>
            <a:ln w="22225" cap="rnd">
              <a:solidFill>
                <a:srgbClr val="F04C3E"/>
              </a:solidFill>
              <a:prstDash val="solid"/>
              <a:round/>
            </a:ln>
            <a:effectLst/>
          </c:spPr>
          <c:marker>
            <c:symbol val="none"/>
          </c:marker>
          <c:cat>
            <c:strRef>
              <c:f>'Battery storage uptake'!$C$9:$U$9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'Battery storage uptake'!$C$10:$U$10</c:f>
              <c:numCache>
                <c:formatCode>_-* #,##0_-;\-* #,##0_-;_-* "-"??_-;_-@_-</c:formatCode>
                <c:ptCount val="19"/>
                <c:pt idx="0">
                  <c:v>155.38</c:v>
                </c:pt>
                <c:pt idx="1">
                  <c:v>172.98000000000002</c:v>
                </c:pt>
                <c:pt idx="2">
                  <c:v>186.15</c:v>
                </c:pt>
                <c:pt idx="3">
                  <c:v>209.21</c:v>
                </c:pt>
                <c:pt idx="4">
                  <c:v>256.55</c:v>
                </c:pt>
                <c:pt idx="5">
                  <c:v>312.01</c:v>
                </c:pt>
                <c:pt idx="6">
                  <c:v>342.01</c:v>
                </c:pt>
                <c:pt idx="7">
                  <c:v>368.57</c:v>
                </c:pt>
                <c:pt idx="8">
                  <c:v>413.16</c:v>
                </c:pt>
                <c:pt idx="9">
                  <c:v>462.92</c:v>
                </c:pt>
                <c:pt idx="10">
                  <c:v>526.48</c:v>
                </c:pt>
                <c:pt idx="11">
                  <c:v>583.06000000000006</c:v>
                </c:pt>
                <c:pt idx="12">
                  <c:v>666.76</c:v>
                </c:pt>
                <c:pt idx="13">
                  <c:v>767.52</c:v>
                </c:pt>
                <c:pt idx="14">
                  <c:v>879.52</c:v>
                </c:pt>
                <c:pt idx="15">
                  <c:v>1006.16</c:v>
                </c:pt>
                <c:pt idx="16">
                  <c:v>1115.48</c:v>
                </c:pt>
                <c:pt idx="17">
                  <c:v>1233.77</c:v>
                </c:pt>
                <c:pt idx="18">
                  <c:v>1362.2</c:v>
                </c:pt>
              </c:numCache>
            </c:numRef>
          </c:val>
          <c:smooth val="0"/>
          <c:extLst>
            <c:ext xmlns:c16="http://schemas.microsoft.com/office/drawing/2014/chart" uri="{C3380CC4-5D6E-409C-BE32-E72D297353CC}">
              <c16:uniqueId val="{00000000-0AB7-4A04-B392-D6B7FEF41BA5}"/>
            </c:ext>
          </c:extLst>
        </c:ser>
        <c:ser>
          <c:idx val="1"/>
          <c:order val="1"/>
          <c:tx>
            <c:strRef>
              <c:f>'Battery storage uptake'!$B$11</c:f>
              <c:strCache>
                <c:ptCount val="1"/>
                <c:pt idx="0">
                  <c:v>NSW</c:v>
                </c:pt>
              </c:strCache>
            </c:strRef>
          </c:tx>
          <c:spPr>
            <a:ln w="22225" cap="rnd">
              <a:solidFill>
                <a:srgbClr val="00A3BB"/>
              </a:solidFill>
              <a:prstDash val="solid"/>
              <a:round/>
            </a:ln>
            <a:effectLst/>
          </c:spPr>
          <c:marker>
            <c:symbol val="none"/>
          </c:marker>
          <c:cat>
            <c:strRef>
              <c:f>'Battery storage uptake'!$C$9:$U$9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'Battery storage uptake'!$C$11:$U$11</c:f>
              <c:numCache>
                <c:formatCode>_-* #,##0_-;\-* #,##0_-;_-* "-"??_-;_-@_-</c:formatCode>
                <c:ptCount val="19"/>
                <c:pt idx="0">
                  <c:v>397.25</c:v>
                </c:pt>
                <c:pt idx="1">
                  <c:v>450.01</c:v>
                </c:pt>
                <c:pt idx="2">
                  <c:v>491.15</c:v>
                </c:pt>
                <c:pt idx="3">
                  <c:v>564.9</c:v>
                </c:pt>
                <c:pt idx="4">
                  <c:v>689.51</c:v>
                </c:pt>
                <c:pt idx="5">
                  <c:v>825.17</c:v>
                </c:pt>
                <c:pt idx="6">
                  <c:v>891.89</c:v>
                </c:pt>
                <c:pt idx="7">
                  <c:v>933.17</c:v>
                </c:pt>
                <c:pt idx="8">
                  <c:v>1006</c:v>
                </c:pt>
                <c:pt idx="9">
                  <c:v>1087.31</c:v>
                </c:pt>
                <c:pt idx="10">
                  <c:v>1209.8499999999999</c:v>
                </c:pt>
                <c:pt idx="11">
                  <c:v>1308.97</c:v>
                </c:pt>
                <c:pt idx="12">
                  <c:v>1459.09</c:v>
                </c:pt>
                <c:pt idx="13">
                  <c:v>1641.8999999999999</c:v>
                </c:pt>
                <c:pt idx="14">
                  <c:v>1850.24</c:v>
                </c:pt>
                <c:pt idx="15">
                  <c:v>2071.3199999999997</c:v>
                </c:pt>
                <c:pt idx="16">
                  <c:v>2252.27</c:v>
                </c:pt>
                <c:pt idx="17">
                  <c:v>2441.5100000000002</c:v>
                </c:pt>
                <c:pt idx="18">
                  <c:v>2640.04</c:v>
                </c:pt>
              </c:numCache>
            </c:numRef>
          </c:val>
          <c:smooth val="0"/>
          <c:extLst>
            <c:ext xmlns:c16="http://schemas.microsoft.com/office/drawing/2014/chart" uri="{C3380CC4-5D6E-409C-BE32-E72D297353CC}">
              <c16:uniqueId val="{00000001-0AB7-4A04-B392-D6B7FEF41BA5}"/>
            </c:ext>
          </c:extLst>
        </c:ser>
        <c:ser>
          <c:idx val="2"/>
          <c:order val="2"/>
          <c:tx>
            <c:strRef>
              <c:f>'Battery storage uptake'!$B$12</c:f>
              <c:strCache>
                <c:ptCount val="1"/>
                <c:pt idx="0">
                  <c:v>VIC</c:v>
                </c:pt>
              </c:strCache>
            </c:strRef>
          </c:tx>
          <c:spPr>
            <a:ln w="22225" cap="rnd">
              <a:solidFill>
                <a:srgbClr val="FFD200"/>
              </a:solidFill>
              <a:prstDash val="solid"/>
              <a:round/>
            </a:ln>
            <a:effectLst/>
          </c:spPr>
          <c:marker>
            <c:symbol val="none"/>
          </c:marker>
          <c:cat>
            <c:strRef>
              <c:f>'Battery storage uptake'!$C$9:$U$9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'Battery storage uptake'!$C$12:$U$12</c:f>
              <c:numCache>
                <c:formatCode>_-* #,##0_-;\-* #,##0_-;_-* "-"??_-;_-@_-</c:formatCode>
                <c:ptCount val="19"/>
                <c:pt idx="0">
                  <c:v>192</c:v>
                </c:pt>
                <c:pt idx="1">
                  <c:v>215.69</c:v>
                </c:pt>
                <c:pt idx="2">
                  <c:v>234.65</c:v>
                </c:pt>
                <c:pt idx="3">
                  <c:v>268.74</c:v>
                </c:pt>
                <c:pt idx="4">
                  <c:v>326.99</c:v>
                </c:pt>
                <c:pt idx="5">
                  <c:v>403.03999999999996</c:v>
                </c:pt>
                <c:pt idx="6">
                  <c:v>447.7</c:v>
                </c:pt>
                <c:pt idx="7">
                  <c:v>482.87</c:v>
                </c:pt>
                <c:pt idx="8">
                  <c:v>556.5</c:v>
                </c:pt>
                <c:pt idx="9">
                  <c:v>634.84</c:v>
                </c:pt>
                <c:pt idx="10">
                  <c:v>727.54000000000008</c:v>
                </c:pt>
                <c:pt idx="11">
                  <c:v>815.68000000000006</c:v>
                </c:pt>
                <c:pt idx="12">
                  <c:v>935.68000000000006</c:v>
                </c:pt>
                <c:pt idx="13">
                  <c:v>1070.58</c:v>
                </c:pt>
                <c:pt idx="14">
                  <c:v>1219.58</c:v>
                </c:pt>
                <c:pt idx="15">
                  <c:v>1383.48</c:v>
                </c:pt>
                <c:pt idx="16">
                  <c:v>1521.3700000000001</c:v>
                </c:pt>
                <c:pt idx="17">
                  <c:v>1669.23</c:v>
                </c:pt>
                <c:pt idx="18">
                  <c:v>1828.42</c:v>
                </c:pt>
              </c:numCache>
            </c:numRef>
          </c:val>
          <c:smooth val="0"/>
          <c:extLst>
            <c:ext xmlns:c16="http://schemas.microsoft.com/office/drawing/2014/chart" uri="{C3380CC4-5D6E-409C-BE32-E72D297353CC}">
              <c16:uniqueId val="{00000002-0AB7-4A04-B392-D6B7FEF41BA5}"/>
            </c:ext>
          </c:extLst>
        </c:ser>
        <c:ser>
          <c:idx val="3"/>
          <c:order val="3"/>
          <c:tx>
            <c:strRef>
              <c:f>'Battery storage uptake'!$B$13</c:f>
              <c:strCache>
                <c:ptCount val="1"/>
                <c:pt idx="0">
                  <c:v>SA</c:v>
                </c:pt>
              </c:strCache>
            </c:strRef>
          </c:tx>
          <c:spPr>
            <a:ln w="22225" cap="rnd">
              <a:solidFill>
                <a:srgbClr val="7F7E82"/>
              </a:solidFill>
              <a:prstDash val="solid"/>
              <a:round/>
            </a:ln>
            <a:effectLst/>
          </c:spPr>
          <c:marker>
            <c:symbol val="none"/>
          </c:marker>
          <c:cat>
            <c:strRef>
              <c:f>'Battery storage uptake'!$C$9:$U$9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'Battery storage uptake'!$C$13:$U$13</c:f>
              <c:numCache>
                <c:formatCode>_-* #,##0_-;\-* #,##0_-;_-* "-"??_-;_-@_-</c:formatCode>
                <c:ptCount val="19"/>
                <c:pt idx="0">
                  <c:v>223.27</c:v>
                </c:pt>
                <c:pt idx="1">
                  <c:v>440.61</c:v>
                </c:pt>
                <c:pt idx="2">
                  <c:v>443.34000000000003</c:v>
                </c:pt>
                <c:pt idx="3">
                  <c:v>446.36</c:v>
                </c:pt>
                <c:pt idx="4">
                  <c:v>449.84999999999997</c:v>
                </c:pt>
                <c:pt idx="5">
                  <c:v>453.44</c:v>
                </c:pt>
                <c:pt idx="6">
                  <c:v>456.58</c:v>
                </c:pt>
                <c:pt idx="7">
                  <c:v>460.57</c:v>
                </c:pt>
                <c:pt idx="8">
                  <c:v>466.28999999999996</c:v>
                </c:pt>
                <c:pt idx="9">
                  <c:v>471.74</c:v>
                </c:pt>
                <c:pt idx="10">
                  <c:v>476.98</c:v>
                </c:pt>
                <c:pt idx="11">
                  <c:v>482.52</c:v>
                </c:pt>
                <c:pt idx="12">
                  <c:v>489.45</c:v>
                </c:pt>
                <c:pt idx="13">
                  <c:v>508.18</c:v>
                </c:pt>
                <c:pt idx="14">
                  <c:v>546.45000000000005</c:v>
                </c:pt>
                <c:pt idx="15">
                  <c:v>602.87</c:v>
                </c:pt>
                <c:pt idx="16">
                  <c:v>652.51</c:v>
                </c:pt>
                <c:pt idx="17">
                  <c:v>705.06</c:v>
                </c:pt>
                <c:pt idx="18">
                  <c:v>760.76</c:v>
                </c:pt>
              </c:numCache>
            </c:numRef>
          </c:val>
          <c:smooth val="0"/>
          <c:extLst>
            <c:ext xmlns:c16="http://schemas.microsoft.com/office/drawing/2014/chart" uri="{C3380CC4-5D6E-409C-BE32-E72D297353CC}">
              <c16:uniqueId val="{00000003-0AB7-4A04-B392-D6B7FEF41BA5}"/>
            </c:ext>
          </c:extLst>
        </c:ser>
        <c:ser>
          <c:idx val="4"/>
          <c:order val="4"/>
          <c:tx>
            <c:strRef>
              <c:f>'Battery storage uptake'!$B$14</c:f>
              <c:strCache>
                <c:ptCount val="1"/>
                <c:pt idx="0">
                  <c:v>TAS</c:v>
                </c:pt>
              </c:strCache>
            </c:strRef>
          </c:tx>
          <c:spPr>
            <a:ln w="22225" cap="rnd">
              <a:solidFill>
                <a:srgbClr val="439639"/>
              </a:solidFill>
              <a:prstDash val="solid"/>
              <a:round/>
            </a:ln>
            <a:effectLst/>
          </c:spPr>
          <c:marker>
            <c:symbol val="none"/>
          </c:marker>
          <c:cat>
            <c:strRef>
              <c:f>'Battery storage uptake'!$C$9:$U$9</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'Battery storage uptake'!$C$14:$U$14</c:f>
              <c:numCache>
                <c:formatCode>_-* #,##0_-;\-* #,##0_-;_-* "-"??_-;_-@_-</c:formatCode>
                <c:ptCount val="19"/>
                <c:pt idx="0">
                  <c:v>31.86</c:v>
                </c:pt>
                <c:pt idx="1">
                  <c:v>34.9</c:v>
                </c:pt>
                <c:pt idx="2">
                  <c:v>37.200000000000003</c:v>
                </c:pt>
                <c:pt idx="3">
                  <c:v>41.400000000000006</c:v>
                </c:pt>
                <c:pt idx="4">
                  <c:v>48.49</c:v>
                </c:pt>
                <c:pt idx="5">
                  <c:v>56.52</c:v>
                </c:pt>
                <c:pt idx="6">
                  <c:v>61.62</c:v>
                </c:pt>
                <c:pt idx="7">
                  <c:v>66.52</c:v>
                </c:pt>
                <c:pt idx="8">
                  <c:v>75.430000000000007</c:v>
                </c:pt>
                <c:pt idx="9">
                  <c:v>85.31</c:v>
                </c:pt>
                <c:pt idx="10">
                  <c:v>96.77000000000001</c:v>
                </c:pt>
                <c:pt idx="11">
                  <c:v>106.64</c:v>
                </c:pt>
                <c:pt idx="12">
                  <c:v>119.61</c:v>
                </c:pt>
                <c:pt idx="13">
                  <c:v>133.35</c:v>
                </c:pt>
                <c:pt idx="14">
                  <c:v>147.53</c:v>
                </c:pt>
                <c:pt idx="15">
                  <c:v>162.63999999999999</c:v>
                </c:pt>
                <c:pt idx="16">
                  <c:v>174.94</c:v>
                </c:pt>
                <c:pt idx="17">
                  <c:v>188.04000000000002</c:v>
                </c:pt>
                <c:pt idx="18">
                  <c:v>202.08</c:v>
                </c:pt>
              </c:numCache>
            </c:numRef>
          </c:val>
          <c:smooth val="0"/>
          <c:extLst>
            <c:ext xmlns:c16="http://schemas.microsoft.com/office/drawing/2014/chart" uri="{C3380CC4-5D6E-409C-BE32-E72D297353CC}">
              <c16:uniqueId val="{00000004-0AB7-4A04-B392-D6B7FEF41BA5}"/>
            </c:ext>
          </c:extLst>
        </c:ser>
        <c:dLbls>
          <c:showLegendKey val="0"/>
          <c:showVal val="0"/>
          <c:showCatName val="0"/>
          <c:showSerName val="0"/>
          <c:showPercent val="0"/>
          <c:showBubbleSize val="0"/>
        </c:dLbls>
        <c:smooth val="0"/>
        <c:axId val="389387776"/>
        <c:axId val="389389312"/>
      </c:lineChart>
      <c:catAx>
        <c:axId val="3893877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alibri"/>
                <a:ea typeface="Calibri"/>
                <a:cs typeface="Calibri"/>
              </a:defRPr>
            </a:pPr>
            <a:endParaRPr lang="en-US"/>
          </a:p>
        </c:txPr>
        <c:crossAx val="389389312"/>
        <c:crosses val="autoZero"/>
        <c:auto val="1"/>
        <c:lblAlgn val="ctr"/>
        <c:lblOffset val="100"/>
        <c:noMultiLvlLbl val="0"/>
      </c:catAx>
      <c:valAx>
        <c:axId val="389389312"/>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lt"/>
                    <a:cs typeface="+mn-lt"/>
                  </a:defRPr>
                </a:pPr>
                <a:r>
                  <a:rPr lang="en-AU" sz="1100" b="1">
                    <a:latin typeface="+mn-lt"/>
                  </a:rPr>
                  <a:t>Storage uptake (MWh)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lt"/>
                  <a:cs typeface="+mn-lt"/>
                </a:defRPr>
              </a:pPr>
              <a:endParaRPr lang="en-US"/>
            </a:p>
          </c:txPr>
        </c:title>
        <c:numFmt formatCode="_-* #,##0_-;\-* #,##0_-;_-* &quot;-&quot;??_-;_-@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alibri"/>
                <a:ea typeface="Calibri"/>
                <a:cs typeface="Calibri"/>
              </a:defRPr>
            </a:pPr>
            <a:endParaRPr lang="en-US"/>
          </a:p>
        </c:txPr>
        <c:crossAx val="3893877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lt"/>
              <a:cs typeface="+mn-lt"/>
            </a:defRPr>
          </a:pPr>
          <a:endParaRPr lang="en-US"/>
        </a:p>
      </c:txPr>
    </c:legend>
    <c:plotVisOnly val="1"/>
    <c:dispBlanksAs val="gap"/>
    <c:showDLblsOverMax val="0"/>
  </c:chart>
  <c:spPr>
    <a:noFill/>
    <a:ln w="25400" cap="flat" cmpd="sng" algn="ctr">
      <a:noFill/>
      <a:round/>
    </a:ln>
    <a:effectLst/>
  </c:spPr>
  <c:txPr>
    <a:bodyPr/>
    <a:lstStyle/>
    <a:p>
      <a:pPr>
        <a:defRPr sz="1200" b="0">
          <a:latin typeface="+mn-lt"/>
          <a:ea typeface="+mn-lt"/>
          <a:cs typeface="+mn-lt"/>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'EV demand forecast'!$B$12</c:f>
              <c:strCache>
                <c:ptCount val="1"/>
                <c:pt idx="0">
                  <c:v>Fast QLD</c:v>
                </c:pt>
              </c:strCache>
            </c:strRef>
          </c:tx>
          <c:spPr>
            <a:ln w="28575" cap="rnd">
              <a:solidFill>
                <a:srgbClr val="F04C3E"/>
              </a:solidFill>
              <a:prstDash val="lg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forecast'!$C$12:$U$12</c:f>
              <c:numCache>
                <c:formatCode>_-* #,##0_-;\-* #,##0_-;_-* "-"??_-;_-@_-</c:formatCode>
                <c:ptCount val="19"/>
                <c:pt idx="0">
                  <c:v>11</c:v>
                </c:pt>
                <c:pt idx="1">
                  <c:v>27</c:v>
                </c:pt>
                <c:pt idx="2">
                  <c:v>59</c:v>
                </c:pt>
                <c:pt idx="3">
                  <c:v>117</c:v>
                </c:pt>
                <c:pt idx="4">
                  <c:v>218</c:v>
                </c:pt>
                <c:pt idx="5">
                  <c:v>390</c:v>
                </c:pt>
                <c:pt idx="6">
                  <c:v>619</c:v>
                </c:pt>
                <c:pt idx="7">
                  <c:v>941</c:v>
                </c:pt>
                <c:pt idx="8">
                  <c:v>1395</c:v>
                </c:pt>
                <c:pt idx="9">
                  <c:v>1908</c:v>
                </c:pt>
                <c:pt idx="10">
                  <c:v>2419</c:v>
                </c:pt>
                <c:pt idx="11">
                  <c:v>2933</c:v>
                </c:pt>
                <c:pt idx="12">
                  <c:v>3449</c:v>
                </c:pt>
                <c:pt idx="13">
                  <c:v>3982</c:v>
                </c:pt>
                <c:pt idx="14">
                  <c:v>4536</c:v>
                </c:pt>
                <c:pt idx="15">
                  <c:v>5091</c:v>
                </c:pt>
                <c:pt idx="16">
                  <c:v>5727</c:v>
                </c:pt>
                <c:pt idx="17">
                  <c:v>6390</c:v>
                </c:pt>
                <c:pt idx="18">
                  <c:v>7072</c:v>
                </c:pt>
              </c:numCache>
            </c:numRef>
          </c:val>
          <c:smooth val="0"/>
          <c:extLst>
            <c:ext xmlns:c16="http://schemas.microsoft.com/office/drawing/2014/chart" uri="{C3380CC4-5D6E-409C-BE32-E72D297353CC}">
              <c16:uniqueId val="{00000000-4D65-45AF-B479-7B30EABFEDBA}"/>
            </c:ext>
          </c:extLst>
        </c:ser>
        <c:ser>
          <c:idx val="1"/>
          <c:order val="1"/>
          <c:tx>
            <c:strRef>
              <c:f>'EV demand forecast'!$B$13</c:f>
              <c:strCache>
                <c:ptCount val="1"/>
                <c:pt idx="0">
                  <c:v>Fast NSW</c:v>
                </c:pt>
              </c:strCache>
            </c:strRef>
          </c:tx>
          <c:spPr>
            <a:ln w="28575" cap="rnd">
              <a:solidFill>
                <a:srgbClr val="00A3BB"/>
              </a:solidFill>
              <a:prstDash val="lg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forecast'!$C$13:$U$13</c:f>
              <c:numCache>
                <c:formatCode>_-* #,##0_-;\-* #,##0_-;_-* "-"??_-;_-@_-</c:formatCode>
                <c:ptCount val="19"/>
                <c:pt idx="0">
                  <c:v>28</c:v>
                </c:pt>
                <c:pt idx="1">
                  <c:v>58</c:v>
                </c:pt>
                <c:pt idx="2">
                  <c:v>111</c:v>
                </c:pt>
                <c:pt idx="3">
                  <c:v>206</c:v>
                </c:pt>
                <c:pt idx="4">
                  <c:v>370</c:v>
                </c:pt>
                <c:pt idx="5">
                  <c:v>646</c:v>
                </c:pt>
                <c:pt idx="6">
                  <c:v>1015</c:v>
                </c:pt>
                <c:pt idx="7">
                  <c:v>1526</c:v>
                </c:pt>
                <c:pt idx="8">
                  <c:v>2237</c:v>
                </c:pt>
                <c:pt idx="9">
                  <c:v>3082</c:v>
                </c:pt>
                <c:pt idx="10">
                  <c:v>3907</c:v>
                </c:pt>
                <c:pt idx="11">
                  <c:v>4718</c:v>
                </c:pt>
                <c:pt idx="12">
                  <c:v>5513</c:v>
                </c:pt>
                <c:pt idx="13">
                  <c:v>6306</c:v>
                </c:pt>
                <c:pt idx="14">
                  <c:v>7106</c:v>
                </c:pt>
                <c:pt idx="15">
                  <c:v>7877</c:v>
                </c:pt>
                <c:pt idx="16">
                  <c:v>8745</c:v>
                </c:pt>
                <c:pt idx="17">
                  <c:v>9629</c:v>
                </c:pt>
                <c:pt idx="18">
                  <c:v>10515</c:v>
                </c:pt>
              </c:numCache>
            </c:numRef>
          </c:val>
          <c:smooth val="0"/>
          <c:extLst>
            <c:ext xmlns:c16="http://schemas.microsoft.com/office/drawing/2014/chart" uri="{C3380CC4-5D6E-409C-BE32-E72D297353CC}">
              <c16:uniqueId val="{00000001-4D65-45AF-B479-7B30EABFEDBA}"/>
            </c:ext>
          </c:extLst>
        </c:ser>
        <c:ser>
          <c:idx val="2"/>
          <c:order val="2"/>
          <c:tx>
            <c:strRef>
              <c:f>'EV demand forecast'!$B$14</c:f>
              <c:strCache>
                <c:ptCount val="1"/>
                <c:pt idx="0">
                  <c:v>Fast VIC</c:v>
                </c:pt>
              </c:strCache>
            </c:strRef>
          </c:tx>
          <c:spPr>
            <a:ln w="28575" cap="rnd">
              <a:solidFill>
                <a:srgbClr val="FFD200"/>
              </a:solidFill>
              <a:prstDash val="lg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forecast'!$C$14:$U$14</c:f>
              <c:numCache>
                <c:formatCode>_-* #,##0_-;\-* #,##0_-;_-* "-"??_-;_-@_-</c:formatCode>
                <c:ptCount val="19"/>
                <c:pt idx="0">
                  <c:v>33</c:v>
                </c:pt>
                <c:pt idx="1">
                  <c:v>66</c:v>
                </c:pt>
                <c:pt idx="2">
                  <c:v>124</c:v>
                </c:pt>
                <c:pt idx="3">
                  <c:v>226</c:v>
                </c:pt>
                <c:pt idx="4">
                  <c:v>394</c:v>
                </c:pt>
                <c:pt idx="5">
                  <c:v>660</c:v>
                </c:pt>
                <c:pt idx="6">
                  <c:v>1008</c:v>
                </c:pt>
                <c:pt idx="7">
                  <c:v>1481</c:v>
                </c:pt>
                <c:pt idx="8">
                  <c:v>2127</c:v>
                </c:pt>
                <c:pt idx="9">
                  <c:v>2878</c:v>
                </c:pt>
                <c:pt idx="10">
                  <c:v>3625</c:v>
                </c:pt>
                <c:pt idx="11">
                  <c:v>4369</c:v>
                </c:pt>
                <c:pt idx="12">
                  <c:v>5104</c:v>
                </c:pt>
                <c:pt idx="13">
                  <c:v>5844</c:v>
                </c:pt>
                <c:pt idx="14">
                  <c:v>6593</c:v>
                </c:pt>
                <c:pt idx="15">
                  <c:v>7316</c:v>
                </c:pt>
                <c:pt idx="16">
                  <c:v>8124</c:v>
                </c:pt>
                <c:pt idx="17">
                  <c:v>8944</c:v>
                </c:pt>
                <c:pt idx="18">
                  <c:v>9767</c:v>
                </c:pt>
              </c:numCache>
            </c:numRef>
          </c:val>
          <c:smooth val="0"/>
          <c:extLst>
            <c:ext xmlns:c16="http://schemas.microsoft.com/office/drawing/2014/chart" uri="{C3380CC4-5D6E-409C-BE32-E72D297353CC}">
              <c16:uniqueId val="{00000002-4D65-45AF-B479-7B30EABFEDBA}"/>
            </c:ext>
          </c:extLst>
        </c:ser>
        <c:ser>
          <c:idx val="3"/>
          <c:order val="3"/>
          <c:tx>
            <c:strRef>
              <c:f>'EV demand forecast'!$B$15</c:f>
              <c:strCache>
                <c:ptCount val="1"/>
                <c:pt idx="0">
                  <c:v>Fast SA</c:v>
                </c:pt>
              </c:strCache>
            </c:strRef>
          </c:tx>
          <c:spPr>
            <a:ln w="28575" cap="rnd">
              <a:solidFill>
                <a:srgbClr val="7F7E82"/>
              </a:solidFill>
              <a:prstDash val="lg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forecast'!$C$15:$U$15</c:f>
              <c:numCache>
                <c:formatCode>_-* #,##0_-;\-* #,##0_-;_-* "-"??_-;_-@_-</c:formatCode>
                <c:ptCount val="19"/>
                <c:pt idx="0">
                  <c:v>4</c:v>
                </c:pt>
                <c:pt idx="1">
                  <c:v>10</c:v>
                </c:pt>
                <c:pt idx="2">
                  <c:v>20</c:v>
                </c:pt>
                <c:pt idx="3">
                  <c:v>39</c:v>
                </c:pt>
                <c:pt idx="4">
                  <c:v>72</c:v>
                </c:pt>
                <c:pt idx="5">
                  <c:v>125</c:v>
                </c:pt>
                <c:pt idx="6">
                  <c:v>196</c:v>
                </c:pt>
                <c:pt idx="7">
                  <c:v>292</c:v>
                </c:pt>
                <c:pt idx="8">
                  <c:v>422</c:v>
                </c:pt>
                <c:pt idx="9">
                  <c:v>568</c:v>
                </c:pt>
                <c:pt idx="10">
                  <c:v>709</c:v>
                </c:pt>
                <c:pt idx="11">
                  <c:v>848</c:v>
                </c:pt>
                <c:pt idx="12">
                  <c:v>982</c:v>
                </c:pt>
                <c:pt idx="13">
                  <c:v>1118</c:v>
                </c:pt>
                <c:pt idx="14">
                  <c:v>1255</c:v>
                </c:pt>
                <c:pt idx="15">
                  <c:v>1388</c:v>
                </c:pt>
                <c:pt idx="16">
                  <c:v>1540</c:v>
                </c:pt>
                <c:pt idx="17">
                  <c:v>1697</c:v>
                </c:pt>
                <c:pt idx="18">
                  <c:v>1858</c:v>
                </c:pt>
              </c:numCache>
            </c:numRef>
          </c:val>
          <c:smooth val="0"/>
          <c:extLst>
            <c:ext xmlns:c16="http://schemas.microsoft.com/office/drawing/2014/chart" uri="{C3380CC4-5D6E-409C-BE32-E72D297353CC}">
              <c16:uniqueId val="{00000003-4D65-45AF-B479-7B30EABFEDBA}"/>
            </c:ext>
          </c:extLst>
        </c:ser>
        <c:ser>
          <c:idx val="4"/>
          <c:order val="4"/>
          <c:tx>
            <c:strRef>
              <c:f>'EV demand forecast'!$B$16</c:f>
              <c:strCache>
                <c:ptCount val="1"/>
                <c:pt idx="0">
                  <c:v>Fast TAS</c:v>
                </c:pt>
              </c:strCache>
            </c:strRef>
          </c:tx>
          <c:spPr>
            <a:ln w="28575" cap="rnd">
              <a:solidFill>
                <a:srgbClr val="439639"/>
              </a:solidFill>
              <a:prstDash val="lg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forecast'!$C$16:$U$16</c:f>
              <c:numCache>
                <c:formatCode>_-* #,##0_-;\-* #,##0_-;_-* "-"??_-;_-@_-</c:formatCode>
                <c:ptCount val="19"/>
                <c:pt idx="0">
                  <c:v>1</c:v>
                </c:pt>
                <c:pt idx="1">
                  <c:v>3</c:v>
                </c:pt>
                <c:pt idx="2">
                  <c:v>6</c:v>
                </c:pt>
                <c:pt idx="3">
                  <c:v>11</c:v>
                </c:pt>
                <c:pt idx="4">
                  <c:v>20</c:v>
                </c:pt>
                <c:pt idx="5">
                  <c:v>34</c:v>
                </c:pt>
                <c:pt idx="6">
                  <c:v>53</c:v>
                </c:pt>
                <c:pt idx="7">
                  <c:v>78</c:v>
                </c:pt>
                <c:pt idx="8">
                  <c:v>110</c:v>
                </c:pt>
                <c:pt idx="9">
                  <c:v>142</c:v>
                </c:pt>
                <c:pt idx="10">
                  <c:v>171</c:v>
                </c:pt>
                <c:pt idx="11">
                  <c:v>199</c:v>
                </c:pt>
                <c:pt idx="12">
                  <c:v>226</c:v>
                </c:pt>
                <c:pt idx="13">
                  <c:v>254</c:v>
                </c:pt>
                <c:pt idx="14">
                  <c:v>283</c:v>
                </c:pt>
                <c:pt idx="15">
                  <c:v>313</c:v>
                </c:pt>
                <c:pt idx="16">
                  <c:v>347</c:v>
                </c:pt>
                <c:pt idx="17">
                  <c:v>384</c:v>
                </c:pt>
                <c:pt idx="18">
                  <c:v>422</c:v>
                </c:pt>
              </c:numCache>
            </c:numRef>
          </c:val>
          <c:smooth val="0"/>
          <c:extLst>
            <c:ext xmlns:c16="http://schemas.microsoft.com/office/drawing/2014/chart" uri="{C3380CC4-5D6E-409C-BE32-E72D297353CC}">
              <c16:uniqueId val="{00000004-4D65-45AF-B479-7B30EABFEDBA}"/>
            </c:ext>
          </c:extLst>
        </c:ser>
        <c:ser>
          <c:idx val="5"/>
          <c:order val="5"/>
          <c:tx>
            <c:strRef>
              <c:f>'EV demand forecast'!$B$17</c:f>
              <c:strCache>
                <c:ptCount val="1"/>
                <c:pt idx="0">
                  <c:v>Neutral QLD</c:v>
                </c:pt>
              </c:strCache>
            </c:strRef>
          </c:tx>
          <c:spPr>
            <a:ln w="22225" cap="rnd">
              <a:solidFill>
                <a:srgbClr val="F04C3E"/>
              </a:solidFill>
              <a:prstDash val="solid"/>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forecast'!$C$17:$U$17</c:f>
              <c:numCache>
                <c:formatCode>_-* #,##0_-;\-* #,##0_-;_-* "-"??_-;_-@_-</c:formatCode>
                <c:ptCount val="19"/>
                <c:pt idx="0">
                  <c:v>6</c:v>
                </c:pt>
                <c:pt idx="1">
                  <c:v>13</c:v>
                </c:pt>
                <c:pt idx="2">
                  <c:v>26</c:v>
                </c:pt>
                <c:pt idx="3">
                  <c:v>48</c:v>
                </c:pt>
                <c:pt idx="4">
                  <c:v>82</c:v>
                </c:pt>
                <c:pt idx="5">
                  <c:v>135</c:v>
                </c:pt>
                <c:pt idx="6">
                  <c:v>216</c:v>
                </c:pt>
                <c:pt idx="7">
                  <c:v>340</c:v>
                </c:pt>
                <c:pt idx="8">
                  <c:v>521</c:v>
                </c:pt>
                <c:pt idx="9">
                  <c:v>778</c:v>
                </c:pt>
                <c:pt idx="10">
                  <c:v>1128</c:v>
                </c:pt>
                <c:pt idx="11">
                  <c:v>1484</c:v>
                </c:pt>
                <c:pt idx="12">
                  <c:v>1842</c:v>
                </c:pt>
                <c:pt idx="13">
                  <c:v>2205</c:v>
                </c:pt>
                <c:pt idx="14">
                  <c:v>2577</c:v>
                </c:pt>
                <c:pt idx="15">
                  <c:v>2941</c:v>
                </c:pt>
                <c:pt idx="16">
                  <c:v>3342</c:v>
                </c:pt>
                <c:pt idx="17">
                  <c:v>3750</c:v>
                </c:pt>
                <c:pt idx="18">
                  <c:v>4163</c:v>
                </c:pt>
              </c:numCache>
            </c:numRef>
          </c:val>
          <c:smooth val="0"/>
          <c:extLst>
            <c:ext xmlns:c16="http://schemas.microsoft.com/office/drawing/2014/chart" uri="{C3380CC4-5D6E-409C-BE32-E72D297353CC}">
              <c16:uniqueId val="{00000005-4D65-45AF-B479-7B30EABFEDBA}"/>
            </c:ext>
          </c:extLst>
        </c:ser>
        <c:ser>
          <c:idx val="6"/>
          <c:order val="6"/>
          <c:tx>
            <c:strRef>
              <c:f>'EV demand forecast'!$B$18</c:f>
              <c:strCache>
                <c:ptCount val="1"/>
                <c:pt idx="0">
                  <c:v>Neutral NSW</c:v>
                </c:pt>
              </c:strCache>
            </c:strRef>
          </c:tx>
          <c:spPr>
            <a:ln w="22225" cap="rnd">
              <a:solidFill>
                <a:srgbClr val="00A3BB"/>
              </a:solidFill>
              <a:prstDash val="solid"/>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forecast'!$C$18:$U$18</c:f>
              <c:numCache>
                <c:formatCode>_-* #,##0_-;\-* #,##0_-;_-* "-"??_-;_-@_-</c:formatCode>
                <c:ptCount val="19"/>
                <c:pt idx="0">
                  <c:v>20</c:v>
                </c:pt>
                <c:pt idx="1">
                  <c:v>32</c:v>
                </c:pt>
                <c:pt idx="2">
                  <c:v>53</c:v>
                </c:pt>
                <c:pt idx="3">
                  <c:v>88</c:v>
                </c:pt>
                <c:pt idx="4">
                  <c:v>147</c:v>
                </c:pt>
                <c:pt idx="5">
                  <c:v>235</c:v>
                </c:pt>
                <c:pt idx="6">
                  <c:v>371</c:v>
                </c:pt>
                <c:pt idx="7">
                  <c:v>575</c:v>
                </c:pt>
                <c:pt idx="8">
                  <c:v>873</c:v>
                </c:pt>
                <c:pt idx="9">
                  <c:v>1305</c:v>
                </c:pt>
                <c:pt idx="10">
                  <c:v>1902</c:v>
                </c:pt>
                <c:pt idx="11">
                  <c:v>2508</c:v>
                </c:pt>
                <c:pt idx="12">
                  <c:v>3105</c:v>
                </c:pt>
                <c:pt idx="13">
                  <c:v>3698</c:v>
                </c:pt>
                <c:pt idx="14">
                  <c:v>4290</c:v>
                </c:pt>
                <c:pt idx="15">
                  <c:v>4851</c:v>
                </c:pt>
                <c:pt idx="16">
                  <c:v>5461</c:v>
                </c:pt>
                <c:pt idx="17">
                  <c:v>6073</c:v>
                </c:pt>
                <c:pt idx="18">
                  <c:v>6681</c:v>
                </c:pt>
              </c:numCache>
            </c:numRef>
          </c:val>
          <c:smooth val="0"/>
          <c:extLst>
            <c:ext xmlns:c16="http://schemas.microsoft.com/office/drawing/2014/chart" uri="{C3380CC4-5D6E-409C-BE32-E72D297353CC}">
              <c16:uniqueId val="{00000006-4D65-45AF-B479-7B30EABFEDBA}"/>
            </c:ext>
          </c:extLst>
        </c:ser>
        <c:ser>
          <c:idx val="7"/>
          <c:order val="7"/>
          <c:tx>
            <c:strRef>
              <c:f>'EV demand forecast'!$B$19</c:f>
              <c:strCache>
                <c:ptCount val="1"/>
                <c:pt idx="0">
                  <c:v>Neutral VIC</c:v>
                </c:pt>
              </c:strCache>
            </c:strRef>
          </c:tx>
          <c:spPr>
            <a:ln w="22225" cap="rnd">
              <a:solidFill>
                <a:srgbClr val="FFD200"/>
              </a:solidFill>
              <a:prstDash val="solid"/>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forecast'!$C$19:$U$19</c:f>
              <c:numCache>
                <c:formatCode>_-* #,##0_-;\-* #,##0_-;_-* "-"??_-;_-@_-</c:formatCode>
                <c:ptCount val="19"/>
                <c:pt idx="0">
                  <c:v>21</c:v>
                </c:pt>
                <c:pt idx="1">
                  <c:v>33</c:v>
                </c:pt>
                <c:pt idx="2">
                  <c:v>54</c:v>
                </c:pt>
                <c:pt idx="3">
                  <c:v>89</c:v>
                </c:pt>
                <c:pt idx="4">
                  <c:v>146</c:v>
                </c:pt>
                <c:pt idx="5">
                  <c:v>231</c:v>
                </c:pt>
                <c:pt idx="6">
                  <c:v>360</c:v>
                </c:pt>
                <c:pt idx="7">
                  <c:v>552</c:v>
                </c:pt>
                <c:pt idx="8">
                  <c:v>832</c:v>
                </c:pt>
                <c:pt idx="9">
                  <c:v>1230</c:v>
                </c:pt>
                <c:pt idx="10">
                  <c:v>1764</c:v>
                </c:pt>
                <c:pt idx="11">
                  <c:v>2309</c:v>
                </c:pt>
                <c:pt idx="12">
                  <c:v>2850</c:v>
                </c:pt>
                <c:pt idx="13">
                  <c:v>3392</c:v>
                </c:pt>
                <c:pt idx="14">
                  <c:v>3934</c:v>
                </c:pt>
                <c:pt idx="15">
                  <c:v>4447</c:v>
                </c:pt>
                <c:pt idx="16">
                  <c:v>5002</c:v>
                </c:pt>
                <c:pt idx="17">
                  <c:v>5553</c:v>
                </c:pt>
                <c:pt idx="18">
                  <c:v>6096</c:v>
                </c:pt>
              </c:numCache>
            </c:numRef>
          </c:val>
          <c:smooth val="0"/>
          <c:extLst>
            <c:ext xmlns:c16="http://schemas.microsoft.com/office/drawing/2014/chart" uri="{C3380CC4-5D6E-409C-BE32-E72D297353CC}">
              <c16:uniqueId val="{00000007-4D65-45AF-B479-7B30EABFEDBA}"/>
            </c:ext>
          </c:extLst>
        </c:ser>
        <c:ser>
          <c:idx val="8"/>
          <c:order val="8"/>
          <c:tx>
            <c:strRef>
              <c:f>'EV demand forecast'!$B$20</c:f>
              <c:strCache>
                <c:ptCount val="1"/>
                <c:pt idx="0">
                  <c:v>Neutral SA</c:v>
                </c:pt>
              </c:strCache>
            </c:strRef>
          </c:tx>
          <c:spPr>
            <a:ln w="22225" cap="rnd">
              <a:solidFill>
                <a:srgbClr val="7F7E82"/>
              </a:solidFill>
              <a:prstDash val="solid"/>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forecast'!$C$20:$U$20</c:f>
              <c:numCache>
                <c:formatCode>_-* #,##0_-;\-* #,##0_-;_-* "-"??_-;_-@_-</c:formatCode>
                <c:ptCount val="19"/>
                <c:pt idx="0">
                  <c:v>3</c:v>
                </c:pt>
                <c:pt idx="1">
                  <c:v>5</c:v>
                </c:pt>
                <c:pt idx="2">
                  <c:v>9</c:v>
                </c:pt>
                <c:pt idx="3">
                  <c:v>15</c:v>
                </c:pt>
                <c:pt idx="4">
                  <c:v>26</c:v>
                </c:pt>
                <c:pt idx="5">
                  <c:v>42</c:v>
                </c:pt>
                <c:pt idx="6">
                  <c:v>67</c:v>
                </c:pt>
                <c:pt idx="7">
                  <c:v>103</c:v>
                </c:pt>
                <c:pt idx="8">
                  <c:v>155</c:v>
                </c:pt>
                <c:pt idx="9">
                  <c:v>229</c:v>
                </c:pt>
                <c:pt idx="10">
                  <c:v>326</c:v>
                </c:pt>
                <c:pt idx="11">
                  <c:v>422</c:v>
                </c:pt>
                <c:pt idx="12">
                  <c:v>516</c:v>
                </c:pt>
                <c:pt idx="13">
                  <c:v>611</c:v>
                </c:pt>
                <c:pt idx="14">
                  <c:v>707</c:v>
                </c:pt>
                <c:pt idx="15">
                  <c:v>798</c:v>
                </c:pt>
                <c:pt idx="16">
                  <c:v>899</c:v>
                </c:pt>
                <c:pt idx="17">
                  <c:v>1002</c:v>
                </c:pt>
                <c:pt idx="18">
                  <c:v>1105</c:v>
                </c:pt>
              </c:numCache>
            </c:numRef>
          </c:val>
          <c:smooth val="0"/>
          <c:extLst>
            <c:ext xmlns:c16="http://schemas.microsoft.com/office/drawing/2014/chart" uri="{C3380CC4-5D6E-409C-BE32-E72D297353CC}">
              <c16:uniqueId val="{00000008-4D65-45AF-B479-7B30EABFEDBA}"/>
            </c:ext>
          </c:extLst>
        </c:ser>
        <c:ser>
          <c:idx val="9"/>
          <c:order val="9"/>
          <c:tx>
            <c:strRef>
              <c:f>'EV demand forecast'!$B$21</c:f>
              <c:strCache>
                <c:ptCount val="1"/>
                <c:pt idx="0">
                  <c:v>Neutral TAS</c:v>
                </c:pt>
              </c:strCache>
            </c:strRef>
          </c:tx>
          <c:spPr>
            <a:ln w="22225" cap="rnd">
              <a:solidFill>
                <a:srgbClr val="439639"/>
              </a:solidFill>
              <a:prstDash val="solid"/>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forecast'!$C$21:$U$21</c:f>
              <c:numCache>
                <c:formatCode>_-* #,##0_-;\-* #,##0_-;_-* "-"??_-;_-@_-</c:formatCode>
                <c:ptCount val="19"/>
                <c:pt idx="0">
                  <c:v>1</c:v>
                </c:pt>
                <c:pt idx="1">
                  <c:v>1</c:v>
                </c:pt>
                <c:pt idx="2">
                  <c:v>2</c:v>
                </c:pt>
                <c:pt idx="3">
                  <c:v>4</c:v>
                </c:pt>
                <c:pt idx="4">
                  <c:v>7</c:v>
                </c:pt>
                <c:pt idx="5">
                  <c:v>11</c:v>
                </c:pt>
                <c:pt idx="6">
                  <c:v>16</c:v>
                </c:pt>
                <c:pt idx="7">
                  <c:v>25</c:v>
                </c:pt>
                <c:pt idx="8">
                  <c:v>36</c:v>
                </c:pt>
                <c:pt idx="9">
                  <c:v>50</c:v>
                </c:pt>
                <c:pt idx="10">
                  <c:v>67</c:v>
                </c:pt>
                <c:pt idx="11">
                  <c:v>83</c:v>
                </c:pt>
                <c:pt idx="12">
                  <c:v>99</c:v>
                </c:pt>
                <c:pt idx="13">
                  <c:v>115</c:v>
                </c:pt>
                <c:pt idx="14">
                  <c:v>133</c:v>
                </c:pt>
                <c:pt idx="15">
                  <c:v>151</c:v>
                </c:pt>
                <c:pt idx="16">
                  <c:v>171</c:v>
                </c:pt>
                <c:pt idx="17">
                  <c:v>193</c:v>
                </c:pt>
                <c:pt idx="18">
                  <c:v>215</c:v>
                </c:pt>
              </c:numCache>
            </c:numRef>
          </c:val>
          <c:smooth val="0"/>
          <c:extLst>
            <c:ext xmlns:c16="http://schemas.microsoft.com/office/drawing/2014/chart" uri="{C3380CC4-5D6E-409C-BE32-E72D297353CC}">
              <c16:uniqueId val="{00000009-4D65-45AF-B479-7B30EABFEDBA}"/>
            </c:ext>
          </c:extLst>
        </c:ser>
        <c:ser>
          <c:idx val="10"/>
          <c:order val="10"/>
          <c:tx>
            <c:strRef>
              <c:f>'EV demand forecast'!$B$22</c:f>
              <c:strCache>
                <c:ptCount val="1"/>
                <c:pt idx="0">
                  <c:v>Slow QLD</c:v>
                </c:pt>
              </c:strCache>
            </c:strRef>
          </c:tx>
          <c:spPr>
            <a:ln w="28575" cap="rnd">
              <a:solidFill>
                <a:srgbClr val="F04C3E"/>
              </a:solidFill>
              <a:prstDash val="sys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forecast'!$C$22:$U$22</c:f>
              <c:numCache>
                <c:formatCode>_-* #,##0_-;\-* #,##0_-;_-* "-"??_-;_-@_-</c:formatCode>
                <c:ptCount val="19"/>
                <c:pt idx="0">
                  <c:v>3</c:v>
                </c:pt>
                <c:pt idx="1">
                  <c:v>4</c:v>
                </c:pt>
                <c:pt idx="2">
                  <c:v>7</c:v>
                </c:pt>
                <c:pt idx="3">
                  <c:v>14</c:v>
                </c:pt>
                <c:pt idx="4">
                  <c:v>26</c:v>
                </c:pt>
                <c:pt idx="5">
                  <c:v>41</c:v>
                </c:pt>
                <c:pt idx="6">
                  <c:v>64</c:v>
                </c:pt>
                <c:pt idx="7">
                  <c:v>97</c:v>
                </c:pt>
                <c:pt idx="8">
                  <c:v>144</c:v>
                </c:pt>
                <c:pt idx="9">
                  <c:v>210</c:v>
                </c:pt>
                <c:pt idx="10">
                  <c:v>299</c:v>
                </c:pt>
                <c:pt idx="11">
                  <c:v>428</c:v>
                </c:pt>
                <c:pt idx="12">
                  <c:v>591</c:v>
                </c:pt>
                <c:pt idx="13">
                  <c:v>799</c:v>
                </c:pt>
                <c:pt idx="14">
                  <c:v>1063</c:v>
                </c:pt>
                <c:pt idx="15">
                  <c:v>1386</c:v>
                </c:pt>
                <c:pt idx="16">
                  <c:v>1729</c:v>
                </c:pt>
                <c:pt idx="17">
                  <c:v>2080</c:v>
                </c:pt>
                <c:pt idx="18">
                  <c:v>2436</c:v>
                </c:pt>
              </c:numCache>
            </c:numRef>
          </c:val>
          <c:smooth val="0"/>
          <c:extLst>
            <c:ext xmlns:c16="http://schemas.microsoft.com/office/drawing/2014/chart" uri="{C3380CC4-5D6E-409C-BE32-E72D297353CC}">
              <c16:uniqueId val="{0000000A-4D65-45AF-B479-7B30EABFEDBA}"/>
            </c:ext>
          </c:extLst>
        </c:ser>
        <c:ser>
          <c:idx val="11"/>
          <c:order val="11"/>
          <c:tx>
            <c:strRef>
              <c:f>'EV demand forecast'!$B$23</c:f>
              <c:strCache>
                <c:ptCount val="1"/>
                <c:pt idx="0">
                  <c:v>Slow NSW</c:v>
                </c:pt>
              </c:strCache>
            </c:strRef>
          </c:tx>
          <c:spPr>
            <a:ln w="28575" cap="rnd">
              <a:solidFill>
                <a:srgbClr val="00A3BB"/>
              </a:solidFill>
              <a:prstDash val="sys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forecast'!$C$23:$U$23</c:f>
              <c:numCache>
                <c:formatCode>_-* #,##0_-;\-* #,##0_-;_-* "-"??_-;_-@_-</c:formatCode>
                <c:ptCount val="19"/>
                <c:pt idx="0">
                  <c:v>11</c:v>
                </c:pt>
                <c:pt idx="1">
                  <c:v>15</c:v>
                </c:pt>
                <c:pt idx="2">
                  <c:v>20</c:v>
                </c:pt>
                <c:pt idx="3">
                  <c:v>31</c:v>
                </c:pt>
                <c:pt idx="4">
                  <c:v>49</c:v>
                </c:pt>
                <c:pt idx="5">
                  <c:v>72</c:v>
                </c:pt>
                <c:pt idx="6">
                  <c:v>107</c:v>
                </c:pt>
                <c:pt idx="7">
                  <c:v>157</c:v>
                </c:pt>
                <c:pt idx="8">
                  <c:v>228</c:v>
                </c:pt>
                <c:pt idx="9">
                  <c:v>329</c:v>
                </c:pt>
                <c:pt idx="10">
                  <c:v>468</c:v>
                </c:pt>
                <c:pt idx="11">
                  <c:v>691</c:v>
                </c:pt>
                <c:pt idx="12">
                  <c:v>971</c:v>
                </c:pt>
                <c:pt idx="13">
                  <c:v>1325</c:v>
                </c:pt>
                <c:pt idx="14">
                  <c:v>1764</c:v>
                </c:pt>
                <c:pt idx="15">
                  <c:v>2289</c:v>
                </c:pt>
                <c:pt idx="16">
                  <c:v>2839</c:v>
                </c:pt>
                <c:pt idx="17">
                  <c:v>3395</c:v>
                </c:pt>
                <c:pt idx="18">
                  <c:v>3955</c:v>
                </c:pt>
              </c:numCache>
            </c:numRef>
          </c:val>
          <c:smooth val="0"/>
          <c:extLst>
            <c:ext xmlns:c16="http://schemas.microsoft.com/office/drawing/2014/chart" uri="{C3380CC4-5D6E-409C-BE32-E72D297353CC}">
              <c16:uniqueId val="{0000000B-4D65-45AF-B479-7B30EABFEDBA}"/>
            </c:ext>
          </c:extLst>
        </c:ser>
        <c:ser>
          <c:idx val="12"/>
          <c:order val="12"/>
          <c:tx>
            <c:strRef>
              <c:f>'EV demand forecast'!$B$24</c:f>
              <c:strCache>
                <c:ptCount val="1"/>
                <c:pt idx="0">
                  <c:v>Slow VIC</c:v>
                </c:pt>
              </c:strCache>
            </c:strRef>
          </c:tx>
          <c:spPr>
            <a:ln w="28575" cap="rnd">
              <a:solidFill>
                <a:srgbClr val="FFD200"/>
              </a:solidFill>
              <a:prstDash val="sys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forecast'!$C$24:$U$24</c:f>
              <c:numCache>
                <c:formatCode>_-* #,##0_-;\-* #,##0_-;_-* "-"??_-;_-@_-</c:formatCode>
                <c:ptCount val="19"/>
                <c:pt idx="0">
                  <c:v>12</c:v>
                </c:pt>
                <c:pt idx="1">
                  <c:v>16</c:v>
                </c:pt>
                <c:pt idx="2">
                  <c:v>21</c:v>
                </c:pt>
                <c:pt idx="3">
                  <c:v>32</c:v>
                </c:pt>
                <c:pt idx="4">
                  <c:v>50</c:v>
                </c:pt>
                <c:pt idx="5">
                  <c:v>75</c:v>
                </c:pt>
                <c:pt idx="6">
                  <c:v>111</c:v>
                </c:pt>
                <c:pt idx="7">
                  <c:v>162</c:v>
                </c:pt>
                <c:pt idx="8">
                  <c:v>234</c:v>
                </c:pt>
                <c:pt idx="9">
                  <c:v>334</c:v>
                </c:pt>
                <c:pt idx="10">
                  <c:v>471</c:v>
                </c:pt>
                <c:pt idx="11">
                  <c:v>715</c:v>
                </c:pt>
                <c:pt idx="12">
                  <c:v>1007</c:v>
                </c:pt>
                <c:pt idx="13">
                  <c:v>1356</c:v>
                </c:pt>
                <c:pt idx="14">
                  <c:v>1768</c:v>
                </c:pt>
                <c:pt idx="15">
                  <c:v>2239</c:v>
                </c:pt>
                <c:pt idx="16">
                  <c:v>2731</c:v>
                </c:pt>
                <c:pt idx="17">
                  <c:v>3224</c:v>
                </c:pt>
                <c:pt idx="18">
                  <c:v>3713</c:v>
                </c:pt>
              </c:numCache>
            </c:numRef>
          </c:val>
          <c:smooth val="0"/>
          <c:extLst>
            <c:ext xmlns:c16="http://schemas.microsoft.com/office/drawing/2014/chart" uri="{C3380CC4-5D6E-409C-BE32-E72D297353CC}">
              <c16:uniqueId val="{0000000C-4D65-45AF-B479-7B30EABFEDBA}"/>
            </c:ext>
          </c:extLst>
        </c:ser>
        <c:ser>
          <c:idx val="13"/>
          <c:order val="13"/>
          <c:tx>
            <c:strRef>
              <c:f>'EV demand forecast'!$B$25</c:f>
              <c:strCache>
                <c:ptCount val="1"/>
                <c:pt idx="0">
                  <c:v>Slow SA</c:v>
                </c:pt>
              </c:strCache>
            </c:strRef>
          </c:tx>
          <c:spPr>
            <a:ln w="28575" cap="rnd">
              <a:solidFill>
                <a:srgbClr val="7F7E82"/>
              </a:solidFill>
              <a:prstDash val="sys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forecast'!$C$25:$U$25</c:f>
              <c:numCache>
                <c:formatCode>_-* #,##0_-;\-* #,##0_-;_-* "-"??_-;_-@_-</c:formatCode>
                <c:ptCount val="19"/>
                <c:pt idx="0">
                  <c:v>1</c:v>
                </c:pt>
                <c:pt idx="1">
                  <c:v>2</c:v>
                </c:pt>
                <c:pt idx="2">
                  <c:v>3</c:v>
                </c:pt>
                <c:pt idx="3">
                  <c:v>5</c:v>
                </c:pt>
                <c:pt idx="4">
                  <c:v>9</c:v>
                </c:pt>
                <c:pt idx="5">
                  <c:v>15</c:v>
                </c:pt>
                <c:pt idx="6">
                  <c:v>23</c:v>
                </c:pt>
                <c:pt idx="7">
                  <c:v>35</c:v>
                </c:pt>
                <c:pt idx="8">
                  <c:v>51</c:v>
                </c:pt>
                <c:pt idx="9">
                  <c:v>73</c:v>
                </c:pt>
                <c:pt idx="10">
                  <c:v>103</c:v>
                </c:pt>
                <c:pt idx="11">
                  <c:v>148</c:v>
                </c:pt>
                <c:pt idx="12">
                  <c:v>200</c:v>
                </c:pt>
                <c:pt idx="13">
                  <c:v>263</c:v>
                </c:pt>
                <c:pt idx="14">
                  <c:v>338</c:v>
                </c:pt>
                <c:pt idx="15">
                  <c:v>428</c:v>
                </c:pt>
                <c:pt idx="16">
                  <c:v>524</c:v>
                </c:pt>
                <c:pt idx="17">
                  <c:v>621</c:v>
                </c:pt>
                <c:pt idx="18">
                  <c:v>717</c:v>
                </c:pt>
              </c:numCache>
            </c:numRef>
          </c:val>
          <c:smooth val="0"/>
          <c:extLst>
            <c:ext xmlns:c16="http://schemas.microsoft.com/office/drawing/2014/chart" uri="{C3380CC4-5D6E-409C-BE32-E72D297353CC}">
              <c16:uniqueId val="{0000000D-4D65-45AF-B479-7B30EABFEDBA}"/>
            </c:ext>
          </c:extLst>
        </c:ser>
        <c:ser>
          <c:idx val="14"/>
          <c:order val="14"/>
          <c:tx>
            <c:strRef>
              <c:f>'EV demand forecast'!$B$26</c:f>
              <c:strCache>
                <c:ptCount val="1"/>
                <c:pt idx="0">
                  <c:v>Slow TAS</c:v>
                </c:pt>
              </c:strCache>
            </c:strRef>
          </c:tx>
          <c:spPr>
            <a:ln w="28575" cap="rnd">
              <a:solidFill>
                <a:srgbClr val="439639"/>
              </a:solidFill>
              <a:prstDash val="sysDash"/>
              <a:round/>
            </a:ln>
            <a:effectLst/>
          </c:spPr>
          <c:marker>
            <c:symbol val="none"/>
          </c:marker>
          <c:cat>
            <c:strRef>
              <c:f>'EV demand forecast'!$C$11:$U$11</c:f>
              <c:strCache>
                <c:ptCount val="19"/>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strCache>
            </c:strRef>
          </c:cat>
          <c:val>
            <c:numRef>
              <c:f>'EV demand forecast'!$C$26:$U$26</c:f>
              <c:numCache>
                <c:formatCode>_-* #,##0_-;\-* #,##0_-;_-* "-"??_-;_-@_-</c:formatCode>
                <c:ptCount val="19"/>
                <c:pt idx="0">
                  <c:v>1</c:v>
                </c:pt>
                <c:pt idx="1">
                  <c:v>1</c:v>
                </c:pt>
                <c:pt idx="2">
                  <c:v>1</c:v>
                </c:pt>
                <c:pt idx="3">
                  <c:v>1</c:v>
                </c:pt>
                <c:pt idx="4">
                  <c:v>2</c:v>
                </c:pt>
                <c:pt idx="5">
                  <c:v>3</c:v>
                </c:pt>
                <c:pt idx="6">
                  <c:v>5</c:v>
                </c:pt>
                <c:pt idx="7">
                  <c:v>8</c:v>
                </c:pt>
                <c:pt idx="8">
                  <c:v>11</c:v>
                </c:pt>
                <c:pt idx="9">
                  <c:v>15</c:v>
                </c:pt>
                <c:pt idx="10">
                  <c:v>20</c:v>
                </c:pt>
                <c:pt idx="11">
                  <c:v>27</c:v>
                </c:pt>
                <c:pt idx="12">
                  <c:v>35</c:v>
                </c:pt>
                <c:pt idx="13">
                  <c:v>44</c:v>
                </c:pt>
                <c:pt idx="14">
                  <c:v>57</c:v>
                </c:pt>
                <c:pt idx="15">
                  <c:v>73</c:v>
                </c:pt>
                <c:pt idx="16">
                  <c:v>90</c:v>
                </c:pt>
                <c:pt idx="17">
                  <c:v>107</c:v>
                </c:pt>
                <c:pt idx="18">
                  <c:v>125</c:v>
                </c:pt>
              </c:numCache>
            </c:numRef>
          </c:val>
          <c:smooth val="0"/>
          <c:extLst>
            <c:ext xmlns:c16="http://schemas.microsoft.com/office/drawing/2014/chart" uri="{C3380CC4-5D6E-409C-BE32-E72D297353CC}">
              <c16:uniqueId val="{0000000E-4D65-45AF-B479-7B30EABFEDBA}"/>
            </c:ext>
          </c:extLst>
        </c:ser>
        <c:dLbls>
          <c:showLegendKey val="0"/>
          <c:showVal val="0"/>
          <c:showCatName val="0"/>
          <c:showSerName val="0"/>
          <c:showPercent val="0"/>
          <c:showBubbleSize val="0"/>
        </c:dLbls>
        <c:smooth val="0"/>
        <c:axId val="389740032"/>
        <c:axId val="389741568"/>
      </c:lineChart>
      <c:catAx>
        <c:axId val="38974003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en-US"/>
          </a:p>
        </c:txPr>
        <c:crossAx val="389741568"/>
        <c:crosses val="autoZero"/>
        <c:auto val="1"/>
        <c:lblAlgn val="ctr"/>
        <c:lblOffset val="100"/>
        <c:noMultiLvlLbl val="0"/>
      </c:catAx>
      <c:valAx>
        <c:axId val="38974156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100" b="1" i="0" u="none" strike="noStrike" kern="1200" baseline="0">
                    <a:solidFill>
                      <a:srgbClr val="000000"/>
                    </a:solidFill>
                    <a:latin typeface="+mn-lt"/>
                    <a:ea typeface="Arial Narrow"/>
                    <a:cs typeface="Arial Narrow"/>
                  </a:defRPr>
                </a:pPr>
                <a:r>
                  <a:rPr lang="en-AU" sz="1100" b="1">
                    <a:latin typeface="+mn-lt"/>
                  </a:rPr>
                  <a:t> EV demand (GWh)</a:t>
                </a:r>
              </a:p>
            </c:rich>
          </c:tx>
          <c:overlay val="0"/>
          <c:spPr>
            <a:noFill/>
            <a:ln>
              <a:noFill/>
            </a:ln>
            <a:effectLst/>
          </c:spPr>
          <c:txPr>
            <a:bodyPr rot="-5400000" spcFirstLastPara="1" vertOverflow="ellipsis" vert="horz" wrap="square" anchor="ctr" anchorCtr="1"/>
            <a:lstStyle/>
            <a:p>
              <a:pPr>
                <a:defRPr sz="1100" b="1" i="0" u="none" strike="noStrike" kern="1200" baseline="0">
                  <a:solidFill>
                    <a:srgbClr val="000000"/>
                  </a:solidFill>
                  <a:latin typeface="+mn-lt"/>
                  <a:ea typeface="Arial Narrow"/>
                  <a:cs typeface="Arial Narrow"/>
                </a:defRPr>
              </a:pPr>
              <a:endParaRPr lang="en-US"/>
            </a:p>
          </c:txPr>
        </c:title>
        <c:numFmt formatCode="_-* #,##0_-;\-* #,##0_-;_-* &quot;-&quot;??_-;_-@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n-US"/>
          </a:p>
        </c:txPr>
        <c:crossAx val="3897400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en-US"/>
        </a:p>
      </c:txPr>
    </c:legend>
    <c:plotVisOnly val="1"/>
    <c:dispBlanksAs val="gap"/>
    <c:showDLblsOverMax val="0"/>
  </c:chart>
  <c:spPr>
    <a:no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'Effective LRET'!$F$5</c:f>
              <c:strCache>
                <c:ptCount val="1"/>
                <c:pt idx="0">
                  <c:v>Effective Target
(GWh)</c:v>
                </c:pt>
              </c:strCache>
            </c:strRef>
          </c:tx>
          <c:spPr>
            <a:ln w="19050">
              <a:solidFill>
                <a:srgbClr val="FFC222"/>
              </a:solidFill>
            </a:ln>
          </c:spPr>
          <c:marker>
            <c:symbol val="none"/>
          </c:marker>
          <c:cat>
            <c:strRef>
              <c:f>'Effective LRET'!$B$6:$B$17</c:f>
              <c:strCache>
                <c:ptCount val="12"/>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strCache>
            </c:strRef>
          </c:cat>
          <c:val>
            <c:numRef>
              <c:f>'Effective LRET'!$F$6:$F$17</c:f>
              <c:numCache>
                <c:formatCode>_-* #,##0_-;\-* #,##0_-;_-* "-"??_-;_-@_-</c:formatCode>
                <c:ptCount val="12"/>
                <c:pt idx="0">
                  <c:v>40306</c:v>
                </c:pt>
                <c:pt idx="1">
                  <c:v>42401</c:v>
                </c:pt>
                <c:pt idx="2">
                  <c:v>43058</c:v>
                </c:pt>
                <c:pt idx="3">
                  <c:v>42634</c:v>
                </c:pt>
                <c:pt idx="4">
                  <c:v>42576</c:v>
                </c:pt>
                <c:pt idx="5">
                  <c:v>42526</c:v>
                </c:pt>
                <c:pt idx="6">
                  <c:v>42483</c:v>
                </c:pt>
                <c:pt idx="7">
                  <c:v>42446</c:v>
                </c:pt>
                <c:pt idx="8">
                  <c:v>42414</c:v>
                </c:pt>
                <c:pt idx="9">
                  <c:v>42387</c:v>
                </c:pt>
                <c:pt idx="10">
                  <c:v>42363</c:v>
                </c:pt>
                <c:pt idx="11">
                  <c:v>42343</c:v>
                </c:pt>
              </c:numCache>
            </c:numRef>
          </c:val>
          <c:smooth val="0"/>
          <c:extLst>
            <c:ext xmlns:c16="http://schemas.microsoft.com/office/drawing/2014/chart" uri="{C3380CC4-5D6E-409C-BE32-E72D297353CC}">
              <c16:uniqueId val="{00000000-D385-4E44-BAF4-3488CCDD0F24}"/>
            </c:ext>
          </c:extLst>
        </c:ser>
        <c:dLbls>
          <c:showLegendKey val="0"/>
          <c:showVal val="0"/>
          <c:showCatName val="0"/>
          <c:showSerName val="0"/>
          <c:showPercent val="0"/>
          <c:showBubbleSize val="0"/>
        </c:dLbls>
        <c:smooth val="0"/>
        <c:axId val="389497984"/>
        <c:axId val="389499520"/>
      </c:lineChart>
      <c:catAx>
        <c:axId val="389497984"/>
        <c:scaling>
          <c:orientation val="minMax"/>
        </c:scaling>
        <c:delete val="0"/>
        <c:axPos val="b"/>
        <c:numFmt formatCode="General" sourceLinked="0"/>
        <c:majorTickMark val="out"/>
        <c:minorTickMark val="none"/>
        <c:tickLblPos val="nextTo"/>
        <c:spPr>
          <a:ln w="6350">
            <a:solidFill>
              <a:sysClr val="windowText" lastClr="000000"/>
            </a:solidFill>
          </a:ln>
        </c:spPr>
        <c:txPr>
          <a:bodyPr/>
          <a:lstStyle/>
          <a:p>
            <a:pPr>
              <a:defRPr sz="1100">
                <a:latin typeface="Calibri"/>
                <a:ea typeface="Calibri"/>
                <a:cs typeface="Calibri"/>
              </a:defRPr>
            </a:pPr>
            <a:endParaRPr lang="en-US"/>
          </a:p>
        </c:txPr>
        <c:crossAx val="389499520"/>
        <c:crosses val="autoZero"/>
        <c:auto val="1"/>
        <c:lblAlgn val="ctr"/>
        <c:lblOffset val="100"/>
        <c:noMultiLvlLbl val="0"/>
      </c:catAx>
      <c:valAx>
        <c:axId val="389499520"/>
        <c:scaling>
          <c:orientation val="minMax"/>
        </c:scaling>
        <c:delete val="0"/>
        <c:axPos val="l"/>
        <c:majorGridlines>
          <c:spPr>
            <a:ln>
              <a:solidFill>
                <a:schemeClr val="bg1">
                  <a:lumMod val="85000"/>
                </a:schemeClr>
              </a:solidFill>
            </a:ln>
          </c:spPr>
        </c:majorGridlines>
        <c:title>
          <c:tx>
            <c:rich>
              <a:bodyPr rot="-5400000" vert="horz"/>
              <a:lstStyle/>
              <a:p>
                <a:pPr>
                  <a:defRPr sz="1100">
                    <a:latin typeface="+mn-lt"/>
                  </a:defRPr>
                </a:pPr>
                <a:r>
                  <a:rPr lang="en-US" sz="1100">
                    <a:latin typeface="+mn-lt"/>
                  </a:rPr>
                  <a:t>Large-scale Renewable Generation Target (GWh, NEM)</a:t>
                </a:r>
              </a:p>
            </c:rich>
          </c:tx>
          <c:overlay val="0"/>
        </c:title>
        <c:numFmt formatCode="_-* #,##0_-;\-* #,##0_-;_-* &quot;-&quot;??_-;_-@_-" sourceLinked="1"/>
        <c:majorTickMark val="out"/>
        <c:minorTickMark val="none"/>
        <c:tickLblPos val="nextTo"/>
        <c:spPr>
          <a:ln w="6350">
            <a:solidFill>
              <a:sysClr val="windowText" lastClr="000000"/>
            </a:solidFill>
          </a:ln>
        </c:spPr>
        <c:txPr>
          <a:bodyPr/>
          <a:lstStyle/>
          <a:p>
            <a:pPr>
              <a:defRPr sz="1100">
                <a:latin typeface="Calibri"/>
                <a:ea typeface="Calibri"/>
                <a:cs typeface="Calibri"/>
              </a:defRPr>
            </a:pPr>
            <a:endParaRPr lang="en-US"/>
          </a:p>
        </c:txPr>
        <c:crossAx val="389497984"/>
        <c:crosses val="autoZero"/>
        <c:crossBetween val="between"/>
      </c:valAx>
      <c:spPr>
        <a:solidFill>
          <a:srgbClr val="F5F6F7"/>
        </a:solidFill>
      </c:spPr>
    </c:plotArea>
    <c:plotVisOnly val="1"/>
    <c:dispBlanksAs val="gap"/>
    <c:showDLblsOverMax val="0"/>
  </c:chart>
  <c:spPr>
    <a:noFill/>
    <a:ln>
      <a:noFill/>
    </a:ln>
  </c:spPr>
  <c:txPr>
    <a:bodyPr/>
    <a:lstStyle/>
    <a:p>
      <a:pPr>
        <a:defRPr sz="800">
          <a:solidFill>
            <a:sysClr val="windowText" lastClr="000000"/>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'Emission Trajectory'!$C$5</c:f>
              <c:strCache>
                <c:ptCount val="1"/>
                <c:pt idx="0">
                  <c:v>28% to 70% Emissions Reduction Target</c:v>
                </c:pt>
              </c:strCache>
            </c:strRef>
          </c:tx>
          <c:spPr>
            <a:ln w="19050">
              <a:solidFill>
                <a:srgbClr val="FFC222"/>
              </a:solidFill>
            </a:ln>
          </c:spPr>
          <c:marker>
            <c:symbol val="none"/>
          </c:marker>
          <c:cat>
            <c:strRef>
              <c:f>'Emission Trajectory'!$B$7:$B$36</c:f>
              <c:strCache>
                <c:ptCount val="3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strCache>
            </c:strRef>
          </c:cat>
          <c:val>
            <c:numRef>
              <c:f>'Emission Trajectory'!$C$7:$C$36</c:f>
              <c:numCache>
                <c:formatCode>_-* #,##0_-;\-* #,##0_-;_-* "-"??_-;_-@_-</c:formatCode>
                <c:ptCount val="30"/>
                <c:pt idx="0">
                  <c:v>142</c:v>
                </c:pt>
                <c:pt idx="1">
                  <c:v>140.52958030219517</c:v>
                </c:pt>
                <c:pt idx="2">
                  <c:v>139.05916060439034</c:v>
                </c:pt>
                <c:pt idx="3">
                  <c:v>137.58874090658551</c:v>
                </c:pt>
                <c:pt idx="4">
                  <c:v>136.11832120878069</c:v>
                </c:pt>
                <c:pt idx="5">
                  <c:v>134.64790151097586</c:v>
                </c:pt>
                <c:pt idx="6">
                  <c:v>133.17748181317103</c:v>
                </c:pt>
                <c:pt idx="7">
                  <c:v>131.7070621153662</c:v>
                </c:pt>
                <c:pt idx="8">
                  <c:v>130.23664241756137</c:v>
                </c:pt>
                <c:pt idx="9">
                  <c:v>128.76622271975654</c:v>
                </c:pt>
                <c:pt idx="10">
                  <c:v>127.29580302195167</c:v>
                </c:pt>
                <c:pt idx="11">
                  <c:v>123.34117784785774</c:v>
                </c:pt>
                <c:pt idx="12">
                  <c:v>119.3865526737638</c:v>
                </c:pt>
                <c:pt idx="13">
                  <c:v>115.43192749966987</c:v>
                </c:pt>
                <c:pt idx="14">
                  <c:v>111.47730232557593</c:v>
                </c:pt>
                <c:pt idx="15">
                  <c:v>107.522677151482</c:v>
                </c:pt>
                <c:pt idx="16">
                  <c:v>103.56805197738807</c:v>
                </c:pt>
                <c:pt idx="17">
                  <c:v>99.613426803294132</c:v>
                </c:pt>
                <c:pt idx="18">
                  <c:v>95.658801629200198</c:v>
                </c:pt>
                <c:pt idx="19">
                  <c:v>91.704176455106264</c:v>
                </c:pt>
                <c:pt idx="20">
                  <c:v>87.74955128101233</c:v>
                </c:pt>
                <c:pt idx="21">
                  <c:v>83.794926106918396</c:v>
                </c:pt>
                <c:pt idx="22">
                  <c:v>79.840300932824462</c:v>
                </c:pt>
                <c:pt idx="23">
                  <c:v>75.885675758730528</c:v>
                </c:pt>
                <c:pt idx="24">
                  <c:v>71.931050584636594</c:v>
                </c:pt>
                <c:pt idx="25">
                  <c:v>67.97642541054266</c:v>
                </c:pt>
                <c:pt idx="26">
                  <c:v>64.021800236448726</c:v>
                </c:pt>
                <c:pt idx="27">
                  <c:v>60.067175062354792</c:v>
                </c:pt>
                <c:pt idx="28">
                  <c:v>56.112549888260858</c:v>
                </c:pt>
                <c:pt idx="29">
                  <c:v>52.157924714166946</c:v>
                </c:pt>
              </c:numCache>
            </c:numRef>
          </c:val>
          <c:smooth val="0"/>
          <c:extLst>
            <c:ext xmlns:c16="http://schemas.microsoft.com/office/drawing/2014/chart" uri="{C3380CC4-5D6E-409C-BE32-E72D297353CC}">
              <c16:uniqueId val="{00000000-1FFB-4081-B345-CB175039328A}"/>
            </c:ext>
          </c:extLst>
        </c:ser>
        <c:ser>
          <c:idx val="1"/>
          <c:order val="1"/>
          <c:tx>
            <c:strRef>
              <c:f>'Emission Trajectory'!$D$5</c:f>
              <c:strCache>
                <c:ptCount val="1"/>
                <c:pt idx="0">
                  <c:v>52% to 90% Emissions Reduction Target</c:v>
                </c:pt>
              </c:strCache>
            </c:strRef>
          </c:tx>
          <c:marker>
            <c:symbol val="none"/>
          </c:marker>
          <c:val>
            <c:numRef>
              <c:f>'Emission Trajectory'!$D$7:$D$36</c:f>
              <c:numCache>
                <c:formatCode>_-* #,##0_-;\-* #,##0_-;_-* "-"??_-;_-@_-</c:formatCode>
                <c:ptCount val="30"/>
                <c:pt idx="0">
                  <c:v>142</c:v>
                </c:pt>
                <c:pt idx="1">
                  <c:v>136.2445696913575</c:v>
                </c:pt>
                <c:pt idx="2">
                  <c:v>130.489139382715</c:v>
                </c:pt>
                <c:pt idx="3">
                  <c:v>124.73370907407251</c:v>
                </c:pt>
                <c:pt idx="4">
                  <c:v>118.97827876543002</c:v>
                </c:pt>
                <c:pt idx="5">
                  <c:v>113.22284845678753</c:v>
                </c:pt>
                <c:pt idx="6">
                  <c:v>107.46741814814504</c:v>
                </c:pt>
                <c:pt idx="7">
                  <c:v>101.71198783950256</c:v>
                </c:pt>
                <c:pt idx="8">
                  <c:v>95.956557530860067</c:v>
                </c:pt>
                <c:pt idx="9">
                  <c:v>90.201127222217579</c:v>
                </c:pt>
                <c:pt idx="10">
                  <c:v>84.476390130602567</c:v>
                </c:pt>
                <c:pt idx="11">
                  <c:v>81.065016246476233</c:v>
                </c:pt>
                <c:pt idx="12">
                  <c:v>77.653642362349871</c:v>
                </c:pt>
                <c:pt idx="13">
                  <c:v>74.242268478223536</c:v>
                </c:pt>
                <c:pt idx="14">
                  <c:v>70.830894594097174</c:v>
                </c:pt>
                <c:pt idx="15">
                  <c:v>67.41952070997084</c:v>
                </c:pt>
                <c:pt idx="16">
                  <c:v>64.008146825844477</c:v>
                </c:pt>
                <c:pt idx="17">
                  <c:v>60.596772941718129</c:v>
                </c:pt>
                <c:pt idx="18">
                  <c:v>57.185399057591766</c:v>
                </c:pt>
                <c:pt idx="19">
                  <c:v>53.774025173465418</c:v>
                </c:pt>
                <c:pt idx="20">
                  <c:v>50.362651289339055</c:v>
                </c:pt>
                <c:pt idx="21">
                  <c:v>46.951277405212707</c:v>
                </c:pt>
                <c:pt idx="22">
                  <c:v>43.539903521086345</c:v>
                </c:pt>
                <c:pt idx="23">
                  <c:v>40.128529636959996</c:v>
                </c:pt>
                <c:pt idx="24">
                  <c:v>36.717155752833634</c:v>
                </c:pt>
                <c:pt idx="25">
                  <c:v>33.305781868707285</c:v>
                </c:pt>
                <c:pt idx="26">
                  <c:v>29.89440798458093</c:v>
                </c:pt>
                <c:pt idx="27">
                  <c:v>26.483034100454582</c:v>
                </c:pt>
                <c:pt idx="28">
                  <c:v>23.071660216328226</c:v>
                </c:pt>
                <c:pt idx="29">
                  <c:v>19.660286332201878</c:v>
                </c:pt>
              </c:numCache>
            </c:numRef>
          </c:val>
          <c:smooth val="0"/>
          <c:extLst>
            <c:ext xmlns:c16="http://schemas.microsoft.com/office/drawing/2014/chart" uri="{C3380CC4-5D6E-409C-BE32-E72D297353CC}">
              <c16:uniqueId val="{00000001-1FFB-4081-B345-CB175039328A}"/>
            </c:ext>
          </c:extLst>
        </c:ser>
        <c:dLbls>
          <c:showLegendKey val="0"/>
          <c:showVal val="0"/>
          <c:showCatName val="0"/>
          <c:showSerName val="0"/>
          <c:showPercent val="0"/>
          <c:showBubbleSize val="0"/>
        </c:dLbls>
        <c:smooth val="0"/>
        <c:axId val="390018944"/>
        <c:axId val="390020480"/>
      </c:lineChart>
      <c:catAx>
        <c:axId val="390018944"/>
        <c:scaling>
          <c:orientation val="minMax"/>
        </c:scaling>
        <c:delete val="0"/>
        <c:axPos val="b"/>
        <c:numFmt formatCode="General" sourceLinked="0"/>
        <c:majorTickMark val="out"/>
        <c:minorTickMark val="none"/>
        <c:tickLblPos val="nextTo"/>
        <c:spPr>
          <a:ln w="6350">
            <a:solidFill>
              <a:srgbClr val="000000"/>
            </a:solidFill>
          </a:ln>
        </c:spPr>
        <c:txPr>
          <a:bodyPr/>
          <a:lstStyle/>
          <a:p>
            <a:pPr>
              <a:defRPr sz="1100">
                <a:latin typeface="Calibri"/>
                <a:ea typeface="Calibri"/>
                <a:cs typeface="Calibri"/>
              </a:defRPr>
            </a:pPr>
            <a:endParaRPr lang="en-US"/>
          </a:p>
        </c:txPr>
        <c:crossAx val="390020480"/>
        <c:crosses val="autoZero"/>
        <c:auto val="1"/>
        <c:lblAlgn val="ctr"/>
        <c:lblOffset val="100"/>
        <c:noMultiLvlLbl val="0"/>
      </c:catAx>
      <c:valAx>
        <c:axId val="390020480"/>
        <c:scaling>
          <c:orientation val="minMax"/>
        </c:scaling>
        <c:delete val="0"/>
        <c:axPos val="l"/>
        <c:majorGridlines>
          <c:spPr>
            <a:ln>
              <a:solidFill>
                <a:schemeClr val="bg1">
                  <a:lumMod val="85000"/>
                </a:schemeClr>
              </a:solidFill>
            </a:ln>
          </c:spPr>
        </c:majorGridlines>
        <c:title>
          <c:tx>
            <c:rich>
              <a:bodyPr rot="-5400000" vert="horz"/>
              <a:lstStyle/>
              <a:p>
                <a:pPr>
                  <a:defRPr sz="1100">
                    <a:latin typeface="+mn-lt"/>
                  </a:defRPr>
                </a:pPr>
                <a:r>
                  <a:rPr lang="en-US" sz="1100">
                    <a:latin typeface="+mn-lt"/>
                  </a:rPr>
                  <a:t>Electricity generation emissions (Mt CO2-e)</a:t>
                </a:r>
              </a:p>
            </c:rich>
          </c:tx>
          <c:overlay val="0"/>
        </c:title>
        <c:numFmt formatCode="#,##0" sourceLinked="0"/>
        <c:majorTickMark val="out"/>
        <c:minorTickMark val="none"/>
        <c:tickLblPos val="nextTo"/>
        <c:spPr>
          <a:ln w="6350">
            <a:solidFill>
              <a:srgbClr val="000000"/>
            </a:solidFill>
          </a:ln>
        </c:spPr>
        <c:txPr>
          <a:bodyPr/>
          <a:lstStyle/>
          <a:p>
            <a:pPr>
              <a:defRPr sz="1100">
                <a:latin typeface="Calibri"/>
                <a:ea typeface="Calibri"/>
                <a:cs typeface="Calibri"/>
              </a:defRPr>
            </a:pPr>
            <a:endParaRPr lang="en-US"/>
          </a:p>
        </c:txPr>
        <c:crossAx val="390018944"/>
        <c:crosses val="autoZero"/>
        <c:crossBetween val="between"/>
      </c:valAx>
      <c:spPr>
        <a:solidFill>
          <a:srgbClr val="F5F6F7"/>
        </a:solidFill>
      </c:spPr>
    </c:plotArea>
    <c:legend>
      <c:legendPos val="b"/>
      <c:overlay val="0"/>
      <c:txPr>
        <a:bodyPr/>
        <a:lstStyle/>
        <a:p>
          <a:pPr>
            <a:defRPr sz="1100">
              <a:latin typeface="+mn-lt"/>
            </a:defRPr>
          </a:pPr>
          <a:endParaRPr lang="en-US"/>
        </a:p>
      </c:txPr>
    </c:legend>
    <c:plotVisOnly val="1"/>
    <c:dispBlanksAs val="gap"/>
    <c:showDLblsOverMax val="0"/>
  </c:chart>
  <c:spPr>
    <a:noFill/>
    <a:ln>
      <a:noFill/>
    </a:ln>
  </c:spPr>
  <c:txPr>
    <a:bodyPr/>
    <a:lstStyle/>
    <a:p>
      <a:pPr>
        <a:defRPr sz="800">
          <a:solidFill>
            <a:sysClr val="windowText" lastClr="000000"/>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Retirement!$K$32</c:f>
              <c:strCache>
                <c:ptCount val="1"/>
                <c:pt idx="0">
                  <c:v>Remaining Coal Capacity</c:v>
                </c:pt>
              </c:strCache>
            </c:strRef>
          </c:tx>
          <c:spPr>
            <a:solidFill>
              <a:schemeClr val="bg1">
                <a:lumMod val="50000"/>
              </a:schemeClr>
            </a:solidFill>
          </c:spPr>
          <c:invertIfNegative val="0"/>
          <c:cat>
            <c:strRef>
              <c:f>Retirement!$J$33:$J$64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Retirement!$K$33:$K$64</c:f>
              <c:numCache>
                <c:formatCode>_-* #,##0_-;\-* #,##0_-;_-* "-"??_-;_-@_-</c:formatCode>
                <c:ptCount val="32"/>
                <c:pt idx="0">
                  <c:v>23153</c:v>
                </c:pt>
                <c:pt idx="1">
                  <c:v>23153</c:v>
                </c:pt>
                <c:pt idx="2">
                  <c:v>23153</c:v>
                </c:pt>
                <c:pt idx="3">
                  <c:v>21353</c:v>
                </c:pt>
                <c:pt idx="4">
                  <c:v>21353</c:v>
                </c:pt>
                <c:pt idx="5">
                  <c:v>21353</c:v>
                </c:pt>
                <c:pt idx="6">
                  <c:v>21353</c:v>
                </c:pt>
                <c:pt idx="7">
                  <c:v>21353</c:v>
                </c:pt>
                <c:pt idx="8">
                  <c:v>21353</c:v>
                </c:pt>
                <c:pt idx="9">
                  <c:v>20033</c:v>
                </c:pt>
                <c:pt idx="10">
                  <c:v>18353</c:v>
                </c:pt>
                <c:pt idx="11">
                  <c:v>18353</c:v>
                </c:pt>
                <c:pt idx="12">
                  <c:v>15473</c:v>
                </c:pt>
                <c:pt idx="13">
                  <c:v>13945</c:v>
                </c:pt>
                <c:pt idx="14">
                  <c:v>13945</c:v>
                </c:pt>
                <c:pt idx="15">
                  <c:v>13945</c:v>
                </c:pt>
                <c:pt idx="16">
                  <c:v>11205</c:v>
                </c:pt>
                <c:pt idx="17">
                  <c:v>9805</c:v>
                </c:pt>
                <c:pt idx="18">
                  <c:v>9805</c:v>
                </c:pt>
                <c:pt idx="19">
                  <c:v>9105</c:v>
                </c:pt>
                <c:pt idx="20">
                  <c:v>9105</c:v>
                </c:pt>
                <c:pt idx="21">
                  <c:v>9105</c:v>
                </c:pt>
                <c:pt idx="22">
                  <c:v>9105</c:v>
                </c:pt>
                <c:pt idx="23">
                  <c:v>9105</c:v>
                </c:pt>
                <c:pt idx="24">
                  <c:v>7705</c:v>
                </c:pt>
                <c:pt idx="25">
                  <c:v>7705</c:v>
                </c:pt>
                <c:pt idx="26">
                  <c:v>7705</c:v>
                </c:pt>
                <c:pt idx="27">
                  <c:v>6245</c:v>
                </c:pt>
                <c:pt idx="28">
                  <c:v>6245</c:v>
                </c:pt>
                <c:pt idx="29">
                  <c:v>4035</c:v>
                </c:pt>
                <c:pt idx="30">
                  <c:v>4035</c:v>
                </c:pt>
                <c:pt idx="31">
                  <c:v>4035</c:v>
                </c:pt>
              </c:numCache>
            </c:numRef>
          </c:val>
          <c:extLst>
            <c:ext xmlns:c16="http://schemas.microsoft.com/office/drawing/2014/chart" uri="{C3380CC4-5D6E-409C-BE32-E72D297353CC}">
              <c16:uniqueId val="{00000000-E613-47B2-8223-F829D7F28D05}"/>
            </c:ext>
          </c:extLst>
        </c:ser>
        <c:ser>
          <c:idx val="1"/>
          <c:order val="1"/>
          <c:tx>
            <c:strRef>
              <c:f>Retirement!$L$32</c:f>
              <c:strCache>
                <c:ptCount val="1"/>
                <c:pt idx="0">
                  <c:v>QLD</c:v>
                </c:pt>
              </c:strCache>
            </c:strRef>
          </c:tx>
          <c:spPr>
            <a:solidFill>
              <a:srgbClr val="C00000"/>
            </a:solidFill>
          </c:spPr>
          <c:invertIfNegative val="0"/>
          <c:cat>
            <c:strRef>
              <c:f>Retirement!$J$33:$J$64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Retirement!$L$33:$L$64</c:f>
              <c:numCache>
                <c:formatCode>_-* #,##0_-;\-* #,##0_-;_-* "-"??_-;_-@_-</c:formatCode>
                <c:ptCount val="32"/>
                <c:pt idx="0">
                  <c:v>0</c:v>
                </c:pt>
                <c:pt idx="1">
                  <c:v>0</c:v>
                </c:pt>
                <c:pt idx="2">
                  <c:v>0</c:v>
                </c:pt>
                <c:pt idx="3">
                  <c:v>0</c:v>
                </c:pt>
                <c:pt idx="4">
                  <c:v>0</c:v>
                </c:pt>
                <c:pt idx="5">
                  <c:v>0</c:v>
                </c:pt>
                <c:pt idx="6">
                  <c:v>0</c:v>
                </c:pt>
                <c:pt idx="7">
                  <c:v>0</c:v>
                </c:pt>
                <c:pt idx="8">
                  <c:v>0</c:v>
                </c:pt>
                <c:pt idx="9">
                  <c:v>0</c:v>
                </c:pt>
                <c:pt idx="10">
                  <c:v>1680</c:v>
                </c:pt>
                <c:pt idx="11">
                  <c:v>0</c:v>
                </c:pt>
                <c:pt idx="12">
                  <c:v>0</c:v>
                </c:pt>
                <c:pt idx="13">
                  <c:v>0</c:v>
                </c:pt>
                <c:pt idx="14">
                  <c:v>0</c:v>
                </c:pt>
                <c:pt idx="15">
                  <c:v>0</c:v>
                </c:pt>
                <c:pt idx="16">
                  <c:v>0</c:v>
                </c:pt>
                <c:pt idx="17">
                  <c:v>1400</c:v>
                </c:pt>
                <c:pt idx="18">
                  <c:v>0</c:v>
                </c:pt>
                <c:pt idx="19">
                  <c:v>700</c:v>
                </c:pt>
                <c:pt idx="20">
                  <c:v>0</c:v>
                </c:pt>
                <c:pt idx="21">
                  <c:v>0</c:v>
                </c:pt>
                <c:pt idx="22">
                  <c:v>0</c:v>
                </c:pt>
                <c:pt idx="23">
                  <c:v>0</c:v>
                </c:pt>
                <c:pt idx="24">
                  <c:v>0</c:v>
                </c:pt>
                <c:pt idx="25">
                  <c:v>0</c:v>
                </c:pt>
                <c:pt idx="26">
                  <c:v>0</c:v>
                </c:pt>
                <c:pt idx="27">
                  <c:v>1460</c:v>
                </c:pt>
                <c:pt idx="28">
                  <c:v>0</c:v>
                </c:pt>
                <c:pt idx="29">
                  <c:v>0</c:v>
                </c:pt>
                <c:pt idx="30">
                  <c:v>0</c:v>
                </c:pt>
                <c:pt idx="31">
                  <c:v>0</c:v>
                </c:pt>
              </c:numCache>
            </c:numRef>
          </c:val>
          <c:extLst>
            <c:ext xmlns:c16="http://schemas.microsoft.com/office/drawing/2014/chart" uri="{C3380CC4-5D6E-409C-BE32-E72D297353CC}">
              <c16:uniqueId val="{00000001-E613-47B2-8223-F829D7F28D05}"/>
            </c:ext>
          </c:extLst>
        </c:ser>
        <c:ser>
          <c:idx val="2"/>
          <c:order val="2"/>
          <c:tx>
            <c:strRef>
              <c:f>Retirement!$M$32</c:f>
              <c:strCache>
                <c:ptCount val="1"/>
                <c:pt idx="0">
                  <c:v>NSW</c:v>
                </c:pt>
              </c:strCache>
            </c:strRef>
          </c:tx>
          <c:spPr>
            <a:solidFill>
              <a:srgbClr val="0070C0"/>
            </a:solidFill>
          </c:spPr>
          <c:invertIfNegative val="0"/>
          <c:cat>
            <c:strRef>
              <c:f>Retirement!$J$33:$J$64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Retirement!$M$33:$M$64</c:f>
              <c:numCache>
                <c:formatCode>_-* #,##0_-;\-* #,##0_-;_-* "-"??_-;_-@_-</c:formatCode>
                <c:ptCount val="32"/>
                <c:pt idx="0">
                  <c:v>0</c:v>
                </c:pt>
                <c:pt idx="1">
                  <c:v>0</c:v>
                </c:pt>
                <c:pt idx="2">
                  <c:v>0</c:v>
                </c:pt>
                <c:pt idx="3">
                  <c:v>1800</c:v>
                </c:pt>
                <c:pt idx="4">
                  <c:v>0</c:v>
                </c:pt>
                <c:pt idx="5">
                  <c:v>0</c:v>
                </c:pt>
                <c:pt idx="6">
                  <c:v>0</c:v>
                </c:pt>
                <c:pt idx="7">
                  <c:v>0</c:v>
                </c:pt>
                <c:pt idx="8">
                  <c:v>0</c:v>
                </c:pt>
                <c:pt idx="9">
                  <c:v>1320</c:v>
                </c:pt>
                <c:pt idx="10">
                  <c:v>0</c:v>
                </c:pt>
                <c:pt idx="11">
                  <c:v>0</c:v>
                </c:pt>
                <c:pt idx="12">
                  <c:v>2880</c:v>
                </c:pt>
                <c:pt idx="13">
                  <c:v>0</c:v>
                </c:pt>
                <c:pt idx="14">
                  <c:v>0</c:v>
                </c:pt>
                <c:pt idx="15">
                  <c:v>0</c:v>
                </c:pt>
                <c:pt idx="16">
                  <c:v>2740</c:v>
                </c:pt>
                <c:pt idx="17">
                  <c:v>0</c:v>
                </c:pt>
                <c:pt idx="18">
                  <c:v>0</c:v>
                </c:pt>
                <c:pt idx="19">
                  <c:v>0</c:v>
                </c:pt>
                <c:pt idx="20">
                  <c:v>0</c:v>
                </c:pt>
                <c:pt idx="21">
                  <c:v>0</c:v>
                </c:pt>
                <c:pt idx="22">
                  <c:v>0</c:v>
                </c:pt>
                <c:pt idx="23">
                  <c:v>0</c:v>
                </c:pt>
                <c:pt idx="24">
                  <c:v>1400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2-E613-47B2-8223-F829D7F28D05}"/>
            </c:ext>
          </c:extLst>
        </c:ser>
        <c:ser>
          <c:idx val="3"/>
          <c:order val="3"/>
          <c:tx>
            <c:strRef>
              <c:f>Retirement!$N$32</c:f>
              <c:strCache>
                <c:ptCount val="1"/>
                <c:pt idx="0">
                  <c:v>VIC</c:v>
                </c:pt>
              </c:strCache>
            </c:strRef>
          </c:tx>
          <c:spPr>
            <a:solidFill>
              <a:srgbClr val="FFC000"/>
            </a:solidFill>
          </c:spPr>
          <c:invertIfNegative val="0"/>
          <c:cat>
            <c:strRef>
              <c:f>Retirement!$J$33:$J$64</c:f>
              <c:strCache>
                <c:ptCount val="3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strCache>
            </c:strRef>
          </c:cat>
          <c:val>
            <c:numRef>
              <c:f>Retirement!$N$33:$N$64</c:f>
              <c:numCache>
                <c:formatCode>_-* #,##0_-;\-* #,##0_-;_-* "-"??_-;_-@_-</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1528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2210</c:v>
                </c:pt>
                <c:pt idx="30">
                  <c:v>0</c:v>
                </c:pt>
                <c:pt idx="31">
                  <c:v>0</c:v>
                </c:pt>
              </c:numCache>
            </c:numRef>
          </c:val>
          <c:extLst>
            <c:ext xmlns:c16="http://schemas.microsoft.com/office/drawing/2014/chart" uri="{C3380CC4-5D6E-409C-BE32-E72D297353CC}">
              <c16:uniqueId val="{00000003-E613-47B2-8223-F829D7F28D05}"/>
            </c:ext>
          </c:extLst>
        </c:ser>
        <c:dLbls>
          <c:showLegendKey val="0"/>
          <c:showVal val="0"/>
          <c:showCatName val="0"/>
          <c:showSerName val="0"/>
          <c:showPercent val="0"/>
          <c:showBubbleSize val="0"/>
        </c:dLbls>
        <c:gapWidth val="11"/>
        <c:overlap val="100"/>
        <c:axId val="389950080"/>
        <c:axId val="389955968"/>
      </c:barChart>
      <c:catAx>
        <c:axId val="389950080"/>
        <c:scaling>
          <c:orientation val="minMax"/>
        </c:scaling>
        <c:delete val="0"/>
        <c:axPos val="b"/>
        <c:numFmt formatCode="General" sourceLinked="0"/>
        <c:majorTickMark val="out"/>
        <c:minorTickMark val="none"/>
        <c:tickLblPos val="nextTo"/>
        <c:txPr>
          <a:bodyPr/>
          <a:lstStyle/>
          <a:p>
            <a:pPr>
              <a:defRPr>
                <a:solidFill>
                  <a:sysClr val="windowText" lastClr="000000"/>
                </a:solidFill>
              </a:defRPr>
            </a:pPr>
            <a:endParaRPr lang="en-US"/>
          </a:p>
        </c:txPr>
        <c:crossAx val="389955968"/>
        <c:crosses val="autoZero"/>
        <c:auto val="1"/>
        <c:lblAlgn val="ctr"/>
        <c:lblOffset val="100"/>
        <c:noMultiLvlLbl val="0"/>
      </c:catAx>
      <c:valAx>
        <c:axId val="389955968"/>
        <c:scaling>
          <c:orientation val="minMax"/>
        </c:scaling>
        <c:delete val="0"/>
        <c:axPos val="l"/>
        <c:majorGridlines>
          <c:spPr>
            <a:ln>
              <a:prstDash val="dash"/>
            </a:ln>
          </c:spPr>
        </c:majorGridlines>
        <c:title>
          <c:tx>
            <c:rich>
              <a:bodyPr rot="-5400000" vert="horz"/>
              <a:lstStyle/>
              <a:p>
                <a:pPr>
                  <a:defRPr b="1">
                    <a:solidFill>
                      <a:sysClr val="windowText" lastClr="000000"/>
                    </a:solidFill>
                  </a:defRPr>
                </a:pPr>
                <a:r>
                  <a:rPr lang="en-AU" b="1">
                    <a:solidFill>
                      <a:sysClr val="windowText" lastClr="000000"/>
                    </a:solidFill>
                  </a:rPr>
                  <a:t>Installed coal capacity</a:t>
                </a:r>
                <a:r>
                  <a:rPr lang="en-AU" b="1" baseline="0">
                    <a:solidFill>
                      <a:sysClr val="windowText" lastClr="000000"/>
                    </a:solidFill>
                  </a:rPr>
                  <a:t> in NEM (MW)</a:t>
                </a:r>
                <a:endParaRPr lang="en-AU" b="1">
                  <a:solidFill>
                    <a:sysClr val="windowText" lastClr="000000"/>
                  </a:solidFill>
                </a:endParaRPr>
              </a:p>
            </c:rich>
          </c:tx>
          <c:overlay val="0"/>
        </c:title>
        <c:numFmt formatCode="_-* #,##0_-;\-* #,##0_-;_-* &quot;-&quot;??_-;_-@_-" sourceLinked="1"/>
        <c:majorTickMark val="out"/>
        <c:minorTickMark val="none"/>
        <c:tickLblPos val="nextTo"/>
        <c:txPr>
          <a:bodyPr/>
          <a:lstStyle/>
          <a:p>
            <a:pPr>
              <a:defRPr>
                <a:solidFill>
                  <a:sysClr val="windowText" lastClr="000000"/>
                </a:solidFill>
              </a:defRPr>
            </a:pPr>
            <a:endParaRPr lang="en-US"/>
          </a:p>
        </c:txPr>
        <c:crossAx val="389950080"/>
        <c:crosses val="autoZero"/>
        <c:crossBetween val="between"/>
      </c:valAx>
      <c:spPr>
        <a:noFill/>
      </c:spPr>
    </c:plotArea>
    <c:legend>
      <c:legendPos val="b"/>
      <c:overlay val="0"/>
      <c:txPr>
        <a:bodyPr/>
        <a:lstStyle/>
        <a:p>
          <a:pPr>
            <a:defRPr>
              <a:solidFill>
                <a:sysClr val="windowText" lastClr="000000"/>
              </a:solidFill>
            </a:defRPr>
          </a:pPr>
          <a:endParaRPr lang="en-US"/>
        </a:p>
      </c:txPr>
    </c:legend>
    <c:plotVisOnly val="1"/>
    <c:dispBlanksAs val="gap"/>
    <c:showDLblsOverMax val="0"/>
  </c:chart>
  <c:spPr>
    <a:solidFill>
      <a:schemeClr val="bg1">
        <a:lumMod val="95000"/>
      </a:schemeClr>
    </a:solidFill>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0</xdr:colOff>
      <xdr:row>54</xdr:row>
      <xdr:rowOff>122464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47857" cy="104094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336174</xdr:colOff>
      <xdr:row>26</xdr:row>
      <xdr:rowOff>174811</xdr:rowOff>
    </xdr:from>
    <xdr:to>
      <xdr:col>10</xdr:col>
      <xdr:colOff>1210233</xdr:colOff>
      <xdr:row>86</xdr:row>
      <xdr:rowOff>89649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0.45291</cdr:x>
      <cdr:y>0.04654</cdr:y>
    </cdr:from>
    <cdr:to>
      <cdr:x>0.56593</cdr:x>
      <cdr:y>0.25291</cdr:y>
    </cdr:to>
    <cdr:sp macro="" textlink="">
      <cdr:nvSpPr>
        <cdr:cNvPr id="2" name="TextBox 1"/>
        <cdr:cNvSpPr txBox="1"/>
      </cdr:nvSpPr>
      <cdr:spPr>
        <a:xfrm xmlns:a="http://schemas.openxmlformats.org/drawingml/2006/main">
          <a:off x="3664325" y="20618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0.17452</cdr:x>
      <cdr:y>0.04654</cdr:y>
    </cdr:from>
    <cdr:to>
      <cdr:x>0.26731</cdr:x>
      <cdr:y>0.10218</cdr:y>
    </cdr:to>
    <cdr:sp macro="" textlink="Retirement!$B$9">
      <cdr:nvSpPr>
        <cdr:cNvPr id="3" name="TextBox 2"/>
        <cdr:cNvSpPr txBox="1"/>
      </cdr:nvSpPr>
      <cdr:spPr>
        <a:xfrm xmlns:a="http://schemas.openxmlformats.org/drawingml/2006/main">
          <a:off x="1411941" y="206190"/>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877B3403-8370-40B2-8841-161DBA0692EF}" type="TxLink">
            <a:rPr lang="en-US" sz="1000" b="0" i="0" u="none" strike="noStrike">
              <a:solidFill>
                <a:schemeClr val="accent1">
                  <a:lumMod val="50000"/>
                </a:schemeClr>
              </a:solidFill>
              <a:latin typeface="Calibri"/>
            </a:rPr>
            <a:pPr/>
            <a:t>Liddell</a:t>
          </a:fld>
          <a:endParaRPr lang="en-AU" sz="1000">
            <a:solidFill>
              <a:schemeClr val="accent1">
                <a:lumMod val="50000"/>
              </a:schemeClr>
            </a:solidFill>
          </a:endParaRPr>
        </a:p>
      </cdr:txBody>
    </cdr:sp>
  </cdr:relSizeAnchor>
  <cdr:relSizeAnchor xmlns:cdr="http://schemas.openxmlformats.org/drawingml/2006/chartDrawing">
    <cdr:from>
      <cdr:x>0.32826</cdr:x>
      <cdr:y>0.09459</cdr:y>
    </cdr:from>
    <cdr:to>
      <cdr:x>0.42105</cdr:x>
      <cdr:y>0.15023</cdr:y>
    </cdr:to>
    <cdr:sp macro="" textlink="Retirement!$B$10">
      <cdr:nvSpPr>
        <cdr:cNvPr id="4" name="TextBox 3"/>
        <cdr:cNvSpPr txBox="1"/>
      </cdr:nvSpPr>
      <cdr:spPr>
        <a:xfrm xmlns:a="http://schemas.openxmlformats.org/drawingml/2006/main">
          <a:off x="2655797" y="419101"/>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660078CC-1A34-4430-A384-29522E29BD55}" type="TxLink">
            <a:rPr lang="en-US" sz="1000" b="0" i="0" u="none" strike="noStrike">
              <a:solidFill>
                <a:schemeClr val="accent1">
                  <a:lumMod val="50000"/>
                </a:schemeClr>
              </a:solidFill>
              <a:latin typeface="Calibri"/>
            </a:rPr>
            <a:pPr/>
            <a:t>Vales Point</a:t>
          </a:fld>
          <a:endParaRPr lang="en-AU" sz="1000">
            <a:solidFill>
              <a:schemeClr val="accent1">
                <a:lumMod val="50000"/>
              </a:schemeClr>
            </a:solidFill>
          </a:endParaRPr>
        </a:p>
      </cdr:txBody>
    </cdr:sp>
  </cdr:relSizeAnchor>
  <cdr:relSizeAnchor xmlns:cdr="http://schemas.openxmlformats.org/drawingml/2006/chartDrawing">
    <cdr:from>
      <cdr:x>0.37812</cdr:x>
      <cdr:y>0.14011</cdr:y>
    </cdr:from>
    <cdr:to>
      <cdr:x>0.47091</cdr:x>
      <cdr:y>0.19575</cdr:y>
    </cdr:to>
    <cdr:sp macro="" textlink="Retirement!$B$11">
      <cdr:nvSpPr>
        <cdr:cNvPr id="5" name="TextBox 4"/>
        <cdr:cNvSpPr txBox="1"/>
      </cdr:nvSpPr>
      <cdr:spPr>
        <a:xfrm xmlns:a="http://schemas.openxmlformats.org/drawingml/2006/main">
          <a:off x="3059208" y="620807"/>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53339132-3F72-428F-83EB-FAEFEFB5FEAB}" type="TxLink">
            <a:rPr lang="en-US" sz="1000" b="0" i="0" u="none" strike="noStrike">
              <a:solidFill>
                <a:srgbClr val="C00000"/>
              </a:solidFill>
              <a:latin typeface="Calibri"/>
            </a:rPr>
            <a:pPr/>
            <a:t>Gladstone</a:t>
          </a:fld>
          <a:endParaRPr lang="en-AU" sz="1000">
            <a:solidFill>
              <a:srgbClr val="C00000"/>
            </a:solidFill>
          </a:endParaRPr>
        </a:p>
      </cdr:txBody>
    </cdr:sp>
  </cdr:relSizeAnchor>
  <cdr:relSizeAnchor xmlns:cdr="http://schemas.openxmlformats.org/drawingml/2006/chartDrawing">
    <cdr:from>
      <cdr:x>0.42521</cdr:x>
      <cdr:y>0.18563</cdr:y>
    </cdr:from>
    <cdr:to>
      <cdr:x>0.51801</cdr:x>
      <cdr:y>0.24127</cdr:y>
    </cdr:to>
    <cdr:sp macro="" textlink="Retirement!$B$12">
      <cdr:nvSpPr>
        <cdr:cNvPr id="6" name="TextBox 5"/>
        <cdr:cNvSpPr txBox="1"/>
      </cdr:nvSpPr>
      <cdr:spPr>
        <a:xfrm xmlns:a="http://schemas.openxmlformats.org/drawingml/2006/main">
          <a:off x="3440207" y="822513"/>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85C290FB-53C8-4C63-A766-0FC8E8FF585F}" type="TxLink">
            <a:rPr lang="en-US" sz="1000" b="0" i="0" u="none" strike="noStrike">
              <a:solidFill>
                <a:schemeClr val="accent1">
                  <a:lumMod val="50000"/>
                </a:schemeClr>
              </a:solidFill>
              <a:latin typeface="Calibri"/>
            </a:rPr>
            <a:pPr/>
            <a:t>Eraring</a:t>
          </a:fld>
          <a:endParaRPr lang="en-AU" sz="1000">
            <a:solidFill>
              <a:schemeClr val="accent1">
                <a:lumMod val="50000"/>
              </a:schemeClr>
            </a:solidFill>
          </a:endParaRPr>
        </a:p>
      </cdr:txBody>
    </cdr:sp>
  </cdr:relSizeAnchor>
  <cdr:relSizeAnchor xmlns:cdr="http://schemas.openxmlformats.org/drawingml/2006/chartDrawing">
    <cdr:from>
      <cdr:x>0.45429</cdr:x>
      <cdr:y>0.27415</cdr:y>
    </cdr:from>
    <cdr:to>
      <cdr:x>0.54709</cdr:x>
      <cdr:y>0.32979</cdr:y>
    </cdr:to>
    <cdr:sp macro="" textlink="Retirement!$B$14">
      <cdr:nvSpPr>
        <cdr:cNvPr id="7" name="TextBox 6"/>
        <cdr:cNvSpPr txBox="1"/>
      </cdr:nvSpPr>
      <cdr:spPr>
        <a:xfrm xmlns:a="http://schemas.openxmlformats.org/drawingml/2006/main">
          <a:off x="3675532" y="1214720"/>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1BD356-47FC-46C7-B345-B280DBE8D377}" type="TxLink">
            <a:rPr lang="en-US" sz="1000" b="0" i="0" u="none" strike="noStrike">
              <a:solidFill>
                <a:srgbClr val="FFC000"/>
              </a:solidFill>
              <a:latin typeface="Calibri"/>
            </a:rPr>
            <a:pPr/>
            <a:t>Yallourn</a:t>
          </a:fld>
          <a:endParaRPr lang="en-AU" sz="1000">
            <a:solidFill>
              <a:srgbClr val="FFC000"/>
            </a:solidFill>
          </a:endParaRPr>
        </a:p>
      </cdr:txBody>
    </cdr:sp>
  </cdr:relSizeAnchor>
  <cdr:relSizeAnchor xmlns:cdr="http://schemas.openxmlformats.org/drawingml/2006/chartDrawing">
    <cdr:from>
      <cdr:x>0.52632</cdr:x>
      <cdr:y>0.32221</cdr:y>
    </cdr:from>
    <cdr:to>
      <cdr:x>0.61911</cdr:x>
      <cdr:y>0.37785</cdr:y>
    </cdr:to>
    <cdr:sp macro="" textlink="Retirement!$B$15">
      <cdr:nvSpPr>
        <cdr:cNvPr id="8" name="TextBox 7"/>
        <cdr:cNvSpPr txBox="1"/>
      </cdr:nvSpPr>
      <cdr:spPr>
        <a:xfrm xmlns:a="http://schemas.openxmlformats.org/drawingml/2006/main">
          <a:off x="4258236" y="1427630"/>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1E18EEF-3B09-47F0-8FC6-90D1EBF21CBB}" type="TxLink">
            <a:rPr lang="en-US" sz="1000" b="0" i="0" u="none" strike="noStrike">
              <a:solidFill>
                <a:schemeClr val="accent1">
                  <a:lumMod val="50000"/>
                </a:schemeClr>
              </a:solidFill>
              <a:latin typeface="Calibri"/>
            </a:rPr>
            <a:pPr/>
            <a:t>Bayswater</a:t>
          </a:fld>
          <a:endParaRPr lang="en-AU" sz="1000">
            <a:solidFill>
              <a:schemeClr val="accent1">
                <a:lumMod val="50000"/>
              </a:schemeClr>
            </a:solidFill>
          </a:endParaRPr>
        </a:p>
      </cdr:txBody>
    </cdr:sp>
  </cdr:relSizeAnchor>
  <cdr:relSizeAnchor xmlns:cdr="http://schemas.openxmlformats.org/drawingml/2006/chartDrawing">
    <cdr:from>
      <cdr:x>0.5651</cdr:x>
      <cdr:y>0.40314</cdr:y>
    </cdr:from>
    <cdr:to>
      <cdr:x>0.65789</cdr:x>
      <cdr:y>0.45878</cdr:y>
    </cdr:to>
    <cdr:sp macro="" textlink="Retirement!$B$16">
      <cdr:nvSpPr>
        <cdr:cNvPr id="9" name="TextBox 8"/>
        <cdr:cNvSpPr txBox="1"/>
      </cdr:nvSpPr>
      <cdr:spPr>
        <a:xfrm xmlns:a="http://schemas.openxmlformats.org/drawingml/2006/main">
          <a:off x="4572001" y="1786220"/>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3B7C933-530C-4F25-989B-92A8B7BD0A83}" type="TxLink">
            <a:rPr lang="en-US" sz="1000" b="0" i="0" u="none" strike="noStrike">
              <a:solidFill>
                <a:srgbClr val="C00000"/>
              </a:solidFill>
              <a:latin typeface="Calibri"/>
            </a:rPr>
            <a:pPr/>
            <a:t>Tarong</a:t>
          </a:fld>
          <a:endParaRPr lang="en-AU" sz="1000">
            <a:solidFill>
              <a:srgbClr val="C00000"/>
            </a:solidFill>
          </a:endParaRPr>
        </a:p>
      </cdr:txBody>
    </cdr:sp>
  </cdr:relSizeAnchor>
  <cdr:relSizeAnchor xmlns:cdr="http://schemas.openxmlformats.org/drawingml/2006/chartDrawing">
    <cdr:from>
      <cdr:x>0.61496</cdr:x>
      <cdr:y>0.44866</cdr:y>
    </cdr:from>
    <cdr:to>
      <cdr:x>0.70776</cdr:x>
      <cdr:y>0.5043</cdr:y>
    </cdr:to>
    <cdr:sp macro="" textlink="Retirement!$B$17">
      <cdr:nvSpPr>
        <cdr:cNvPr id="10" name="TextBox 9"/>
        <cdr:cNvSpPr txBox="1"/>
      </cdr:nvSpPr>
      <cdr:spPr>
        <a:xfrm xmlns:a="http://schemas.openxmlformats.org/drawingml/2006/main">
          <a:off x="4975412" y="1987926"/>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A35983B-EBD3-412C-8D20-9E8EB5DE36FC}" type="TxLink">
            <a:rPr lang="en-US" sz="1000" b="0" i="0" u="none" strike="noStrike">
              <a:solidFill>
                <a:srgbClr val="C00000"/>
              </a:solidFill>
              <a:latin typeface="Calibri"/>
            </a:rPr>
            <a:pPr/>
            <a:t>Callide B</a:t>
          </a:fld>
          <a:endParaRPr lang="en-AU" sz="1000">
            <a:solidFill>
              <a:srgbClr val="C00000"/>
            </a:solidFill>
          </a:endParaRPr>
        </a:p>
      </cdr:txBody>
    </cdr:sp>
  </cdr:relSizeAnchor>
  <cdr:relSizeAnchor xmlns:cdr="http://schemas.openxmlformats.org/drawingml/2006/chartDrawing">
    <cdr:from>
      <cdr:x>0.82133</cdr:x>
      <cdr:y>0.50683</cdr:y>
    </cdr:from>
    <cdr:to>
      <cdr:x>0.91413</cdr:x>
      <cdr:y>0.56247</cdr:y>
    </cdr:to>
    <cdr:sp macro="" textlink="Retirement!$B$19">
      <cdr:nvSpPr>
        <cdr:cNvPr id="11" name="TextBox 10"/>
        <cdr:cNvSpPr txBox="1"/>
      </cdr:nvSpPr>
      <cdr:spPr>
        <a:xfrm xmlns:a="http://schemas.openxmlformats.org/drawingml/2006/main">
          <a:off x="6645088" y="2245661"/>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87CE847-C2AD-482A-8482-6EC95DFE972D}" type="TxLink">
            <a:rPr lang="en-US" sz="1000" b="0" i="0" u="none" strike="noStrike">
              <a:solidFill>
                <a:srgbClr val="C00000"/>
              </a:solidFill>
              <a:latin typeface="Calibri"/>
            </a:rPr>
            <a:pPr/>
            <a:t>Stanwell</a:t>
          </a:fld>
          <a:endParaRPr lang="en-AU" sz="1000">
            <a:solidFill>
              <a:srgbClr val="C00000"/>
            </a:solidFill>
          </a:endParaRPr>
        </a:p>
      </cdr:txBody>
    </cdr:sp>
  </cdr:relSizeAnchor>
  <cdr:relSizeAnchor xmlns:cdr="http://schemas.openxmlformats.org/drawingml/2006/chartDrawing">
    <cdr:from>
      <cdr:x>0.88366</cdr:x>
      <cdr:y>0.55488</cdr:y>
    </cdr:from>
    <cdr:to>
      <cdr:x>0.97645</cdr:x>
      <cdr:y>0.61052</cdr:y>
    </cdr:to>
    <cdr:sp macro="" textlink="Retirement!$B$20">
      <cdr:nvSpPr>
        <cdr:cNvPr id="12" name="TextBox 11"/>
        <cdr:cNvSpPr txBox="1"/>
      </cdr:nvSpPr>
      <cdr:spPr>
        <a:xfrm xmlns:a="http://schemas.openxmlformats.org/drawingml/2006/main">
          <a:off x="7149353" y="2458571"/>
          <a:ext cx="750794"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3698A000-F747-4773-9D73-63ABD28234A8}" type="TxLink">
            <a:rPr lang="en-US" sz="1000" b="0" i="0" u="none" strike="noStrike">
              <a:solidFill>
                <a:srgbClr val="FFC000"/>
              </a:solidFill>
              <a:latin typeface="Calibri"/>
            </a:rPr>
            <a:pPr/>
            <a:t>Loy Yang A</a:t>
          </a:fld>
          <a:endParaRPr lang="en-AU" sz="1000">
            <a:solidFill>
              <a:srgbClr val="FFC000"/>
            </a:solidFill>
          </a:endParaRPr>
        </a:p>
      </cdr:txBody>
    </cdr:sp>
  </cdr:relSizeAnchor>
  <cdr:relSizeAnchor xmlns:cdr="http://schemas.openxmlformats.org/drawingml/2006/chartDrawing">
    <cdr:from>
      <cdr:x>0.73269</cdr:x>
      <cdr:y>0.45372</cdr:y>
    </cdr:from>
    <cdr:to>
      <cdr:x>0.82548</cdr:x>
      <cdr:y>0.50936</cdr:y>
    </cdr:to>
    <cdr:sp macro="" textlink="Retirement!$B$18">
      <cdr:nvSpPr>
        <cdr:cNvPr id="13" name="TextBox 12"/>
        <cdr:cNvSpPr txBox="1"/>
      </cdr:nvSpPr>
      <cdr:spPr>
        <a:xfrm xmlns:a="http://schemas.openxmlformats.org/drawingml/2006/main">
          <a:off x="5927913" y="2010336"/>
          <a:ext cx="750794" cy="2465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78ACB18-8672-4BC6-B2A4-49A097BCA04E}" type="TxLink">
            <a:rPr lang="en-US" sz="1000" b="0" i="0" u="none" strike="noStrike">
              <a:solidFill>
                <a:schemeClr val="accent1">
                  <a:lumMod val="50000"/>
                </a:schemeClr>
              </a:solidFill>
              <a:latin typeface="Calibri"/>
            </a:rPr>
            <a:pPr/>
            <a:t>Mount Piper</a:t>
          </a:fld>
          <a:endParaRPr lang="en-AU" sz="1000">
            <a:solidFill>
              <a:schemeClr val="accent1">
                <a:lumMod val="50000"/>
              </a:schemeClr>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1</xdr:col>
      <xdr:colOff>104774</xdr:colOff>
      <xdr:row>43</xdr:row>
      <xdr:rowOff>180038</xdr:rowOff>
    </xdr:from>
    <xdr:to>
      <xdr:col>9</xdr:col>
      <xdr:colOff>63428</xdr:colOff>
      <xdr:row>58</xdr:row>
      <xdr:rowOff>170558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10431</xdr:colOff>
      <xdr:row>43</xdr:row>
      <xdr:rowOff>171086</xdr:rowOff>
    </xdr:from>
    <xdr:to>
      <xdr:col>18</xdr:col>
      <xdr:colOff>187707</xdr:colOff>
      <xdr:row>58</xdr:row>
      <xdr:rowOff>153986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80010</xdr:colOff>
      <xdr:row>43</xdr:row>
      <xdr:rowOff>179293</xdr:rowOff>
    </xdr:from>
    <xdr:to>
      <xdr:col>27</xdr:col>
      <xdr:colOff>43290</xdr:colOff>
      <xdr:row>58</xdr:row>
      <xdr:rowOff>166414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450398</xdr:colOff>
      <xdr:row>32</xdr:row>
      <xdr:rowOff>41954</xdr:rowOff>
    </xdr:from>
    <xdr:to>
      <xdr:col>14</xdr:col>
      <xdr:colOff>366869</xdr:colOff>
      <xdr:row>54</xdr:row>
      <xdr:rowOff>34017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459441</xdr:colOff>
      <xdr:row>4</xdr:row>
      <xdr:rowOff>168088</xdr:rowOff>
    </xdr:from>
    <xdr:to>
      <xdr:col>14</xdr:col>
      <xdr:colOff>107445</xdr:colOff>
      <xdr:row>42</xdr:row>
      <xdr:rowOff>145676</xdr:rowOff>
    </xdr:to>
    <xdr:pic>
      <xdr:nvPicPr>
        <xdr:cNvPr id="4" name="Picture 3"/>
        <xdr:cNvPicPr>
          <a:picLocks noChangeAspect="1"/>
        </xdr:cNvPicPr>
      </xdr:nvPicPr>
      <xdr:blipFill>
        <a:blip xmlns:r="http://schemas.openxmlformats.org/officeDocument/2006/relationships" r:embed="rId1"/>
        <a:stretch>
          <a:fillRect/>
        </a:stretch>
      </xdr:blipFill>
      <xdr:spPr>
        <a:xfrm>
          <a:off x="4504765" y="1064559"/>
          <a:ext cx="5094062" cy="72165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57150</xdr:colOff>
      <xdr:row>26</xdr:row>
      <xdr:rowOff>121584</xdr:rowOff>
    </xdr:from>
    <xdr:to>
      <xdr:col>16</xdr:col>
      <xdr:colOff>409575</xdr:colOff>
      <xdr:row>52</xdr:row>
      <xdr:rowOff>58084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548128</xdr:colOff>
      <xdr:row>43</xdr:row>
      <xdr:rowOff>54428</xdr:rowOff>
    </xdr:from>
    <xdr:to>
      <xdr:col>26</xdr:col>
      <xdr:colOff>22412</xdr:colOff>
      <xdr:row>74</xdr:row>
      <xdr:rowOff>76201</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16328</xdr:colOff>
      <xdr:row>43</xdr:row>
      <xdr:rowOff>10885</xdr:rowOff>
    </xdr:from>
    <xdr:to>
      <xdr:col>11</xdr:col>
      <xdr:colOff>144715</xdr:colOff>
      <xdr:row>74</xdr:row>
      <xdr:rowOff>76201</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26147</xdr:colOff>
      <xdr:row>15</xdr:row>
      <xdr:rowOff>36603</xdr:rowOff>
    </xdr:from>
    <xdr:to>
      <xdr:col>15</xdr:col>
      <xdr:colOff>440765</xdr:colOff>
      <xdr:row>36</xdr:row>
      <xdr:rowOff>59763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3174</xdr:colOff>
      <xdr:row>14</xdr:row>
      <xdr:rowOff>174624</xdr:rowOff>
    </xdr:from>
    <xdr:to>
      <xdr:col>15</xdr:col>
      <xdr:colOff>571500</xdr:colOff>
      <xdr:row>36</xdr:row>
      <xdr:rowOff>56029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302558</xdr:colOff>
      <xdr:row>26</xdr:row>
      <xdr:rowOff>137459</xdr:rowOff>
    </xdr:from>
    <xdr:to>
      <xdr:col>19</xdr:col>
      <xdr:colOff>239059</xdr:colOff>
      <xdr:row>53</xdr:row>
      <xdr:rowOff>82176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179705</xdr:colOff>
      <xdr:row>3</xdr:row>
      <xdr:rowOff>152400</xdr:rowOff>
    </xdr:from>
    <xdr:to>
      <xdr:col>15</xdr:col>
      <xdr:colOff>160180</xdr:colOff>
      <xdr:row>17</xdr:row>
      <xdr:rowOff>120925</xdr:rowOff>
    </xdr:to>
    <xdr:graphicFrame macro="">
      <xdr:nvGraphicFramePr>
        <xdr:cNvPr id="2" name="Chart 1">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15874</xdr:colOff>
      <xdr:row>6</xdr:row>
      <xdr:rowOff>0</xdr:rowOff>
    </xdr:from>
    <xdr:to>
      <xdr:col>8</xdr:col>
      <xdr:colOff>269399</xdr:colOff>
      <xdr:row>22</xdr:row>
      <xdr:rowOff>158750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dnrm.qld.gov.au/__data/assets/pdf_file/0018/1259010/qreep-renewable-energy-target-report.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aemo.com.au/-/media/Files/Electricity/NEM/Security_and_Reliability/Loss_Factors_and_Regional_Boundaries/2018/Marginal-Loss-Factors-for-the-2018-19-Financial-Year---updated-11-July-2018.pdf" TargetMode="External"/><Relationship Id="rId7" Type="http://schemas.openxmlformats.org/officeDocument/2006/relationships/printerSettings" Target="../printerSettings/printerSettings2.bin"/><Relationship Id="rId2" Type="http://schemas.openxmlformats.org/officeDocument/2006/relationships/hyperlink" Target="https://www.aemo.com.au/Electricity/National-Electricity-Market-NEM/Planning-and-forecasting/NEM-Electricity-Statement-of-Opportunities" TargetMode="External"/><Relationship Id="rId1" Type="http://schemas.openxmlformats.org/officeDocument/2006/relationships/hyperlink" Target="https://www.aemo.com.au/-/media/Files/Electricity/NEM/Planning_and_Forecasting/ISP/2018/2018-Integrated-System-Plan--Modelling-Assumptions.xlsx" TargetMode="External"/><Relationship Id="rId6" Type="http://schemas.openxmlformats.org/officeDocument/2006/relationships/hyperlink" Target="https://www.aemo.com.au/-/media/Files/Electricity/NEM/Planning_and_Forecasting/Inputs-Assumptions-Methodologies/2019/2019-Input-and-Assumptions-workbook.xlsx" TargetMode="External"/><Relationship Id="rId5" Type="http://schemas.openxmlformats.org/officeDocument/2006/relationships/hyperlink" Target="http://www.aemo.com.au/Electricity/National-Electricity-Market-NEM/Planning-and-forecasting/Generation-information" TargetMode="External"/><Relationship Id="rId4" Type="http://schemas.openxmlformats.org/officeDocument/2006/relationships/hyperlink" Target="../../../../Users/C18249/emontiel/AppData/Local/Microsoft/Windows/Temporary%20Internet%20Files/Content.Outlook/NKDHJNUD/'https:/www.powerlink.com.au/sites/default/files/2018-11/Project%20Specification%20Consultation%20Report%20-%20Expanding%20NSW%20Qld%20Transmission%20Transfer%20Capacity.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aemo.com.au/-/media/Files/Electricity/NEM/Planning_and_Forecasting/ISP/2018/2018-Integrated-System-Plan--Modelling-Assumptions.xlsx"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aemo.com.au/-/media/Files/Electricity/NEM/Planning_and_Forecasting/ISP/2018/2018-Integrated-System-Plan--Modelling-Assumptions.xlsx"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hyperlink" Target="http://www.nemweb.com.au/Reports/Current/Alt_Limits/" TargetMode="External"/><Relationship Id="rId2" Type="http://schemas.openxmlformats.org/officeDocument/2006/relationships/hyperlink" Target="http://www.aemo.com.au/Electricity/National-Electricity-Market-NEM/Data/Network-Data/Transmission-Equipment-Ratings" TargetMode="External"/><Relationship Id="rId1" Type="http://schemas.openxmlformats.org/officeDocument/2006/relationships/hyperlink" Target="http://www.aemo.com.au/Electricity/National-Electricity-Market-NEM/Planning-and-forecasting/NEM-Electricity-Statement-of-Opportunities"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sheetPr>
  <dimension ref="A1:M57"/>
  <sheetViews>
    <sheetView showGridLines="0" showRowColHeaders="0" tabSelected="1" zoomScale="70" zoomScaleNormal="70" workbookViewId="0"/>
  </sheetViews>
  <sheetFormatPr defaultColWidth="0" defaultRowHeight="15" zeroHeight="1"/>
  <cols>
    <col min="1" max="12" width="9.140625" style="95" customWidth="1"/>
    <col min="13" max="13" width="4.85546875" style="95" hidden="1" customWidth="1"/>
    <col min="14" max="16384" width="9.140625" style="95" hidden="1"/>
  </cols>
  <sheetData>
    <row r="1" spans="1:12">
      <c r="A1" s="154"/>
      <c r="B1" s="154"/>
      <c r="C1" s="154"/>
      <c r="D1" s="154"/>
      <c r="E1" s="154"/>
      <c r="F1" s="154"/>
      <c r="G1" s="154"/>
      <c r="H1" s="154"/>
      <c r="I1" s="154"/>
      <c r="J1" s="154"/>
      <c r="K1" s="154"/>
      <c r="L1" s="154"/>
    </row>
    <row r="2" spans="1:12">
      <c r="A2" s="154"/>
      <c r="B2" s="154"/>
      <c r="C2" s="154"/>
      <c r="D2" s="154"/>
      <c r="E2" s="154"/>
      <c r="F2" s="154"/>
      <c r="G2" s="154"/>
      <c r="H2" s="154"/>
      <c r="I2" s="154"/>
      <c r="J2" s="154"/>
      <c r="K2" s="154"/>
      <c r="L2" s="154"/>
    </row>
    <row r="3" spans="1:12">
      <c r="A3" s="154"/>
      <c r="B3" s="154"/>
      <c r="C3" s="154"/>
      <c r="D3" s="154"/>
      <c r="E3" s="154"/>
      <c r="F3" s="154"/>
      <c r="G3" s="154"/>
      <c r="H3" s="154"/>
      <c r="I3" s="154"/>
      <c r="J3" s="154"/>
      <c r="K3" s="154"/>
      <c r="L3" s="154"/>
    </row>
    <row r="4" spans="1:12">
      <c r="A4" s="154"/>
      <c r="B4" s="154"/>
      <c r="C4" s="154"/>
      <c r="D4" s="154"/>
      <c r="E4" s="154"/>
      <c r="F4" s="154"/>
      <c r="G4" s="154"/>
      <c r="H4" s="154"/>
      <c r="I4" s="154"/>
      <c r="J4" s="154"/>
      <c r="K4" s="154"/>
      <c r="L4" s="154"/>
    </row>
    <row r="5" spans="1:12">
      <c r="A5" s="154"/>
      <c r="B5" s="154"/>
      <c r="C5" s="154"/>
      <c r="D5" s="154"/>
      <c r="E5" s="154"/>
      <c r="F5" s="154"/>
      <c r="G5" s="154"/>
      <c r="H5" s="154"/>
      <c r="I5" s="154"/>
      <c r="J5" s="154"/>
      <c r="K5" s="154"/>
      <c r="L5" s="154"/>
    </row>
    <row r="6" spans="1:12">
      <c r="A6" s="154"/>
      <c r="B6" s="154"/>
      <c r="C6" s="154"/>
      <c r="D6" s="154"/>
      <c r="E6" s="154"/>
      <c r="F6" s="154"/>
      <c r="G6" s="154"/>
      <c r="H6" s="154"/>
      <c r="I6" s="154"/>
      <c r="J6" s="154"/>
      <c r="K6" s="154"/>
      <c r="L6" s="154"/>
    </row>
    <row r="7" spans="1:12">
      <c r="A7" s="154"/>
      <c r="B7" s="154"/>
      <c r="C7" s="154"/>
      <c r="D7" s="154"/>
      <c r="E7" s="154"/>
      <c r="F7" s="154"/>
      <c r="G7" s="154"/>
      <c r="H7" s="154"/>
      <c r="I7" s="154"/>
      <c r="J7" s="154"/>
      <c r="K7" s="154"/>
      <c r="L7" s="154"/>
    </row>
    <row r="8" spans="1:12">
      <c r="A8" s="154"/>
      <c r="B8" s="154"/>
      <c r="C8" s="154"/>
      <c r="D8" s="154"/>
      <c r="E8" s="154"/>
      <c r="F8" s="154"/>
      <c r="G8" s="154"/>
      <c r="H8" s="154"/>
      <c r="I8" s="154"/>
      <c r="J8" s="154"/>
      <c r="K8" s="154"/>
      <c r="L8" s="154"/>
    </row>
    <row r="9" spans="1:12">
      <c r="A9" s="154"/>
      <c r="B9" s="154"/>
      <c r="C9" s="154"/>
      <c r="D9" s="154"/>
      <c r="E9" s="154"/>
      <c r="F9" s="154"/>
      <c r="G9" s="154"/>
      <c r="H9" s="154"/>
      <c r="I9" s="154"/>
      <c r="J9" s="154"/>
      <c r="K9" s="154"/>
      <c r="L9" s="154"/>
    </row>
    <row r="10" spans="1:12">
      <c r="A10" s="154"/>
      <c r="B10" s="154"/>
      <c r="C10" s="154"/>
      <c r="D10" s="154"/>
      <c r="E10" s="154"/>
      <c r="F10" s="154"/>
      <c r="G10" s="154"/>
      <c r="H10" s="154"/>
      <c r="I10" s="154"/>
      <c r="J10" s="154"/>
      <c r="K10" s="154"/>
      <c r="L10" s="154"/>
    </row>
    <row r="11" spans="1:12">
      <c r="A11" s="154"/>
      <c r="B11" s="154"/>
      <c r="C11" s="154"/>
      <c r="D11" s="154"/>
      <c r="E11" s="154"/>
      <c r="F11" s="154"/>
      <c r="G11" s="154"/>
      <c r="H11" s="154"/>
      <c r="I11" s="154"/>
      <c r="J11" s="154"/>
      <c r="K11" s="154"/>
      <c r="L11" s="154"/>
    </row>
    <row r="12" spans="1:12">
      <c r="A12" s="154"/>
      <c r="B12" s="154"/>
      <c r="C12" s="154"/>
      <c r="D12" s="154"/>
      <c r="E12" s="154"/>
      <c r="F12" s="154"/>
      <c r="G12" s="154"/>
      <c r="H12" s="154"/>
      <c r="I12" s="154"/>
      <c r="J12" s="154"/>
      <c r="K12" s="154"/>
      <c r="L12" s="154"/>
    </row>
    <row r="13" spans="1:12">
      <c r="A13" s="154"/>
      <c r="B13" s="154"/>
      <c r="C13" s="154"/>
      <c r="D13" s="154"/>
      <c r="E13" s="154"/>
      <c r="F13" s="154"/>
      <c r="G13" s="154"/>
      <c r="H13" s="154"/>
      <c r="I13" s="154"/>
      <c r="J13" s="154"/>
      <c r="K13" s="154"/>
      <c r="L13" s="154"/>
    </row>
    <row r="14" spans="1:12">
      <c r="A14" s="154"/>
      <c r="B14" s="154"/>
      <c r="C14" s="154"/>
      <c r="D14" s="154"/>
      <c r="E14" s="154"/>
      <c r="F14" s="154"/>
      <c r="G14" s="154"/>
      <c r="H14" s="154"/>
      <c r="I14" s="154"/>
      <c r="J14" s="154"/>
      <c r="K14" s="154"/>
      <c r="L14" s="154"/>
    </row>
    <row r="15" spans="1:12">
      <c r="A15" s="154"/>
      <c r="B15" s="154"/>
      <c r="C15" s="154"/>
      <c r="D15" s="154"/>
      <c r="E15" s="154"/>
      <c r="F15" s="154"/>
      <c r="G15" s="154"/>
      <c r="H15" s="154"/>
      <c r="I15" s="154"/>
      <c r="J15" s="154"/>
      <c r="K15" s="154"/>
      <c r="L15" s="154"/>
    </row>
    <row r="16" spans="1:12">
      <c r="A16" s="154"/>
      <c r="B16" s="154"/>
      <c r="C16" s="154"/>
      <c r="D16" s="154"/>
      <c r="E16" s="154"/>
      <c r="F16" s="154"/>
      <c r="G16" s="154"/>
      <c r="H16" s="154"/>
      <c r="I16" s="154"/>
      <c r="J16" s="154"/>
      <c r="K16" s="154"/>
      <c r="L16" s="154"/>
    </row>
    <row r="17" spans="1:12">
      <c r="A17" s="154"/>
      <c r="B17" s="154"/>
      <c r="C17" s="154"/>
      <c r="D17" s="154"/>
      <c r="E17" s="154"/>
      <c r="F17" s="154"/>
      <c r="G17" s="154"/>
      <c r="H17" s="154"/>
      <c r="I17" s="154"/>
      <c r="J17" s="154"/>
      <c r="K17" s="154"/>
      <c r="L17" s="154"/>
    </row>
    <row r="18" spans="1:12">
      <c r="A18" s="154"/>
      <c r="B18" s="154"/>
      <c r="C18" s="154"/>
      <c r="D18" s="154"/>
      <c r="E18" s="154"/>
      <c r="F18" s="154"/>
      <c r="G18" s="154"/>
      <c r="H18" s="154"/>
      <c r="I18" s="154"/>
      <c r="J18" s="154"/>
      <c r="K18" s="154"/>
      <c r="L18" s="154"/>
    </row>
    <row r="19" spans="1:12">
      <c r="A19" s="154"/>
      <c r="B19" s="154"/>
      <c r="C19" s="154"/>
      <c r="D19" s="154"/>
      <c r="E19" s="154"/>
      <c r="F19" s="154"/>
      <c r="G19" s="154"/>
      <c r="H19" s="154"/>
      <c r="I19" s="154"/>
      <c r="J19" s="154"/>
      <c r="K19" s="154"/>
      <c r="L19" s="154"/>
    </row>
    <row r="20" spans="1:12">
      <c r="A20" s="154"/>
      <c r="B20" s="154"/>
      <c r="C20" s="154"/>
      <c r="D20" s="154"/>
      <c r="E20" s="154"/>
      <c r="F20" s="154"/>
      <c r="G20" s="154"/>
      <c r="H20" s="154"/>
      <c r="I20" s="154"/>
      <c r="J20" s="154"/>
      <c r="K20" s="154"/>
      <c r="L20" s="154"/>
    </row>
    <row r="21" spans="1:12">
      <c r="A21" s="154"/>
      <c r="B21" s="154"/>
      <c r="C21" s="154"/>
      <c r="D21" s="154"/>
      <c r="E21" s="154"/>
      <c r="F21" s="154"/>
      <c r="G21" s="154"/>
      <c r="H21" s="154"/>
      <c r="I21" s="154"/>
      <c r="J21" s="154"/>
      <c r="K21" s="154"/>
      <c r="L21" s="154"/>
    </row>
    <row r="22" spans="1:12">
      <c r="A22" s="154"/>
      <c r="B22" s="154"/>
      <c r="C22" s="154"/>
      <c r="D22" s="154"/>
      <c r="E22" s="154"/>
      <c r="F22" s="154"/>
      <c r="G22" s="154"/>
      <c r="H22" s="154"/>
      <c r="I22" s="154"/>
      <c r="J22" s="154"/>
      <c r="K22" s="154"/>
      <c r="L22" s="154"/>
    </row>
    <row r="23" spans="1:12">
      <c r="A23" s="154"/>
      <c r="B23" s="154"/>
      <c r="C23" s="154"/>
      <c r="D23" s="154"/>
      <c r="E23" s="154"/>
      <c r="F23" s="154"/>
      <c r="G23" s="154"/>
      <c r="H23" s="154"/>
      <c r="I23" s="154"/>
      <c r="J23" s="154"/>
      <c r="K23" s="154"/>
      <c r="L23" s="154"/>
    </row>
    <row r="24" spans="1:12">
      <c r="A24" s="154"/>
      <c r="B24" s="154"/>
      <c r="C24" s="154"/>
      <c r="D24" s="154"/>
      <c r="E24" s="154"/>
      <c r="F24" s="154"/>
      <c r="G24" s="154"/>
      <c r="H24" s="154"/>
      <c r="I24" s="154"/>
      <c r="J24" s="154"/>
      <c r="K24" s="154"/>
      <c r="L24" s="154"/>
    </row>
    <row r="25" spans="1:12">
      <c r="A25" s="154"/>
      <c r="B25" s="154"/>
      <c r="C25" s="154"/>
      <c r="D25" s="154"/>
      <c r="E25" s="155" t="s">
        <v>914</v>
      </c>
      <c r="F25" s="154"/>
      <c r="G25" s="154"/>
      <c r="H25" s="154"/>
      <c r="I25" s="154"/>
      <c r="J25" s="154"/>
      <c r="K25" s="154"/>
      <c r="L25" s="154"/>
    </row>
    <row r="26" spans="1:12">
      <c r="A26" s="154"/>
      <c r="B26" s="154"/>
      <c r="C26" s="154"/>
      <c r="D26" s="154"/>
      <c r="E26" s="154"/>
      <c r="F26" s="154"/>
      <c r="G26" s="154"/>
      <c r="H26" s="154"/>
      <c r="I26" s="154"/>
      <c r="J26" s="154"/>
      <c r="K26" s="154"/>
      <c r="L26" s="154"/>
    </row>
    <row r="27" spans="1:12">
      <c r="A27" s="154"/>
      <c r="B27" s="154"/>
      <c r="C27" s="154"/>
      <c r="D27" s="154"/>
      <c r="E27" s="154"/>
      <c r="F27" s="154"/>
      <c r="G27" s="154"/>
      <c r="H27" s="154"/>
      <c r="I27" s="154"/>
      <c r="J27" s="154"/>
      <c r="K27" s="154"/>
      <c r="L27" s="154"/>
    </row>
    <row r="28" spans="1:12">
      <c r="A28" s="154"/>
      <c r="B28" s="154"/>
      <c r="C28" s="154"/>
      <c r="D28" s="154"/>
      <c r="E28" s="154"/>
      <c r="F28" s="154"/>
      <c r="G28" s="154"/>
      <c r="H28" s="154"/>
      <c r="I28" s="154"/>
      <c r="J28" s="154"/>
      <c r="K28" s="154"/>
      <c r="L28" s="154"/>
    </row>
    <row r="29" spans="1:12">
      <c r="A29" s="154"/>
      <c r="B29" s="154"/>
      <c r="C29" s="154"/>
      <c r="D29" s="154"/>
      <c r="E29" s="154"/>
      <c r="F29" s="154"/>
      <c r="G29" s="154"/>
      <c r="H29" s="154"/>
      <c r="I29" s="154"/>
      <c r="J29" s="154"/>
      <c r="K29" s="154"/>
      <c r="L29" s="154"/>
    </row>
    <row r="30" spans="1:12">
      <c r="A30" s="154"/>
      <c r="B30" s="154"/>
      <c r="C30" s="154"/>
      <c r="D30" s="154"/>
      <c r="E30" s="154"/>
      <c r="F30" s="154"/>
      <c r="G30" s="154"/>
      <c r="H30" s="154"/>
      <c r="I30" s="154"/>
      <c r="J30" s="154"/>
      <c r="K30" s="154"/>
      <c r="L30" s="154"/>
    </row>
    <row r="31" spans="1:12">
      <c r="A31" s="154"/>
      <c r="B31" s="154"/>
      <c r="C31" s="154"/>
      <c r="D31" s="154"/>
      <c r="E31" s="154"/>
      <c r="F31" s="154"/>
      <c r="G31" s="154"/>
      <c r="H31" s="154"/>
      <c r="I31" s="154"/>
      <c r="J31" s="154"/>
      <c r="K31" s="154"/>
      <c r="L31" s="154"/>
    </row>
    <row r="32" spans="1:12">
      <c r="A32" s="154"/>
      <c r="B32" s="154"/>
      <c r="C32" s="154"/>
      <c r="D32" s="154"/>
      <c r="E32" s="154"/>
      <c r="F32" s="154"/>
      <c r="G32" s="154"/>
      <c r="H32" s="154"/>
      <c r="I32" s="154"/>
      <c r="J32" s="154"/>
      <c r="K32" s="154"/>
      <c r="L32" s="154"/>
    </row>
    <row r="33" spans="1:12">
      <c r="A33" s="154"/>
      <c r="B33" s="154"/>
      <c r="C33" s="154"/>
      <c r="D33" s="154"/>
      <c r="E33" s="154"/>
      <c r="F33" s="154"/>
      <c r="G33" s="154"/>
      <c r="H33" s="154"/>
      <c r="I33" s="154"/>
      <c r="J33" s="154"/>
      <c r="K33" s="154"/>
      <c r="L33" s="154"/>
    </row>
    <row r="34" spans="1:12">
      <c r="A34" s="154"/>
      <c r="B34" s="154"/>
      <c r="C34" s="154"/>
      <c r="D34" s="154"/>
      <c r="E34" s="154"/>
      <c r="F34" s="154"/>
      <c r="G34" s="154"/>
      <c r="H34" s="154"/>
      <c r="I34" s="154"/>
      <c r="J34" s="154"/>
      <c r="K34" s="154"/>
      <c r="L34" s="154"/>
    </row>
    <row r="35" spans="1:12">
      <c r="A35" s="154"/>
      <c r="B35" s="154"/>
      <c r="C35" s="154"/>
      <c r="D35" s="154"/>
      <c r="E35" s="154"/>
      <c r="F35" s="154"/>
      <c r="G35" s="154"/>
      <c r="H35" s="154"/>
      <c r="I35" s="154"/>
      <c r="J35" s="154"/>
      <c r="K35" s="154"/>
      <c r="L35" s="154"/>
    </row>
    <row r="36" spans="1:12">
      <c r="A36" s="154"/>
      <c r="B36" s="154"/>
      <c r="C36" s="154"/>
      <c r="D36" s="154"/>
      <c r="E36" s="154"/>
      <c r="F36" s="154"/>
      <c r="G36" s="154"/>
      <c r="H36" s="154"/>
      <c r="I36" s="154"/>
      <c r="J36" s="154"/>
      <c r="K36" s="154"/>
      <c r="L36" s="154"/>
    </row>
    <row r="37" spans="1:12">
      <c r="A37" s="154"/>
      <c r="B37" s="154"/>
      <c r="C37" s="154"/>
      <c r="D37" s="154"/>
      <c r="E37" s="154"/>
      <c r="F37" s="154"/>
      <c r="G37" s="154"/>
      <c r="H37" s="154"/>
      <c r="I37" s="154"/>
      <c r="J37" s="154"/>
      <c r="K37" s="154"/>
      <c r="L37" s="154"/>
    </row>
    <row r="38" spans="1:12">
      <c r="A38" s="154"/>
      <c r="B38" s="154"/>
      <c r="C38" s="154"/>
      <c r="D38" s="154"/>
      <c r="E38" s="154"/>
      <c r="F38" s="154"/>
      <c r="G38" s="154"/>
      <c r="H38" s="154"/>
      <c r="I38" s="154"/>
      <c r="J38" s="154"/>
      <c r="K38" s="154"/>
      <c r="L38" s="154"/>
    </row>
    <row r="39" spans="1:12">
      <c r="A39" s="154"/>
      <c r="B39" s="154"/>
      <c r="C39" s="154"/>
      <c r="D39" s="154"/>
      <c r="E39" s="154"/>
      <c r="F39" s="154"/>
      <c r="G39" s="154"/>
      <c r="H39" s="154"/>
      <c r="I39" s="154"/>
      <c r="J39" s="154"/>
      <c r="K39" s="154"/>
      <c r="L39" s="154"/>
    </row>
    <row r="40" spans="1:12">
      <c r="A40" s="154"/>
      <c r="B40" s="154"/>
      <c r="C40" s="154"/>
      <c r="D40" s="154"/>
      <c r="E40" s="154"/>
      <c r="F40" s="154"/>
      <c r="G40" s="154"/>
      <c r="H40" s="154"/>
      <c r="I40" s="154"/>
      <c r="J40" s="154"/>
      <c r="K40" s="154"/>
      <c r="L40" s="154"/>
    </row>
    <row r="41" spans="1:12">
      <c r="A41" s="154"/>
      <c r="B41" s="154"/>
      <c r="C41" s="154"/>
      <c r="D41" s="154"/>
      <c r="E41" s="154"/>
      <c r="F41" s="154"/>
      <c r="G41" s="154"/>
      <c r="H41" s="154"/>
      <c r="I41" s="154"/>
      <c r="J41" s="154"/>
      <c r="K41" s="154"/>
      <c r="L41" s="154"/>
    </row>
    <row r="42" spans="1:12">
      <c r="A42" s="154"/>
      <c r="B42" s="154"/>
      <c r="C42" s="154"/>
      <c r="D42" s="154"/>
      <c r="E42" s="154"/>
      <c r="F42" s="154"/>
      <c r="G42" s="154"/>
      <c r="H42" s="154"/>
      <c r="I42" s="154"/>
      <c r="J42" s="154"/>
      <c r="K42" s="154"/>
      <c r="L42" s="154"/>
    </row>
    <row r="43" spans="1:12">
      <c r="A43" s="154"/>
      <c r="B43" s="154"/>
      <c r="C43" s="154"/>
      <c r="D43" s="154"/>
      <c r="E43" s="154"/>
      <c r="F43" s="154"/>
      <c r="G43" s="154"/>
      <c r="H43" s="154"/>
      <c r="I43" s="154"/>
      <c r="J43" s="154"/>
      <c r="K43" s="154"/>
      <c r="L43" s="154"/>
    </row>
    <row r="44" spans="1:12">
      <c r="A44" s="154"/>
      <c r="B44" s="154"/>
      <c r="C44" s="154"/>
      <c r="D44" s="154"/>
      <c r="E44" s="154"/>
      <c r="F44" s="154"/>
      <c r="G44" s="154"/>
      <c r="H44" s="154"/>
      <c r="I44" s="154"/>
      <c r="J44" s="154"/>
      <c r="K44" s="154"/>
      <c r="L44" s="154"/>
    </row>
    <row r="45" spans="1:12">
      <c r="A45" s="154"/>
      <c r="B45" s="154"/>
      <c r="C45" s="154"/>
      <c r="D45" s="154"/>
      <c r="E45" s="154"/>
      <c r="F45" s="154"/>
      <c r="G45" s="154"/>
      <c r="H45" s="154"/>
      <c r="I45" s="154"/>
      <c r="J45" s="154"/>
      <c r="K45" s="154"/>
      <c r="L45" s="154"/>
    </row>
    <row r="46" spans="1:12">
      <c r="A46" s="154"/>
      <c r="B46" s="154"/>
      <c r="C46" s="154"/>
      <c r="D46" s="154"/>
      <c r="E46" s="154"/>
      <c r="F46" s="154"/>
      <c r="G46" s="154"/>
      <c r="H46" s="154"/>
      <c r="I46" s="154"/>
      <c r="J46" s="154"/>
      <c r="K46" s="154"/>
      <c r="L46" s="154"/>
    </row>
    <row r="47" spans="1:12">
      <c r="A47" s="154"/>
      <c r="B47" s="154"/>
      <c r="C47" s="154"/>
      <c r="D47" s="154"/>
      <c r="E47" s="154"/>
      <c r="F47" s="154"/>
      <c r="G47" s="154"/>
      <c r="H47" s="154"/>
      <c r="I47" s="154"/>
      <c r="J47" s="154"/>
      <c r="K47" s="154"/>
      <c r="L47" s="154"/>
    </row>
    <row r="48" spans="1:12">
      <c r="A48" s="154"/>
      <c r="B48" s="154"/>
      <c r="C48" s="154"/>
      <c r="D48" s="154"/>
      <c r="E48" s="154"/>
      <c r="F48" s="154"/>
      <c r="G48" s="154"/>
      <c r="H48" s="154"/>
      <c r="I48" s="154"/>
      <c r="J48" s="154"/>
      <c r="K48" s="154"/>
      <c r="L48" s="154"/>
    </row>
    <row r="49" spans="1:12">
      <c r="A49" s="154"/>
      <c r="B49" s="154"/>
      <c r="C49" s="154"/>
      <c r="D49" s="154"/>
      <c r="E49" s="154"/>
      <c r="F49" s="154"/>
      <c r="G49" s="154"/>
      <c r="H49" s="154"/>
      <c r="I49" s="154"/>
      <c r="J49" s="154"/>
      <c r="K49" s="154"/>
      <c r="L49" s="154"/>
    </row>
    <row r="50" spans="1:12">
      <c r="A50" s="154"/>
      <c r="B50" s="154"/>
      <c r="C50" s="154"/>
      <c r="D50" s="154"/>
      <c r="E50" s="154"/>
      <c r="F50" s="154"/>
      <c r="G50" s="154"/>
      <c r="H50" s="154"/>
      <c r="I50" s="154"/>
      <c r="J50" s="154"/>
      <c r="K50" s="154"/>
      <c r="L50" s="154"/>
    </row>
    <row r="51" spans="1:12">
      <c r="A51" s="154"/>
      <c r="B51" s="154"/>
      <c r="C51" s="154"/>
      <c r="D51" s="154"/>
      <c r="E51" s="154"/>
      <c r="F51" s="154"/>
      <c r="G51" s="154"/>
      <c r="H51" s="154"/>
      <c r="I51" s="154"/>
      <c r="J51" s="154"/>
      <c r="K51" s="154"/>
      <c r="L51" s="154"/>
    </row>
    <row r="52" spans="1:12">
      <c r="A52" s="154"/>
      <c r="B52" s="154"/>
      <c r="C52" s="154"/>
      <c r="D52" s="154"/>
      <c r="E52" s="154"/>
      <c r="F52" s="154"/>
      <c r="G52" s="154"/>
      <c r="H52" s="154"/>
      <c r="I52" s="154"/>
      <c r="J52" s="154"/>
      <c r="K52" s="154"/>
      <c r="L52" s="154"/>
    </row>
    <row r="53" spans="1:12">
      <c r="A53" s="154"/>
      <c r="B53" s="154"/>
      <c r="C53" s="154"/>
      <c r="D53" s="154"/>
      <c r="E53" s="154"/>
      <c r="F53" s="154"/>
      <c r="G53" s="154"/>
      <c r="H53" s="154"/>
      <c r="I53" s="154"/>
      <c r="J53" s="154"/>
      <c r="K53" s="154"/>
      <c r="L53" s="154"/>
    </row>
    <row r="54" spans="1:12">
      <c r="A54" s="154"/>
      <c r="B54" s="154"/>
      <c r="C54" s="154"/>
      <c r="D54" s="154"/>
      <c r="E54" s="154"/>
      <c r="F54" s="154"/>
      <c r="G54" s="154"/>
      <c r="H54" s="154"/>
      <c r="I54" s="154"/>
      <c r="J54" s="154"/>
      <c r="K54" s="154"/>
      <c r="L54" s="154"/>
    </row>
    <row r="55" spans="1:12">
      <c r="A55" s="154"/>
      <c r="B55" s="154"/>
      <c r="C55" s="154"/>
      <c r="D55" s="154"/>
      <c r="E55" s="154"/>
      <c r="F55" s="154"/>
      <c r="G55" s="154"/>
      <c r="H55" s="154"/>
      <c r="I55" s="154"/>
      <c r="J55" s="154"/>
      <c r="K55" s="154"/>
      <c r="L55" s="154"/>
    </row>
    <row r="56" spans="1:12">
      <c r="A56" s="154"/>
      <c r="B56" s="154"/>
      <c r="C56" s="154"/>
      <c r="D56" s="154"/>
      <c r="E56" s="154"/>
      <c r="F56" s="154"/>
      <c r="G56" s="154"/>
      <c r="H56" s="154"/>
      <c r="I56" s="154"/>
      <c r="J56" s="154"/>
      <c r="K56" s="154"/>
      <c r="L56" s="154"/>
    </row>
    <row r="57" spans="1:12" hidden="1"/>
  </sheetData>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A1:AC265"/>
  <sheetViews>
    <sheetView showGridLines="0" zoomScale="85" zoomScaleNormal="85" workbookViewId="0"/>
  </sheetViews>
  <sheetFormatPr defaultColWidth="10.28515625" defaultRowHeight="15"/>
  <cols>
    <col min="1" max="1" width="3.7109375" customWidth="1"/>
    <col min="2" max="2" width="19" customWidth="1"/>
    <col min="3" max="28" width="9.7109375" customWidth="1"/>
  </cols>
  <sheetData>
    <row r="1" spans="1:29" ht="12" customHeight="1">
      <c r="A1" s="85" t="s">
        <v>898</v>
      </c>
      <c r="B1" s="2"/>
      <c r="C1" s="2"/>
      <c r="D1" s="2"/>
      <c r="E1" s="2"/>
      <c r="F1" s="2"/>
      <c r="G1" s="2"/>
      <c r="H1" s="2"/>
      <c r="I1" s="2"/>
      <c r="J1" s="2"/>
      <c r="K1" s="2"/>
      <c r="L1" s="2"/>
      <c r="M1" s="2"/>
      <c r="N1" s="2"/>
      <c r="O1" s="2"/>
      <c r="P1" s="2"/>
      <c r="Q1" s="2"/>
      <c r="R1" s="2"/>
      <c r="S1" s="2"/>
      <c r="T1" s="2"/>
      <c r="U1" s="2"/>
      <c r="V1" s="2"/>
      <c r="W1" s="2"/>
      <c r="X1" s="2"/>
      <c r="Y1" s="2"/>
      <c r="Z1" s="2"/>
      <c r="AA1" s="98"/>
      <c r="AB1" s="98"/>
      <c r="AC1" s="98"/>
    </row>
    <row r="2" spans="1:29" ht="27" customHeight="1" thickBot="1">
      <c r="A2" s="2"/>
      <c r="B2" s="82" t="str">
        <f>'Table of Contents'!$D$13</f>
        <v>Demand-side participation (MW)</v>
      </c>
      <c r="C2" s="82"/>
      <c r="D2" s="67"/>
      <c r="E2" s="67"/>
      <c r="F2" s="82"/>
      <c r="G2" s="2"/>
      <c r="H2" s="2"/>
      <c r="I2" s="2"/>
      <c r="J2" s="2"/>
      <c r="K2" s="2"/>
      <c r="L2" s="2"/>
      <c r="M2" s="2"/>
      <c r="N2" s="2"/>
      <c r="O2" s="2"/>
      <c r="P2" s="2"/>
      <c r="Q2" s="2"/>
      <c r="R2" s="2"/>
      <c r="S2" s="2"/>
      <c r="T2" s="2"/>
      <c r="U2" s="2"/>
      <c r="V2" s="2"/>
      <c r="W2" s="2"/>
      <c r="X2" s="2"/>
      <c r="Y2" s="2"/>
      <c r="Z2" s="2"/>
      <c r="AA2" s="98"/>
      <c r="AB2" s="98"/>
      <c r="AC2" s="98"/>
    </row>
    <row r="3" spans="1:29" ht="15.75" customHeight="1" thickTop="1">
      <c r="A3" s="2"/>
      <c r="B3" s="99" t="str">
        <f>HYPERLINK('Table of Contents'!D47, "Source: " &amp; 'Table of Contents'!F13)</f>
        <v>Source: AEMO 2018 ISP Assumptions Workbook</v>
      </c>
      <c r="C3" s="2"/>
      <c r="D3" s="2"/>
      <c r="E3" s="2"/>
      <c r="F3" s="2"/>
      <c r="G3" s="2"/>
      <c r="H3" s="2"/>
      <c r="I3" s="2"/>
      <c r="J3" s="2"/>
      <c r="K3" s="2"/>
      <c r="L3" s="2"/>
      <c r="M3" s="2"/>
      <c r="N3" s="2"/>
      <c r="O3" s="2"/>
      <c r="P3" s="2"/>
      <c r="Q3" s="2"/>
      <c r="R3" s="2"/>
      <c r="S3" s="2"/>
      <c r="T3" s="2"/>
      <c r="U3" s="2"/>
      <c r="V3" s="2"/>
      <c r="W3" s="2"/>
      <c r="X3" s="2"/>
      <c r="Y3" s="2"/>
      <c r="Z3" s="2"/>
      <c r="AA3" s="98"/>
      <c r="AB3" s="98"/>
      <c r="AC3" s="98"/>
    </row>
    <row r="4" spans="1:29">
      <c r="A4" s="2"/>
      <c r="B4" s="33" t="s">
        <v>500</v>
      </c>
      <c r="C4" s="2"/>
      <c r="D4" s="2"/>
      <c r="E4" s="2"/>
      <c r="F4" s="2"/>
      <c r="G4" s="2"/>
      <c r="H4" s="2"/>
      <c r="I4" s="2"/>
      <c r="J4" s="2"/>
      <c r="K4" s="2"/>
      <c r="L4" s="2"/>
      <c r="M4" s="2"/>
      <c r="N4" s="2"/>
      <c r="O4" s="2"/>
      <c r="P4" s="2"/>
      <c r="Q4" s="2"/>
      <c r="R4" s="2"/>
      <c r="S4" s="2"/>
      <c r="T4" s="2"/>
      <c r="U4" s="2"/>
      <c r="V4" s="2"/>
      <c r="W4" s="2"/>
      <c r="X4" s="2"/>
      <c r="Y4" s="2"/>
      <c r="Z4" s="2"/>
      <c r="AA4" s="98"/>
      <c r="AB4" s="98"/>
      <c r="AC4" s="98"/>
    </row>
    <row r="5" spans="1:29">
      <c r="A5" s="2"/>
      <c r="B5" s="33" t="s">
        <v>936</v>
      </c>
      <c r="C5" s="2"/>
      <c r="D5" s="2"/>
      <c r="E5" s="2"/>
      <c r="F5" s="2"/>
      <c r="G5" s="2"/>
      <c r="H5" s="2"/>
      <c r="I5" s="2"/>
      <c r="J5" s="2"/>
      <c r="K5" s="2"/>
      <c r="L5" s="2"/>
      <c r="M5" s="2"/>
      <c r="N5" s="2"/>
      <c r="O5" s="2"/>
      <c r="P5" s="2"/>
      <c r="Q5" s="2"/>
      <c r="R5" s="2"/>
      <c r="S5" s="2"/>
      <c r="T5" s="2"/>
      <c r="U5" s="2"/>
      <c r="V5" s="2"/>
      <c r="W5" s="2"/>
      <c r="X5" s="2"/>
      <c r="Y5" s="2"/>
      <c r="Z5" s="2"/>
      <c r="AA5" s="98"/>
      <c r="AB5" s="98"/>
      <c r="AC5" s="98"/>
    </row>
    <row r="6" spans="1:29">
      <c r="A6" s="2"/>
      <c r="B6" s="33"/>
      <c r="C6" s="2"/>
      <c r="D6" s="2"/>
      <c r="E6" s="2"/>
      <c r="F6" s="2"/>
      <c r="G6" s="2"/>
      <c r="H6" s="2"/>
      <c r="I6" s="2"/>
      <c r="J6" s="2"/>
      <c r="K6" s="2"/>
      <c r="L6" s="2"/>
      <c r="M6" s="2"/>
      <c r="N6" s="2"/>
      <c r="O6" s="2"/>
      <c r="P6" s="2"/>
      <c r="Q6" s="2"/>
      <c r="R6" s="2"/>
      <c r="S6" s="2"/>
      <c r="T6" s="2"/>
      <c r="U6" s="2"/>
      <c r="V6" s="2"/>
      <c r="W6" s="2"/>
      <c r="X6" s="2"/>
      <c r="Y6" s="2"/>
      <c r="Z6" s="2"/>
      <c r="AA6" s="98"/>
      <c r="AB6" s="98"/>
      <c r="AC6" s="98"/>
    </row>
    <row r="7" spans="1:29" ht="27" thickBot="1">
      <c r="A7" s="2"/>
      <c r="B7" s="103" t="s">
        <v>501</v>
      </c>
      <c r="C7" s="2"/>
      <c r="D7" s="2"/>
      <c r="E7" s="2"/>
      <c r="F7" s="2"/>
      <c r="G7" s="2"/>
      <c r="H7" s="2"/>
      <c r="I7" s="2"/>
      <c r="J7" s="2"/>
      <c r="K7" s="2"/>
      <c r="L7" s="2"/>
      <c r="M7" s="2"/>
      <c r="N7" s="2"/>
      <c r="O7" s="2"/>
      <c r="P7" s="2"/>
      <c r="Q7" s="2"/>
      <c r="R7" s="2"/>
      <c r="S7" s="2"/>
      <c r="T7" s="2"/>
      <c r="U7" s="2"/>
      <c r="V7" s="2"/>
      <c r="W7" s="2"/>
      <c r="X7" s="2"/>
      <c r="Y7" s="2"/>
      <c r="Z7" s="2"/>
      <c r="AA7" s="98"/>
      <c r="AB7" s="98"/>
      <c r="AC7" s="98"/>
    </row>
    <row r="8" spans="1:29" ht="15.75" thickTop="1">
      <c r="A8" s="2"/>
      <c r="B8" s="35" t="s">
        <v>502</v>
      </c>
      <c r="C8" s="2"/>
      <c r="D8" s="2"/>
      <c r="E8" s="2"/>
      <c r="F8" s="2"/>
      <c r="G8" s="2"/>
      <c r="H8" s="2"/>
      <c r="I8" s="2"/>
      <c r="J8" s="2"/>
      <c r="K8" s="2"/>
      <c r="L8" s="2"/>
      <c r="M8" s="2"/>
      <c r="N8" s="2"/>
      <c r="O8" s="2"/>
      <c r="P8" s="2"/>
      <c r="Q8" s="2"/>
      <c r="R8" s="2"/>
      <c r="S8" s="2"/>
      <c r="T8" s="2"/>
      <c r="U8" s="2"/>
      <c r="V8" s="2"/>
      <c r="W8" s="2"/>
      <c r="X8" s="2"/>
      <c r="Y8" s="2"/>
      <c r="Z8" s="2"/>
      <c r="AA8" s="98"/>
      <c r="AB8" s="98"/>
      <c r="AC8" s="98"/>
    </row>
    <row r="9" spans="1:29">
      <c r="A9" s="2"/>
      <c r="B9" s="35" t="s">
        <v>503</v>
      </c>
      <c r="C9" s="2"/>
      <c r="D9" s="2"/>
      <c r="E9" s="2"/>
      <c r="F9" s="2"/>
      <c r="G9" s="2"/>
      <c r="H9" s="2"/>
      <c r="I9" s="2"/>
      <c r="J9" s="2"/>
      <c r="K9" s="2"/>
      <c r="L9" s="2"/>
      <c r="M9" s="2"/>
      <c r="N9" s="2"/>
      <c r="O9" s="2"/>
      <c r="P9" s="2"/>
      <c r="Q9" s="2"/>
      <c r="R9" s="2"/>
      <c r="S9" s="2"/>
      <c r="T9" s="2"/>
      <c r="U9" s="2"/>
      <c r="V9" s="2"/>
      <c r="W9" s="2"/>
      <c r="X9" s="2"/>
      <c r="Y9" s="2"/>
      <c r="Z9" s="2"/>
      <c r="AA9" s="98"/>
      <c r="AB9" s="98"/>
      <c r="AC9" s="98"/>
    </row>
    <row r="10" spans="1:29">
      <c r="A10" s="2"/>
      <c r="B10" s="54" t="s">
        <v>504</v>
      </c>
      <c r="C10" s="54" t="s">
        <v>10</v>
      </c>
      <c r="D10" s="54" t="s">
        <v>11</v>
      </c>
      <c r="E10" s="54" t="s">
        <v>12</v>
      </c>
      <c r="F10" s="54" t="s">
        <v>13</v>
      </c>
      <c r="G10" s="54" t="s">
        <v>14</v>
      </c>
      <c r="H10" s="54" t="s">
        <v>15</v>
      </c>
      <c r="I10" s="54" t="s">
        <v>16</v>
      </c>
      <c r="J10" s="54" t="s">
        <v>17</v>
      </c>
      <c r="K10" s="54" t="s">
        <v>18</v>
      </c>
      <c r="L10" s="54" t="s">
        <v>19</v>
      </c>
      <c r="M10" s="54" t="s">
        <v>20</v>
      </c>
      <c r="N10" s="54" t="s">
        <v>21</v>
      </c>
      <c r="O10" s="54" t="s">
        <v>22</v>
      </c>
      <c r="P10" s="54" t="s">
        <v>23</v>
      </c>
      <c r="Q10" s="54" t="s">
        <v>24</v>
      </c>
      <c r="R10" s="54" t="s">
        <v>25</v>
      </c>
      <c r="S10" s="54" t="s">
        <v>26</v>
      </c>
      <c r="T10" s="54" t="s">
        <v>27</v>
      </c>
      <c r="U10" s="54" t="s">
        <v>28</v>
      </c>
      <c r="V10" s="54" t="s">
        <v>29</v>
      </c>
      <c r="W10" s="54" t="s">
        <v>30</v>
      </c>
      <c r="X10" s="57" t="s">
        <v>31</v>
      </c>
      <c r="Y10" s="57" t="s">
        <v>32</v>
      </c>
      <c r="Z10" s="57" t="s">
        <v>33</v>
      </c>
      <c r="AA10" s="57" t="s">
        <v>34</v>
      </c>
      <c r="AB10" s="57" t="s">
        <v>35</v>
      </c>
      <c r="AC10" s="98"/>
    </row>
    <row r="11" spans="1:29">
      <c r="A11" s="2"/>
      <c r="B11" s="44" t="s">
        <v>505</v>
      </c>
      <c r="C11" s="55">
        <v>34.052261573750222</v>
      </c>
      <c r="D11" s="55">
        <v>35.02227301085329</v>
      </c>
      <c r="E11" s="55">
        <v>37.423800324513067</v>
      </c>
      <c r="F11" s="55">
        <v>38.810845346077784</v>
      </c>
      <c r="G11" s="55">
        <v>40.388928583794979</v>
      </c>
      <c r="H11" s="55">
        <v>42.331379911830957</v>
      </c>
      <c r="I11" s="55">
        <v>43.142111516518646</v>
      </c>
      <c r="J11" s="55">
        <v>45.348440032732313</v>
      </c>
      <c r="K11" s="55">
        <v>48.275754139684373</v>
      </c>
      <c r="L11" s="55">
        <v>50.323219078196495</v>
      </c>
      <c r="M11" s="55">
        <v>51.570234513522855</v>
      </c>
      <c r="N11" s="55">
        <v>53.003541566664751</v>
      </c>
      <c r="O11" s="55">
        <v>53.875727275968607</v>
      </c>
      <c r="P11" s="55">
        <v>55.229984467489544</v>
      </c>
      <c r="Q11" s="55">
        <v>57.874966550880401</v>
      </c>
      <c r="R11" s="55">
        <v>59.688296750096114</v>
      </c>
      <c r="S11" s="55">
        <v>61.669646723841531</v>
      </c>
      <c r="T11" s="55">
        <v>63.358814143235051</v>
      </c>
      <c r="U11" s="55">
        <v>63.090501595298306</v>
      </c>
      <c r="V11" s="55">
        <v>64.984282911359429</v>
      </c>
      <c r="W11" s="55">
        <v>66.896110968709834</v>
      </c>
      <c r="X11" s="55">
        <v>66.896110968709834</v>
      </c>
      <c r="Y11" s="55">
        <v>66.896110968709834</v>
      </c>
      <c r="Z11" s="55">
        <v>66.896110968709834</v>
      </c>
      <c r="AA11" s="55">
        <v>66.896110968709834</v>
      </c>
      <c r="AB11" s="55">
        <v>66.896110968709834</v>
      </c>
      <c r="AC11" s="98"/>
    </row>
    <row r="12" spans="1:29">
      <c r="A12" s="2"/>
      <c r="B12" s="2" t="s">
        <v>506</v>
      </c>
      <c r="C12" s="56">
        <v>0.37765909323937308</v>
      </c>
      <c r="D12" s="56">
        <v>0.38841707590595576</v>
      </c>
      <c r="E12" s="56">
        <v>0.41505138992067003</v>
      </c>
      <c r="F12" s="56">
        <v>0.430434514004574</v>
      </c>
      <c r="G12" s="56">
        <v>0.44793636137297455</v>
      </c>
      <c r="H12" s="56">
        <v>0.4694792596506332</v>
      </c>
      <c r="I12" s="56">
        <v>0.4784707377063171</v>
      </c>
      <c r="J12" s="56">
        <v>0.50294018520591521</v>
      </c>
      <c r="K12" s="56">
        <v>0.53540577604088213</v>
      </c>
      <c r="L12" s="56">
        <v>0.55811333543287844</v>
      </c>
      <c r="M12" s="56">
        <v>0.57194345116662504</v>
      </c>
      <c r="N12" s="56">
        <v>0.5878396476894423</v>
      </c>
      <c r="O12" s="56">
        <v>0.59751268697931437</v>
      </c>
      <c r="P12" s="56">
        <v>0.612532175240176</v>
      </c>
      <c r="Q12" s="56">
        <v>0.64186654215393446</v>
      </c>
      <c r="R12" s="56">
        <v>0.66197741312489455</v>
      </c>
      <c r="S12" s="56">
        <v>0.6839517196728977</v>
      </c>
      <c r="T12" s="56">
        <v>0.70268555426875423</v>
      </c>
      <c r="U12" s="56">
        <v>0.69970981436556912</v>
      </c>
      <c r="V12" s="56">
        <v>0.72071293432188099</v>
      </c>
      <c r="W12" s="56">
        <v>0.74191620298010719</v>
      </c>
      <c r="X12" s="56">
        <v>0.74191620298010719</v>
      </c>
      <c r="Y12" s="56">
        <v>0.74191620298010719</v>
      </c>
      <c r="Z12" s="56">
        <v>0.74191620298010719</v>
      </c>
      <c r="AA12" s="56">
        <v>0.74191620298010719</v>
      </c>
      <c r="AB12" s="56">
        <v>0.74191620298010719</v>
      </c>
      <c r="AC12" s="98"/>
    </row>
    <row r="13" spans="1:29">
      <c r="A13" s="2"/>
      <c r="B13" s="44" t="s">
        <v>507</v>
      </c>
      <c r="C13" s="55">
        <v>1.1434678100858733</v>
      </c>
      <c r="D13" s="55">
        <v>1.1760405909374541</v>
      </c>
      <c r="E13" s="55">
        <v>1.2566833750375466</v>
      </c>
      <c r="F13" s="55">
        <v>1.3032600562915633</v>
      </c>
      <c r="G13" s="55">
        <v>1.3562517608236533</v>
      </c>
      <c r="H13" s="55">
        <v>1.4214788694976903</v>
      </c>
      <c r="I13" s="55">
        <v>1.4487030669440699</v>
      </c>
      <c r="J13" s="55">
        <v>1.5227911163178476</v>
      </c>
      <c r="K13" s="55">
        <v>1.6210897107903506</v>
      </c>
      <c r="L13" s="55">
        <v>1.6898431545050201</v>
      </c>
      <c r="M13" s="55">
        <v>1.7317176715877665</v>
      </c>
      <c r="N13" s="55">
        <v>1.7798478221707938</v>
      </c>
      <c r="O13" s="55">
        <v>1.8091356355762542</v>
      </c>
      <c r="P13" s="55">
        <v>1.8546113083660742</v>
      </c>
      <c r="Q13" s="55">
        <v>1.9434292526327397</v>
      </c>
      <c r="R13" s="55">
        <v>2.0043205008503975</v>
      </c>
      <c r="S13" s="55">
        <v>2.0708538178985378</v>
      </c>
      <c r="T13" s="55">
        <v>2.1275757059804477</v>
      </c>
      <c r="U13" s="55">
        <v>2.1185658268291476</v>
      </c>
      <c r="V13" s="55">
        <v>2.1821586066968877</v>
      </c>
      <c r="W13" s="55">
        <v>2.2463573923565292</v>
      </c>
      <c r="X13" s="55">
        <v>2.2463573923565292</v>
      </c>
      <c r="Y13" s="55">
        <v>2.2463573923565292</v>
      </c>
      <c r="Z13" s="55">
        <v>2.2463573923565292</v>
      </c>
      <c r="AA13" s="55">
        <v>2.2463573923565292</v>
      </c>
      <c r="AB13" s="55">
        <v>2.2463573923565292</v>
      </c>
      <c r="AC13" s="98"/>
    </row>
    <row r="14" spans="1:29">
      <c r="A14" s="2"/>
      <c r="B14" s="2" t="s">
        <v>508</v>
      </c>
      <c r="C14" s="56">
        <v>6.7034489049988863</v>
      </c>
      <c r="D14" s="56">
        <v>6.8944030973306312</v>
      </c>
      <c r="E14" s="56">
        <v>7.3671621710917563</v>
      </c>
      <c r="F14" s="56">
        <v>7.6402126235809362</v>
      </c>
      <c r="G14" s="56">
        <v>7.9508704143699944</v>
      </c>
      <c r="H14" s="56">
        <v>8.3332568587985207</v>
      </c>
      <c r="I14" s="56">
        <v>8.4928555942869508</v>
      </c>
      <c r="J14" s="56">
        <v>8.9271882874047961</v>
      </c>
      <c r="K14" s="56">
        <v>9.5034525247253043</v>
      </c>
      <c r="L14" s="56">
        <v>9.9065117039333259</v>
      </c>
      <c r="M14" s="56">
        <v>10.151996258207369</v>
      </c>
      <c r="N14" s="56">
        <v>10.434153746487603</v>
      </c>
      <c r="O14" s="56">
        <v>10.605850193882908</v>
      </c>
      <c r="P14" s="56">
        <v>10.872446110513195</v>
      </c>
      <c r="Q14" s="56">
        <v>11.393131123232465</v>
      </c>
      <c r="R14" s="56">
        <v>11.750099082967161</v>
      </c>
      <c r="S14" s="56">
        <v>12.140143024194302</v>
      </c>
      <c r="T14" s="56">
        <v>12.472668588270849</v>
      </c>
      <c r="U14" s="56">
        <v>12.419849204989404</v>
      </c>
      <c r="V14" s="56">
        <v>12.792654584213992</v>
      </c>
      <c r="W14" s="56">
        <v>13.169012602897567</v>
      </c>
      <c r="X14" s="56">
        <v>13.169012602897567</v>
      </c>
      <c r="Y14" s="56">
        <v>13.169012602897567</v>
      </c>
      <c r="Z14" s="56">
        <v>13.169012602897567</v>
      </c>
      <c r="AA14" s="56">
        <v>13.169012602897567</v>
      </c>
      <c r="AB14" s="56">
        <v>13.169012602897567</v>
      </c>
      <c r="AC14" s="98"/>
    </row>
    <row r="15" spans="1:29">
      <c r="A15" s="2"/>
      <c r="B15" s="44" t="s">
        <v>509</v>
      </c>
      <c r="C15" s="55">
        <v>184.70676818515716</v>
      </c>
      <c r="D15" s="55">
        <v>189.96831820766909</v>
      </c>
      <c r="E15" s="55">
        <v>202.99471728703068</v>
      </c>
      <c r="F15" s="55">
        <v>210.51834689106335</v>
      </c>
      <c r="G15" s="55">
        <v>219.07820874149053</v>
      </c>
      <c r="H15" s="55">
        <v>229.61448124079101</v>
      </c>
      <c r="I15" s="55">
        <v>234.01206329985945</v>
      </c>
      <c r="J15" s="55">
        <v>245.97966224778736</v>
      </c>
      <c r="K15" s="55">
        <v>261.85804163198486</v>
      </c>
      <c r="L15" s="55">
        <v>272.96393047128947</v>
      </c>
      <c r="M15" s="55">
        <v>279.72800957473714</v>
      </c>
      <c r="N15" s="55">
        <v>287.50257435744487</v>
      </c>
      <c r="O15" s="55">
        <v>292.23349665680195</v>
      </c>
      <c r="P15" s="55">
        <v>299.57927804038451</v>
      </c>
      <c r="Q15" s="55">
        <v>313.9262279917902</v>
      </c>
      <c r="R15" s="55">
        <v>323.76211980250832</v>
      </c>
      <c r="S15" s="55">
        <v>334.5093868966967</v>
      </c>
      <c r="T15" s="55">
        <v>343.67179316695598</v>
      </c>
      <c r="U15" s="55">
        <v>342.21640837597562</v>
      </c>
      <c r="V15" s="55">
        <v>352.48868429461027</v>
      </c>
      <c r="W15" s="55">
        <v>362.85884960753958</v>
      </c>
      <c r="X15" s="55">
        <v>362.85884960753958</v>
      </c>
      <c r="Y15" s="55">
        <v>362.85884960753958</v>
      </c>
      <c r="Z15" s="55">
        <v>362.85884960753958</v>
      </c>
      <c r="AA15" s="55">
        <v>362.85884960753958</v>
      </c>
      <c r="AB15" s="55">
        <v>362.85884960753958</v>
      </c>
      <c r="AC15" s="98"/>
    </row>
    <row r="16" spans="1:29">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98"/>
    </row>
    <row r="17" spans="1:29">
      <c r="A17" s="2"/>
      <c r="B17" s="35" t="s">
        <v>510</v>
      </c>
      <c r="C17" s="2"/>
      <c r="D17" s="2"/>
      <c r="E17" s="2"/>
      <c r="F17" s="2"/>
      <c r="G17" s="2"/>
      <c r="H17" s="2"/>
      <c r="I17" s="2"/>
      <c r="J17" s="2"/>
      <c r="K17" s="2"/>
      <c r="L17" s="2"/>
      <c r="M17" s="2"/>
      <c r="N17" s="2"/>
      <c r="O17" s="2"/>
      <c r="P17" s="2"/>
      <c r="Q17" s="2"/>
      <c r="R17" s="2"/>
      <c r="S17" s="2"/>
      <c r="T17" s="2"/>
      <c r="U17" s="2"/>
      <c r="V17" s="2"/>
      <c r="W17" s="2"/>
      <c r="X17" s="2"/>
      <c r="Y17" s="2"/>
      <c r="Z17" s="2"/>
      <c r="AA17" s="2"/>
      <c r="AB17" s="2"/>
      <c r="AC17" s="98"/>
    </row>
    <row r="18" spans="1:29">
      <c r="A18" s="2"/>
      <c r="B18" s="54" t="s">
        <v>504</v>
      </c>
      <c r="C18" s="54">
        <v>2019</v>
      </c>
      <c r="D18" s="54">
        <v>2020</v>
      </c>
      <c r="E18" s="54">
        <v>2021</v>
      </c>
      <c r="F18" s="54">
        <v>2022</v>
      </c>
      <c r="G18" s="54">
        <v>2023</v>
      </c>
      <c r="H18" s="54">
        <v>2024</v>
      </c>
      <c r="I18" s="54">
        <v>2025</v>
      </c>
      <c r="J18" s="54">
        <v>2026</v>
      </c>
      <c r="K18" s="54">
        <v>2027</v>
      </c>
      <c r="L18" s="54">
        <v>2028</v>
      </c>
      <c r="M18" s="54">
        <v>2029</v>
      </c>
      <c r="N18" s="54">
        <v>2030</v>
      </c>
      <c r="O18" s="54">
        <v>2031</v>
      </c>
      <c r="P18" s="54">
        <v>2032</v>
      </c>
      <c r="Q18" s="54">
        <v>2033</v>
      </c>
      <c r="R18" s="54">
        <v>2034</v>
      </c>
      <c r="S18" s="54">
        <v>2035</v>
      </c>
      <c r="T18" s="54">
        <v>2036</v>
      </c>
      <c r="U18" s="54">
        <v>2037</v>
      </c>
      <c r="V18" s="54">
        <v>2038</v>
      </c>
      <c r="W18" s="54">
        <v>2039</v>
      </c>
      <c r="X18" s="54">
        <v>2040</v>
      </c>
      <c r="Y18" s="54">
        <v>2041</v>
      </c>
      <c r="Z18" s="54">
        <v>2042</v>
      </c>
      <c r="AA18" s="54">
        <v>2043</v>
      </c>
      <c r="AB18" s="54">
        <v>2044</v>
      </c>
      <c r="AC18" s="98"/>
    </row>
    <row r="19" spans="1:29">
      <c r="A19" s="2"/>
      <c r="B19" s="44" t="s">
        <v>505</v>
      </c>
      <c r="C19" s="55">
        <v>34.141380315506098</v>
      </c>
      <c r="D19" s="55">
        <v>35.664226143130115</v>
      </c>
      <c r="E19" s="55">
        <v>37.571139572848288</v>
      </c>
      <c r="F19" s="55">
        <v>39.43114934385639</v>
      </c>
      <c r="G19" s="55">
        <v>41.096475314356923</v>
      </c>
      <c r="H19" s="55">
        <v>42.568689927520587</v>
      </c>
      <c r="I19" s="55">
        <v>44.340209411593754</v>
      </c>
      <c r="J19" s="55">
        <v>47.149774169659288</v>
      </c>
      <c r="K19" s="55">
        <v>49.178759878696489</v>
      </c>
      <c r="L19" s="55">
        <v>50.899191565740409</v>
      </c>
      <c r="M19" s="55">
        <v>52.208168356423357</v>
      </c>
      <c r="N19" s="55">
        <v>54.217184048967134</v>
      </c>
      <c r="O19" s="55">
        <v>56.299942018023238</v>
      </c>
      <c r="P19" s="55">
        <v>58.380598882754995</v>
      </c>
      <c r="Q19" s="55">
        <v>60.198750086771895</v>
      </c>
      <c r="R19" s="55">
        <v>61.695844218797021</v>
      </c>
      <c r="S19" s="55">
        <v>63.03911551684476</v>
      </c>
      <c r="T19" s="55">
        <v>65.832083320981837</v>
      </c>
      <c r="U19" s="55">
        <v>67.076553217790092</v>
      </c>
      <c r="V19" s="55">
        <v>69.042490091742138</v>
      </c>
      <c r="W19" s="55">
        <v>71.027678117263704</v>
      </c>
      <c r="X19" s="55">
        <v>71.027678117263704</v>
      </c>
      <c r="Y19" s="55">
        <v>71.027678117263704</v>
      </c>
      <c r="Z19" s="55">
        <v>71.027678117263704</v>
      </c>
      <c r="AA19" s="55">
        <v>71.027678117263704</v>
      </c>
      <c r="AB19" s="55">
        <v>71.027678117263704</v>
      </c>
      <c r="AC19" s="98"/>
    </row>
    <row r="20" spans="1:29">
      <c r="A20" s="2"/>
      <c r="B20" s="2" t="s">
        <v>506</v>
      </c>
      <c r="C20" s="56">
        <v>0.37864747115163766</v>
      </c>
      <c r="D20" s="56">
        <v>0.39553670399034502</v>
      </c>
      <c r="E20" s="56">
        <v>0.41668546661198747</v>
      </c>
      <c r="F20" s="56">
        <v>0.43731404078213387</v>
      </c>
      <c r="G20" s="56">
        <v>0.45578346004831616</v>
      </c>
      <c r="H20" s="56">
        <v>0.47211116370632311</v>
      </c>
      <c r="I20" s="56">
        <v>0.4917583298882775</v>
      </c>
      <c r="J20" s="56">
        <v>0.52291801297219109</v>
      </c>
      <c r="K20" s="56">
        <v>0.54542062712047823</v>
      </c>
      <c r="L20" s="56">
        <v>0.56450120035940898</v>
      </c>
      <c r="M20" s="56">
        <v>0.57901850302872049</v>
      </c>
      <c r="N20" s="56">
        <v>0.60129963825102095</v>
      </c>
      <c r="O20" s="56">
        <v>0.6243986175751246</v>
      </c>
      <c r="P20" s="56">
        <v>0.64747429444830118</v>
      </c>
      <c r="Q20" s="56">
        <v>0.6676386331250157</v>
      </c>
      <c r="R20" s="56">
        <v>0.68424226490348161</v>
      </c>
      <c r="S20" s="56">
        <v>0.69913991331066683</v>
      </c>
      <c r="T20" s="56">
        <v>0.73011552666523016</v>
      </c>
      <c r="U20" s="56">
        <v>0.74391741091818631</v>
      </c>
      <c r="V20" s="56">
        <v>0.76572077735757205</v>
      </c>
      <c r="W20" s="56">
        <v>0.78773765009903229</v>
      </c>
      <c r="X20" s="56">
        <v>0.78773765009903229</v>
      </c>
      <c r="Y20" s="56">
        <v>0.78773765009903229</v>
      </c>
      <c r="Z20" s="56">
        <v>0.78773765009903229</v>
      </c>
      <c r="AA20" s="56">
        <v>0.78773765009903229</v>
      </c>
      <c r="AB20" s="56">
        <v>0.78773765009903229</v>
      </c>
      <c r="AC20" s="98"/>
    </row>
    <row r="21" spans="1:29">
      <c r="A21" s="2"/>
      <c r="B21" s="44" t="s">
        <v>507</v>
      </c>
      <c r="C21" s="55">
        <v>1.1464603987646811</v>
      </c>
      <c r="D21" s="55">
        <v>1.1975972426374568</v>
      </c>
      <c r="E21" s="55">
        <v>1.2616309961307692</v>
      </c>
      <c r="F21" s="55">
        <v>1.3240897345903733</v>
      </c>
      <c r="G21" s="55">
        <v>1.3800110318129697</v>
      </c>
      <c r="H21" s="55">
        <v>1.4294476901108268</v>
      </c>
      <c r="I21" s="55">
        <v>1.4889349432728665</v>
      </c>
      <c r="J21" s="55">
        <v>1.5832795392769086</v>
      </c>
      <c r="K21" s="55">
        <v>1.6514124543370059</v>
      </c>
      <c r="L21" s="55">
        <v>1.7091841899771154</v>
      </c>
      <c r="M21" s="55">
        <v>1.7531393563925306</v>
      </c>
      <c r="N21" s="55">
        <v>1.8206016824822484</v>
      </c>
      <c r="O21" s="55">
        <v>1.8905402587690929</v>
      </c>
      <c r="P21" s="55">
        <v>1.9604082804128851</v>
      </c>
      <c r="Q21" s="55">
        <v>2.0214614169618201</v>
      </c>
      <c r="R21" s="55">
        <v>2.0717335242910693</v>
      </c>
      <c r="S21" s="55">
        <v>2.1168402930794841</v>
      </c>
      <c r="T21" s="55">
        <v>2.2106275668474922</v>
      </c>
      <c r="U21" s="55">
        <v>2.2524166052800467</v>
      </c>
      <c r="V21" s="55">
        <v>2.3184323536659974</v>
      </c>
      <c r="W21" s="55">
        <v>2.3850945516887379</v>
      </c>
      <c r="X21" s="55">
        <v>2.3850945516887379</v>
      </c>
      <c r="Y21" s="55">
        <v>2.3850945516887379</v>
      </c>
      <c r="Z21" s="55">
        <v>2.3850945516887379</v>
      </c>
      <c r="AA21" s="55">
        <v>2.3850945516887379</v>
      </c>
      <c r="AB21" s="55">
        <v>2.3850945516887379</v>
      </c>
      <c r="AC21" s="98"/>
    </row>
    <row r="22" spans="1:29">
      <c r="A22" s="2"/>
      <c r="B22" s="2" t="s">
        <v>508</v>
      </c>
      <c r="C22" s="56">
        <v>6.7209926129415933</v>
      </c>
      <c r="D22" s="56">
        <v>7.0207764958287555</v>
      </c>
      <c r="E22" s="56">
        <v>7.3961670323629249</v>
      </c>
      <c r="F22" s="56">
        <v>7.7623242238829988</v>
      </c>
      <c r="G22" s="56">
        <v>8.0901564158576846</v>
      </c>
      <c r="H22" s="56">
        <v>8.3799731557873116</v>
      </c>
      <c r="I22" s="56">
        <v>8.7287103555170518</v>
      </c>
      <c r="J22" s="56">
        <v>9.2817947302563866</v>
      </c>
      <c r="K22" s="56">
        <v>9.6812161313884673</v>
      </c>
      <c r="L22" s="56">
        <v>10.01989630637955</v>
      </c>
      <c r="M22" s="56">
        <v>10.277578428759846</v>
      </c>
      <c r="N22" s="56">
        <v>10.673068578955615</v>
      </c>
      <c r="O22" s="56">
        <v>11.083075461958337</v>
      </c>
      <c r="P22" s="56">
        <v>11.492668726457289</v>
      </c>
      <c r="Q22" s="56">
        <v>11.850585737968942</v>
      </c>
      <c r="R22" s="56">
        <v>12.145300202036736</v>
      </c>
      <c r="S22" s="56">
        <v>12.409733461264253</v>
      </c>
      <c r="T22" s="56">
        <v>12.959550598307871</v>
      </c>
      <c r="U22" s="56">
        <v>13.20453404379785</v>
      </c>
      <c r="V22" s="56">
        <v>13.591543798097106</v>
      </c>
      <c r="W22" s="56">
        <v>13.982343289258012</v>
      </c>
      <c r="X22" s="56">
        <v>13.982343289258012</v>
      </c>
      <c r="Y22" s="56">
        <v>13.982343289258012</v>
      </c>
      <c r="Z22" s="56">
        <v>13.982343289258012</v>
      </c>
      <c r="AA22" s="56">
        <v>13.982343289258012</v>
      </c>
      <c r="AB22" s="56">
        <v>13.982343289258012</v>
      </c>
      <c r="AC22" s="98"/>
    </row>
    <row r="23" spans="1:29">
      <c r="A23" s="2"/>
      <c r="B23" s="44" t="s">
        <v>509</v>
      </c>
      <c r="C23" s="55">
        <v>164.15419672954519</v>
      </c>
      <c r="D23" s="55">
        <v>171.47614831048418</v>
      </c>
      <c r="E23" s="55">
        <v>180.64472437259494</v>
      </c>
      <c r="F23" s="55">
        <v>189.58778429130211</v>
      </c>
      <c r="G23" s="55">
        <v>197.59479058261505</v>
      </c>
      <c r="H23" s="55">
        <v>204.6733036656851</v>
      </c>
      <c r="I23" s="55">
        <v>213.19089596017983</v>
      </c>
      <c r="J23" s="55">
        <v>226.69948412380546</v>
      </c>
      <c r="K23" s="55">
        <v>236.45499242970305</v>
      </c>
      <c r="L23" s="55">
        <v>244.72695094470444</v>
      </c>
      <c r="M23" s="55">
        <v>251.02060491025858</v>
      </c>
      <c r="N23" s="55">
        <v>260.68009594954714</v>
      </c>
      <c r="O23" s="55">
        <v>270.69414512485793</v>
      </c>
      <c r="P23" s="55">
        <v>280.69809204040587</v>
      </c>
      <c r="Q23" s="55">
        <v>289.43989297727944</v>
      </c>
      <c r="R23" s="55">
        <v>296.63802856523881</v>
      </c>
      <c r="S23" s="55">
        <v>303.09657297331989</v>
      </c>
      <c r="T23" s="55">
        <v>316.52536179623036</v>
      </c>
      <c r="U23" s="55">
        <v>322.50886200556073</v>
      </c>
      <c r="V23" s="55">
        <v>331.9612270061059</v>
      </c>
      <c r="W23" s="55">
        <v>341.50615291932678</v>
      </c>
      <c r="X23" s="55">
        <v>341.50615291932678</v>
      </c>
      <c r="Y23" s="55">
        <v>341.50615291932678</v>
      </c>
      <c r="Z23" s="55">
        <v>341.50615291932678</v>
      </c>
      <c r="AA23" s="55">
        <v>341.50615291932678</v>
      </c>
      <c r="AB23" s="55">
        <v>341.50615291932678</v>
      </c>
      <c r="AC23" s="98"/>
    </row>
    <row r="24" spans="1:29">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98"/>
    </row>
    <row r="25" spans="1:29">
      <c r="A25" s="2"/>
      <c r="B25" s="35" t="s">
        <v>511</v>
      </c>
      <c r="C25" s="2"/>
      <c r="D25" s="2"/>
      <c r="E25" s="2"/>
      <c r="F25" s="2"/>
      <c r="G25" s="2"/>
      <c r="H25" s="2"/>
      <c r="I25" s="2"/>
      <c r="J25" s="2"/>
      <c r="K25" s="2"/>
      <c r="L25" s="2"/>
      <c r="M25" s="2"/>
      <c r="N25" s="2"/>
      <c r="O25" s="2"/>
      <c r="P25" s="2"/>
      <c r="Q25" s="2"/>
      <c r="R25" s="2"/>
      <c r="S25" s="2"/>
      <c r="T25" s="2"/>
      <c r="U25" s="2"/>
      <c r="V25" s="2"/>
      <c r="W25" s="2"/>
      <c r="X25" s="2"/>
      <c r="Y25" s="2"/>
      <c r="Z25" s="2"/>
      <c r="AA25" s="2"/>
      <c r="AB25" s="2"/>
      <c r="AC25" s="98"/>
    </row>
    <row r="26" spans="1:29">
      <c r="A26" s="2"/>
      <c r="B26" s="35" t="s">
        <v>503</v>
      </c>
      <c r="C26" s="2"/>
      <c r="D26" s="2"/>
      <c r="E26" s="2"/>
      <c r="F26" s="2"/>
      <c r="G26" s="2"/>
      <c r="H26" s="2"/>
      <c r="I26" s="2"/>
      <c r="J26" s="2"/>
      <c r="K26" s="2"/>
      <c r="L26" s="2"/>
      <c r="M26" s="2"/>
      <c r="N26" s="2"/>
      <c r="O26" s="2"/>
      <c r="P26" s="2"/>
      <c r="Q26" s="2"/>
      <c r="R26" s="2"/>
      <c r="S26" s="2"/>
      <c r="T26" s="2"/>
      <c r="U26" s="2"/>
      <c r="V26" s="2"/>
      <c r="W26" s="2"/>
      <c r="X26" s="2"/>
      <c r="Y26" s="2"/>
      <c r="Z26" s="2"/>
      <c r="AA26" s="2"/>
      <c r="AB26" s="2"/>
      <c r="AC26" s="98"/>
    </row>
    <row r="27" spans="1:29">
      <c r="A27" s="2"/>
      <c r="B27" s="54" t="s">
        <v>504</v>
      </c>
      <c r="C27" s="54" t="s">
        <v>10</v>
      </c>
      <c r="D27" s="54" t="s">
        <v>11</v>
      </c>
      <c r="E27" s="54" t="s">
        <v>12</v>
      </c>
      <c r="F27" s="54" t="s">
        <v>13</v>
      </c>
      <c r="G27" s="54" t="s">
        <v>14</v>
      </c>
      <c r="H27" s="54" t="s">
        <v>15</v>
      </c>
      <c r="I27" s="54" t="s">
        <v>16</v>
      </c>
      <c r="J27" s="54" t="s">
        <v>17</v>
      </c>
      <c r="K27" s="54" t="s">
        <v>18</v>
      </c>
      <c r="L27" s="54" t="s">
        <v>19</v>
      </c>
      <c r="M27" s="54" t="s">
        <v>20</v>
      </c>
      <c r="N27" s="54" t="s">
        <v>21</v>
      </c>
      <c r="O27" s="54" t="s">
        <v>22</v>
      </c>
      <c r="P27" s="54" t="s">
        <v>23</v>
      </c>
      <c r="Q27" s="54" t="s">
        <v>24</v>
      </c>
      <c r="R27" s="54" t="s">
        <v>25</v>
      </c>
      <c r="S27" s="54" t="s">
        <v>26</v>
      </c>
      <c r="T27" s="54" t="s">
        <v>27</v>
      </c>
      <c r="U27" s="54" t="s">
        <v>28</v>
      </c>
      <c r="V27" s="54" t="s">
        <v>29</v>
      </c>
      <c r="W27" s="54" t="s">
        <v>30</v>
      </c>
      <c r="X27" s="57" t="s">
        <v>31</v>
      </c>
      <c r="Y27" s="57" t="s">
        <v>32</v>
      </c>
      <c r="Z27" s="57" t="s">
        <v>33</v>
      </c>
      <c r="AA27" s="57" t="s">
        <v>34</v>
      </c>
      <c r="AB27" s="57" t="s">
        <v>35</v>
      </c>
      <c r="AC27" s="98"/>
    </row>
    <row r="28" spans="1:29">
      <c r="A28" s="2"/>
      <c r="B28" s="44" t="s">
        <v>505</v>
      </c>
      <c r="C28" s="55">
        <v>92.856303121981099</v>
      </c>
      <c r="D28" s="55">
        <v>108.04277029276845</v>
      </c>
      <c r="E28" s="55">
        <v>124.33735301764179</v>
      </c>
      <c r="F28" s="55">
        <v>139.65788225546632</v>
      </c>
      <c r="G28" s="55">
        <v>155.30281100619925</v>
      </c>
      <c r="H28" s="55">
        <v>170.67087797799726</v>
      </c>
      <c r="I28" s="55">
        <v>189.08363210297296</v>
      </c>
      <c r="J28" s="55">
        <v>208.15855524787338</v>
      </c>
      <c r="K28" s="55">
        <v>227.30395702991146</v>
      </c>
      <c r="L28" s="55">
        <v>242.26353806796442</v>
      </c>
      <c r="M28" s="55">
        <v>257.6906947457054</v>
      </c>
      <c r="N28" s="55">
        <v>278.04381284226758</v>
      </c>
      <c r="O28" s="55">
        <v>292.77943630561629</v>
      </c>
      <c r="P28" s="55">
        <v>309.59828543923493</v>
      </c>
      <c r="Q28" s="55">
        <v>328.5481338300325</v>
      </c>
      <c r="R28" s="55">
        <v>345.64935426376564</v>
      </c>
      <c r="S28" s="55">
        <v>363.78844629753553</v>
      </c>
      <c r="T28" s="55">
        <v>389.44792347214565</v>
      </c>
      <c r="U28" s="55">
        <v>404.09809685768295</v>
      </c>
      <c r="V28" s="55">
        <v>423.51578440707192</v>
      </c>
      <c r="W28" s="55">
        <v>443.14555067345162</v>
      </c>
      <c r="X28" s="55">
        <v>443.14555067345162</v>
      </c>
      <c r="Y28" s="55">
        <v>443.14555067345162</v>
      </c>
      <c r="Z28" s="55">
        <v>443.14555067345162</v>
      </c>
      <c r="AA28" s="55">
        <v>443.14555067345162</v>
      </c>
      <c r="AB28" s="55">
        <v>443.14555067345162</v>
      </c>
      <c r="AC28" s="98"/>
    </row>
    <row r="29" spans="1:29">
      <c r="A29" s="2"/>
      <c r="B29" s="2" t="s">
        <v>506</v>
      </c>
      <c r="C29" s="56">
        <v>0.32254215673400211</v>
      </c>
      <c r="D29" s="56">
        <v>0.37529329704162251</v>
      </c>
      <c r="E29" s="56">
        <v>0.4318935457964983</v>
      </c>
      <c r="F29" s="56">
        <v>0.48511035905022482</v>
      </c>
      <c r="G29" s="56">
        <v>0.53945399423221829</v>
      </c>
      <c r="H29" s="56">
        <v>0.59283593276799706</v>
      </c>
      <c r="I29" s="56">
        <v>0.65679378190918669</v>
      </c>
      <c r="J29" s="56">
        <v>0.72305171641482957</v>
      </c>
      <c r="K29" s="56">
        <v>0.78955446285959852</v>
      </c>
      <c r="L29" s="56">
        <v>0.84151750004312476</v>
      </c>
      <c r="M29" s="56">
        <v>0.89510469035565166</v>
      </c>
      <c r="N29" s="56">
        <v>0.96580251469725908</v>
      </c>
      <c r="O29" s="56">
        <v>1.016987621285466</v>
      </c>
      <c r="P29" s="56">
        <v>1.0754089420892683</v>
      </c>
      <c r="Q29" s="56">
        <v>1.1412324216404386</v>
      </c>
      <c r="R29" s="56">
        <v>1.2006345767555899</v>
      </c>
      <c r="S29" s="56">
        <v>1.2636418435652672</v>
      </c>
      <c r="T29" s="56">
        <v>1.352771636915918</v>
      </c>
      <c r="U29" s="56">
        <v>1.4036599273326829</v>
      </c>
      <c r="V29" s="56">
        <v>1.4711084753622572</v>
      </c>
      <c r="W29" s="56">
        <v>1.5392936920343345</v>
      </c>
      <c r="X29" s="56">
        <v>1.5392936920343345</v>
      </c>
      <c r="Y29" s="56">
        <v>1.5392936920343345</v>
      </c>
      <c r="Z29" s="56">
        <v>1.5392936920343345</v>
      </c>
      <c r="AA29" s="56">
        <v>1.5392936920343345</v>
      </c>
      <c r="AB29" s="56">
        <v>1.5392936920343345</v>
      </c>
      <c r="AC29" s="98"/>
    </row>
    <row r="30" spans="1:29">
      <c r="A30" s="2"/>
      <c r="B30" s="44" t="s">
        <v>507</v>
      </c>
      <c r="C30" s="55">
        <v>0</v>
      </c>
      <c r="D30" s="55">
        <v>0</v>
      </c>
      <c r="E30" s="55">
        <v>0</v>
      </c>
      <c r="F30" s="55">
        <v>0</v>
      </c>
      <c r="G30" s="55">
        <v>0</v>
      </c>
      <c r="H30" s="55">
        <v>0</v>
      </c>
      <c r="I30" s="55">
        <v>0</v>
      </c>
      <c r="J30" s="55">
        <v>0</v>
      </c>
      <c r="K30" s="55">
        <v>0</v>
      </c>
      <c r="L30" s="55">
        <v>0</v>
      </c>
      <c r="M30" s="55">
        <v>0</v>
      </c>
      <c r="N30" s="55">
        <v>0</v>
      </c>
      <c r="O30" s="55">
        <v>0</v>
      </c>
      <c r="P30" s="55">
        <v>0</v>
      </c>
      <c r="Q30" s="55">
        <v>0</v>
      </c>
      <c r="R30" s="55">
        <v>0</v>
      </c>
      <c r="S30" s="55">
        <v>0</v>
      </c>
      <c r="T30" s="55">
        <v>0</v>
      </c>
      <c r="U30" s="55">
        <v>0</v>
      </c>
      <c r="V30" s="55">
        <v>0</v>
      </c>
      <c r="W30" s="55">
        <v>0</v>
      </c>
      <c r="X30" s="55">
        <v>0</v>
      </c>
      <c r="Y30" s="55">
        <v>0</v>
      </c>
      <c r="Z30" s="55">
        <v>0</v>
      </c>
      <c r="AA30" s="55">
        <v>0</v>
      </c>
      <c r="AB30" s="55">
        <v>0</v>
      </c>
      <c r="AC30" s="98"/>
    </row>
    <row r="31" spans="1:29">
      <c r="A31" s="2"/>
      <c r="B31" s="2" t="s">
        <v>508</v>
      </c>
      <c r="C31" s="56">
        <v>32.266161679206363</v>
      </c>
      <c r="D31" s="56">
        <v>37.543229455907337</v>
      </c>
      <c r="E31" s="56">
        <v>43.205350636903461</v>
      </c>
      <c r="F31" s="56">
        <v>48.52900295536017</v>
      </c>
      <c r="G31" s="56">
        <v>53.965379200790466</v>
      </c>
      <c r="H31" s="56">
        <v>59.305550163202184</v>
      </c>
      <c r="I31" s="56">
        <v>65.703703886547004</v>
      </c>
      <c r="J31" s="56">
        <v>72.331951334684902</v>
      </c>
      <c r="K31" s="56">
        <v>78.984689043842849</v>
      </c>
      <c r="L31" s="56">
        <v>84.182917319126631</v>
      </c>
      <c r="M31" s="56">
        <v>89.543621061128249</v>
      </c>
      <c r="N31" s="56">
        <v>96.616021933225795</v>
      </c>
      <c r="O31" s="56">
        <v>101.73642833673858</v>
      </c>
      <c r="P31" s="56">
        <v>107.58072416973795</v>
      </c>
      <c r="Q31" s="56">
        <v>114.16551003150869</v>
      </c>
      <c r="R31" s="56">
        <v>120.10792562285224</v>
      </c>
      <c r="S31" s="56">
        <v>126.4109859062965</v>
      </c>
      <c r="T31" s="56">
        <v>135.32726634481725</v>
      </c>
      <c r="U31" s="56">
        <v>140.41798013799058</v>
      </c>
      <c r="V31" s="56">
        <v>147.16533303531457</v>
      </c>
      <c r="W31" s="56">
        <v>153.98638008092013</v>
      </c>
      <c r="X31" s="56">
        <v>153.98638008092013</v>
      </c>
      <c r="Y31" s="56">
        <v>153.98638008092013</v>
      </c>
      <c r="Z31" s="56">
        <v>153.98638008092013</v>
      </c>
      <c r="AA31" s="56">
        <v>153.98638008092013</v>
      </c>
      <c r="AB31" s="56">
        <v>153.98638008092013</v>
      </c>
      <c r="AC31" s="98"/>
    </row>
    <row r="32" spans="1:29">
      <c r="A32" s="2"/>
      <c r="B32" s="44" t="s">
        <v>509</v>
      </c>
      <c r="C32" s="55">
        <v>0</v>
      </c>
      <c r="D32" s="55">
        <v>0</v>
      </c>
      <c r="E32" s="55">
        <v>0</v>
      </c>
      <c r="F32" s="55">
        <v>0</v>
      </c>
      <c r="G32" s="55">
        <v>0</v>
      </c>
      <c r="H32" s="55">
        <v>0</v>
      </c>
      <c r="I32" s="55">
        <v>0</v>
      </c>
      <c r="J32" s="55">
        <v>0</v>
      </c>
      <c r="K32" s="55">
        <v>0</v>
      </c>
      <c r="L32" s="55">
        <v>0</v>
      </c>
      <c r="M32" s="55">
        <v>0</v>
      </c>
      <c r="N32" s="55">
        <v>0</v>
      </c>
      <c r="O32" s="55">
        <v>0</v>
      </c>
      <c r="P32" s="55">
        <v>0</v>
      </c>
      <c r="Q32" s="55">
        <v>0</v>
      </c>
      <c r="R32" s="55">
        <v>0</v>
      </c>
      <c r="S32" s="55">
        <v>0</v>
      </c>
      <c r="T32" s="55">
        <v>0</v>
      </c>
      <c r="U32" s="55">
        <v>0</v>
      </c>
      <c r="V32" s="55">
        <v>0</v>
      </c>
      <c r="W32" s="55">
        <v>0</v>
      </c>
      <c r="X32" s="55">
        <v>0</v>
      </c>
      <c r="Y32" s="55">
        <v>0</v>
      </c>
      <c r="Z32" s="55">
        <v>0</v>
      </c>
      <c r="AA32" s="55">
        <v>0</v>
      </c>
      <c r="AB32" s="55">
        <v>0</v>
      </c>
      <c r="AC32" s="98"/>
    </row>
    <row r="33" spans="1:29">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98"/>
    </row>
    <row r="34" spans="1:29">
      <c r="A34" s="2"/>
      <c r="B34" s="35" t="s">
        <v>510</v>
      </c>
      <c r="C34" s="2"/>
      <c r="D34" s="2"/>
      <c r="E34" s="2"/>
      <c r="F34" s="2"/>
      <c r="G34" s="2"/>
      <c r="H34" s="2"/>
      <c r="I34" s="2"/>
      <c r="J34" s="2"/>
      <c r="K34" s="2"/>
      <c r="L34" s="2"/>
      <c r="M34" s="2"/>
      <c r="N34" s="2"/>
      <c r="O34" s="2"/>
      <c r="P34" s="2"/>
      <c r="Q34" s="2"/>
      <c r="R34" s="2"/>
      <c r="S34" s="2"/>
      <c r="T34" s="2"/>
      <c r="U34" s="2"/>
      <c r="V34" s="2"/>
      <c r="W34" s="2"/>
      <c r="X34" s="2"/>
      <c r="Y34" s="2"/>
      <c r="Z34" s="2"/>
      <c r="AA34" s="2"/>
      <c r="AB34" s="2"/>
      <c r="AC34" s="98"/>
    </row>
    <row r="35" spans="1:29">
      <c r="A35" s="2"/>
      <c r="B35" s="54" t="s">
        <v>504</v>
      </c>
      <c r="C35" s="54">
        <v>2019</v>
      </c>
      <c r="D35" s="54">
        <v>2020</v>
      </c>
      <c r="E35" s="54">
        <v>2021</v>
      </c>
      <c r="F35" s="54">
        <v>2022</v>
      </c>
      <c r="G35" s="54">
        <v>2023</v>
      </c>
      <c r="H35" s="54">
        <v>2024</v>
      </c>
      <c r="I35" s="54">
        <v>2025</v>
      </c>
      <c r="J35" s="54">
        <v>2026</v>
      </c>
      <c r="K35" s="54">
        <v>2027</v>
      </c>
      <c r="L35" s="54">
        <v>2028</v>
      </c>
      <c r="M35" s="54">
        <v>2029</v>
      </c>
      <c r="N35" s="54">
        <v>2030</v>
      </c>
      <c r="O35" s="54">
        <v>2031</v>
      </c>
      <c r="P35" s="54">
        <v>2032</v>
      </c>
      <c r="Q35" s="54">
        <v>2033</v>
      </c>
      <c r="R35" s="54">
        <v>2034</v>
      </c>
      <c r="S35" s="54">
        <v>2035</v>
      </c>
      <c r="T35" s="54">
        <v>2036</v>
      </c>
      <c r="U35" s="54">
        <v>2037</v>
      </c>
      <c r="V35" s="54">
        <v>2038</v>
      </c>
      <c r="W35" s="54">
        <v>2039</v>
      </c>
      <c r="X35" s="54">
        <v>2040</v>
      </c>
      <c r="Y35" s="54">
        <v>2041</v>
      </c>
      <c r="Z35" s="54">
        <v>2042</v>
      </c>
      <c r="AA35" s="54">
        <v>2043</v>
      </c>
      <c r="AB35" s="54">
        <v>2044</v>
      </c>
      <c r="AC35" s="98"/>
    </row>
    <row r="36" spans="1:29">
      <c r="A36" s="2"/>
      <c r="B36" s="44" t="s">
        <v>505</v>
      </c>
      <c r="C36" s="55">
        <v>91.109546000353433</v>
      </c>
      <c r="D36" s="55">
        <v>106.55444289267804</v>
      </c>
      <c r="E36" s="55">
        <v>121.68010997477192</v>
      </c>
      <c r="F36" s="55">
        <v>137.06066413164385</v>
      </c>
      <c r="G36" s="55">
        <v>153.30861796726077</v>
      </c>
      <c r="H36" s="55">
        <v>167.85063374506268</v>
      </c>
      <c r="I36" s="55">
        <v>185.99395815165079</v>
      </c>
      <c r="J36" s="55">
        <v>204.66044728748088</v>
      </c>
      <c r="K36" s="55">
        <v>222.67531277372373</v>
      </c>
      <c r="L36" s="55">
        <v>240.95822657983027</v>
      </c>
      <c r="M36" s="55">
        <v>255.92112332984158</v>
      </c>
      <c r="N36" s="55">
        <v>273.45975506487036</v>
      </c>
      <c r="O36" s="55">
        <v>293.9347087229707</v>
      </c>
      <c r="P36" s="55">
        <v>312.01227646287754</v>
      </c>
      <c r="Q36" s="55">
        <v>332.78796917990798</v>
      </c>
      <c r="R36" s="55">
        <v>355.14661097489602</v>
      </c>
      <c r="S36" s="55">
        <v>371.32824569988247</v>
      </c>
      <c r="T36" s="55">
        <v>397.05796994131032</v>
      </c>
      <c r="U36" s="55">
        <v>414.32117516303174</v>
      </c>
      <c r="V36" s="55">
        <v>435.56026984335955</v>
      </c>
      <c r="W36" s="55">
        <v>457.14168179750618</v>
      </c>
      <c r="X36" s="55">
        <v>457.14168179750618</v>
      </c>
      <c r="Y36" s="55">
        <v>457.14168179750618</v>
      </c>
      <c r="Z36" s="55">
        <v>457.14168179750618</v>
      </c>
      <c r="AA36" s="55">
        <v>457.14168179750618</v>
      </c>
      <c r="AB36" s="55">
        <v>457.14168179750618</v>
      </c>
      <c r="AC36" s="98"/>
    </row>
    <row r="37" spans="1:29">
      <c r="A37" s="2"/>
      <c r="B37" s="2" t="s">
        <v>506</v>
      </c>
      <c r="C37" s="56">
        <v>0.31647468699466685</v>
      </c>
      <c r="D37" s="56">
        <v>0.37012349904829023</v>
      </c>
      <c r="E37" s="56">
        <v>0.42266344645811671</v>
      </c>
      <c r="F37" s="56">
        <v>0.47608876000958844</v>
      </c>
      <c r="G37" s="56">
        <v>0.53252704041119614</v>
      </c>
      <c r="H37" s="56">
        <v>0.5830396386359098</v>
      </c>
      <c r="I37" s="56">
        <v>0.64606160685639225</v>
      </c>
      <c r="J37" s="56">
        <v>0.71090082037335378</v>
      </c>
      <c r="K37" s="56">
        <v>0.77347657852703833</v>
      </c>
      <c r="L37" s="56">
        <v>0.83698341922749364</v>
      </c>
      <c r="M37" s="56">
        <v>0.88895797374317453</v>
      </c>
      <c r="N37" s="56">
        <v>0.94987950427781698</v>
      </c>
      <c r="O37" s="56">
        <v>1.0210005320365667</v>
      </c>
      <c r="P37" s="56">
        <v>1.0837940903766139</v>
      </c>
      <c r="Q37" s="56">
        <v>1.1559597540019695</v>
      </c>
      <c r="R37" s="56">
        <v>1.2336238899166005</v>
      </c>
      <c r="S37" s="56">
        <v>1.289831806753682</v>
      </c>
      <c r="T37" s="56">
        <v>1.3792056076694621</v>
      </c>
      <c r="U37" s="56">
        <v>1.4391704270424839</v>
      </c>
      <c r="V37" s="56">
        <v>1.5129457462717255</v>
      </c>
      <c r="W37" s="56">
        <v>1.5879101258885271</v>
      </c>
      <c r="X37" s="56">
        <v>1.5879101258885271</v>
      </c>
      <c r="Y37" s="56">
        <v>1.5879101258885271</v>
      </c>
      <c r="Z37" s="56">
        <v>1.5879101258885271</v>
      </c>
      <c r="AA37" s="56">
        <v>1.5879101258885271</v>
      </c>
      <c r="AB37" s="56">
        <v>1.5879101258885271</v>
      </c>
      <c r="AC37" s="98"/>
    </row>
    <row r="38" spans="1:29">
      <c r="A38" s="2"/>
      <c r="B38" s="44" t="s">
        <v>507</v>
      </c>
      <c r="C38" s="55">
        <v>0</v>
      </c>
      <c r="D38" s="55">
        <v>0</v>
      </c>
      <c r="E38" s="55">
        <v>0</v>
      </c>
      <c r="F38" s="55">
        <v>0</v>
      </c>
      <c r="G38" s="55">
        <v>0</v>
      </c>
      <c r="H38" s="55">
        <v>0</v>
      </c>
      <c r="I38" s="55">
        <v>0</v>
      </c>
      <c r="J38" s="55">
        <v>0</v>
      </c>
      <c r="K38" s="55">
        <v>0</v>
      </c>
      <c r="L38" s="55">
        <v>0</v>
      </c>
      <c r="M38" s="55">
        <v>0</v>
      </c>
      <c r="N38" s="55">
        <v>0</v>
      </c>
      <c r="O38" s="55">
        <v>0</v>
      </c>
      <c r="P38" s="55">
        <v>0</v>
      </c>
      <c r="Q38" s="55">
        <v>0</v>
      </c>
      <c r="R38" s="55">
        <v>0</v>
      </c>
      <c r="S38" s="55">
        <v>0</v>
      </c>
      <c r="T38" s="55">
        <v>0</v>
      </c>
      <c r="U38" s="55">
        <v>0</v>
      </c>
      <c r="V38" s="55">
        <v>0</v>
      </c>
      <c r="W38" s="55">
        <v>0</v>
      </c>
      <c r="X38" s="55">
        <v>0</v>
      </c>
      <c r="Y38" s="55">
        <v>0</v>
      </c>
      <c r="Z38" s="55">
        <v>0</v>
      </c>
      <c r="AA38" s="55">
        <v>0</v>
      </c>
      <c r="AB38" s="55">
        <v>0</v>
      </c>
      <c r="AC38" s="98"/>
    </row>
    <row r="39" spans="1:29">
      <c r="A39" s="2"/>
      <c r="B39" s="2" t="s">
        <v>508</v>
      </c>
      <c r="C39" s="56">
        <v>31.659189984170155</v>
      </c>
      <c r="D39" s="56">
        <v>37.026058182570893</v>
      </c>
      <c r="E39" s="56">
        <v>42.281998847531071</v>
      </c>
      <c r="F39" s="56">
        <v>47.626508917994357</v>
      </c>
      <c r="G39" s="56">
        <v>53.272427264836153</v>
      </c>
      <c r="H39" s="56">
        <v>58.325557924278172</v>
      </c>
      <c r="I39" s="56">
        <v>64.630088893298421</v>
      </c>
      <c r="J39" s="56">
        <v>71.116411697347957</v>
      </c>
      <c r="K39" s="56">
        <v>77.376305133388342</v>
      </c>
      <c r="L39" s="56">
        <v>83.729341308648088</v>
      </c>
      <c r="M39" s="56">
        <v>88.928721743715698</v>
      </c>
      <c r="N39" s="56">
        <v>95.023131150162726</v>
      </c>
      <c r="O39" s="56">
        <v>102.13786803817629</v>
      </c>
      <c r="P39" s="56">
        <v>108.41954955953076</v>
      </c>
      <c r="Q39" s="56">
        <v>115.63878872442194</v>
      </c>
      <c r="R39" s="56">
        <v>123.40807876536655</v>
      </c>
      <c r="S39" s="56">
        <v>129.03095222377237</v>
      </c>
      <c r="T39" s="56">
        <v>137.9716424561276</v>
      </c>
      <c r="U39" s="56">
        <v>143.97034531266553</v>
      </c>
      <c r="V39" s="56">
        <v>151.35060965481983</v>
      </c>
      <c r="W39" s="56">
        <v>158.84982407501155</v>
      </c>
      <c r="X39" s="56">
        <v>158.84982407501155</v>
      </c>
      <c r="Y39" s="56">
        <v>158.84982407501155</v>
      </c>
      <c r="Z39" s="56">
        <v>158.84982407501155</v>
      </c>
      <c r="AA39" s="56">
        <v>158.84982407501155</v>
      </c>
      <c r="AB39" s="56">
        <v>158.84982407501155</v>
      </c>
      <c r="AC39" s="98"/>
    </row>
    <row r="40" spans="1:29">
      <c r="A40" s="2"/>
      <c r="B40" s="44" t="s">
        <v>509</v>
      </c>
      <c r="C40" s="55">
        <v>0</v>
      </c>
      <c r="D40" s="55">
        <v>0</v>
      </c>
      <c r="E40" s="55">
        <v>0</v>
      </c>
      <c r="F40" s="55">
        <v>0</v>
      </c>
      <c r="G40" s="55">
        <v>0</v>
      </c>
      <c r="H40" s="55">
        <v>0</v>
      </c>
      <c r="I40" s="55">
        <v>0</v>
      </c>
      <c r="J40" s="55">
        <v>0</v>
      </c>
      <c r="K40" s="55">
        <v>0</v>
      </c>
      <c r="L40" s="55">
        <v>0</v>
      </c>
      <c r="M40" s="55">
        <v>0</v>
      </c>
      <c r="N40" s="55">
        <v>0</v>
      </c>
      <c r="O40" s="55">
        <v>0</v>
      </c>
      <c r="P40" s="55">
        <v>0</v>
      </c>
      <c r="Q40" s="55">
        <v>0</v>
      </c>
      <c r="R40" s="55">
        <v>0</v>
      </c>
      <c r="S40" s="55">
        <v>0</v>
      </c>
      <c r="T40" s="55">
        <v>0</v>
      </c>
      <c r="U40" s="55">
        <v>0</v>
      </c>
      <c r="V40" s="55">
        <v>0</v>
      </c>
      <c r="W40" s="55">
        <v>0</v>
      </c>
      <c r="X40" s="55">
        <v>0</v>
      </c>
      <c r="Y40" s="55">
        <v>0</v>
      </c>
      <c r="Z40" s="55">
        <v>0</v>
      </c>
      <c r="AA40" s="55">
        <v>0</v>
      </c>
      <c r="AB40" s="55">
        <v>0</v>
      </c>
      <c r="AC40" s="98"/>
    </row>
    <row r="41" spans="1:29">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98"/>
    </row>
    <row r="42" spans="1:29">
      <c r="A42" s="2"/>
      <c r="B42" s="35" t="s">
        <v>512</v>
      </c>
      <c r="C42" s="2"/>
      <c r="D42" s="2"/>
      <c r="E42" s="2"/>
      <c r="F42" s="2"/>
      <c r="G42" s="2"/>
      <c r="H42" s="2"/>
      <c r="I42" s="2"/>
      <c r="J42" s="2"/>
      <c r="K42" s="2"/>
      <c r="L42" s="2"/>
      <c r="M42" s="2"/>
      <c r="N42" s="2"/>
      <c r="O42" s="2"/>
      <c r="P42" s="2"/>
      <c r="Q42" s="2"/>
      <c r="R42" s="2"/>
      <c r="S42" s="2"/>
      <c r="T42" s="2"/>
      <c r="U42" s="2"/>
      <c r="V42" s="2"/>
      <c r="W42" s="2"/>
      <c r="X42" s="2"/>
      <c r="Y42" s="2"/>
      <c r="Z42" s="2"/>
      <c r="AA42" s="2"/>
      <c r="AB42" s="2"/>
      <c r="AC42" s="98"/>
    </row>
    <row r="43" spans="1:29">
      <c r="A43" s="2"/>
      <c r="B43" s="35" t="s">
        <v>503</v>
      </c>
      <c r="C43" s="2"/>
      <c r="D43" s="2"/>
      <c r="E43" s="2"/>
      <c r="F43" s="2"/>
      <c r="G43" s="2"/>
      <c r="H43" s="2"/>
      <c r="I43" s="2"/>
      <c r="J43" s="2"/>
      <c r="K43" s="2"/>
      <c r="L43" s="2"/>
      <c r="M43" s="2"/>
      <c r="N43" s="2"/>
      <c r="O43" s="2"/>
      <c r="P43" s="2"/>
      <c r="Q43" s="2"/>
      <c r="R43" s="2"/>
      <c r="S43" s="2"/>
      <c r="T43" s="2"/>
      <c r="U43" s="2"/>
      <c r="V43" s="2"/>
      <c r="W43" s="2"/>
      <c r="X43" s="2"/>
      <c r="Y43" s="2"/>
      <c r="Z43" s="2"/>
      <c r="AA43" s="2"/>
      <c r="AB43" s="2"/>
      <c r="AC43" s="98"/>
    </row>
    <row r="44" spans="1:29">
      <c r="A44" s="2"/>
      <c r="B44" s="54" t="s">
        <v>504</v>
      </c>
      <c r="C44" s="54" t="s">
        <v>10</v>
      </c>
      <c r="D44" s="54" t="s">
        <v>11</v>
      </c>
      <c r="E44" s="54" t="s">
        <v>12</v>
      </c>
      <c r="F44" s="54" t="s">
        <v>13</v>
      </c>
      <c r="G44" s="54" t="s">
        <v>14</v>
      </c>
      <c r="H44" s="54" t="s">
        <v>15</v>
      </c>
      <c r="I44" s="54" t="s">
        <v>16</v>
      </c>
      <c r="J44" s="54" t="s">
        <v>17</v>
      </c>
      <c r="K44" s="54" t="s">
        <v>18</v>
      </c>
      <c r="L44" s="54" t="s">
        <v>19</v>
      </c>
      <c r="M44" s="54" t="s">
        <v>20</v>
      </c>
      <c r="N44" s="54" t="s">
        <v>21</v>
      </c>
      <c r="O44" s="54" t="s">
        <v>22</v>
      </c>
      <c r="P44" s="54" t="s">
        <v>23</v>
      </c>
      <c r="Q44" s="54" t="s">
        <v>24</v>
      </c>
      <c r="R44" s="54" t="s">
        <v>25</v>
      </c>
      <c r="S44" s="54" t="s">
        <v>26</v>
      </c>
      <c r="T44" s="54" t="s">
        <v>27</v>
      </c>
      <c r="U44" s="54" t="s">
        <v>28</v>
      </c>
      <c r="V44" s="54" t="s">
        <v>29</v>
      </c>
      <c r="W44" s="54" t="s">
        <v>30</v>
      </c>
      <c r="X44" s="57" t="s">
        <v>31</v>
      </c>
      <c r="Y44" s="57" t="s">
        <v>32</v>
      </c>
      <c r="Z44" s="57" t="s">
        <v>33</v>
      </c>
      <c r="AA44" s="57" t="s">
        <v>34</v>
      </c>
      <c r="AB44" s="57" t="s">
        <v>35</v>
      </c>
      <c r="AC44" s="98"/>
    </row>
    <row r="45" spans="1:29">
      <c r="A45" s="2"/>
      <c r="B45" s="44" t="s">
        <v>505</v>
      </c>
      <c r="C45" s="55">
        <v>33.500030422533506</v>
      </c>
      <c r="D45" s="55">
        <v>38.174847115983717</v>
      </c>
      <c r="E45" s="55">
        <v>43.943486089492716</v>
      </c>
      <c r="F45" s="55">
        <v>47.927023443043844</v>
      </c>
      <c r="G45" s="55">
        <v>51.541795546957118</v>
      </c>
      <c r="H45" s="55">
        <v>57.311449568571099</v>
      </c>
      <c r="I45" s="55">
        <v>62.275125801239305</v>
      </c>
      <c r="J45" s="55">
        <v>67.555858872231042</v>
      </c>
      <c r="K45" s="55">
        <v>73.26141981686321</v>
      </c>
      <c r="L45" s="55">
        <v>78.4448716729609</v>
      </c>
      <c r="M45" s="55">
        <v>84.327517586144054</v>
      </c>
      <c r="N45" s="55">
        <v>89.069098668624548</v>
      </c>
      <c r="O45" s="55">
        <v>95.263759064576959</v>
      </c>
      <c r="P45" s="55">
        <v>101.26410901016479</v>
      </c>
      <c r="Q45" s="55">
        <v>105.75320674668608</v>
      </c>
      <c r="R45" s="55">
        <v>109.79584566806705</v>
      </c>
      <c r="S45" s="55">
        <v>117.44077415277539</v>
      </c>
      <c r="T45" s="55">
        <v>124.61821444559043</v>
      </c>
      <c r="U45" s="55">
        <v>128.80184125520702</v>
      </c>
      <c r="V45" s="55">
        <v>134.68414293835266</v>
      </c>
      <c r="W45" s="55">
        <v>140.61450184390449</v>
      </c>
      <c r="X45" s="55">
        <v>140.61450184390449</v>
      </c>
      <c r="Y45" s="55">
        <v>140.61450184390449</v>
      </c>
      <c r="Z45" s="55">
        <v>140.61450184390449</v>
      </c>
      <c r="AA45" s="55">
        <v>140.61450184390449</v>
      </c>
      <c r="AB45" s="55">
        <v>140.61450184390449</v>
      </c>
      <c r="AC45" s="98"/>
    </row>
    <row r="46" spans="1:29">
      <c r="A46" s="2"/>
      <c r="B46" s="2" t="s">
        <v>506</v>
      </c>
      <c r="C46" s="56">
        <v>3.588764804218485</v>
      </c>
      <c r="D46" s="56">
        <v>4.0895648752638607</v>
      </c>
      <c r="E46" s="56">
        <v>4.7075430757387693</v>
      </c>
      <c r="F46" s="56">
        <v>5.1342883195609232</v>
      </c>
      <c r="G46" s="56">
        <v>5.5215287709328322</v>
      </c>
      <c r="H46" s="56">
        <v>6.1396157106795428</v>
      </c>
      <c r="I46" s="56">
        <v>6.6713604983306496</v>
      </c>
      <c r="J46" s="56">
        <v>7.2370707005787267</v>
      </c>
      <c r="K46" s="56">
        <v>7.8482915277886889</v>
      </c>
      <c r="L46" s="56">
        <v>8.4035802648702997</v>
      </c>
      <c r="M46" s="56">
        <v>9.0337717107476436</v>
      </c>
      <c r="N46" s="56">
        <v>9.5417240645374051</v>
      </c>
      <c r="O46" s="56">
        <v>10.205340751527828</v>
      </c>
      <c r="P46" s="56">
        <v>10.848141502038047</v>
      </c>
      <c r="Q46" s="56">
        <v>11.329046019327322</v>
      </c>
      <c r="R46" s="56">
        <v>11.762122649235621</v>
      </c>
      <c r="S46" s="56">
        <v>12.581102510765362</v>
      </c>
      <c r="T46" s="56">
        <v>13.350001666448165</v>
      </c>
      <c r="U46" s="56">
        <v>13.798181935509604</v>
      </c>
      <c r="V46" s="56">
        <v>14.428336504983349</v>
      </c>
      <c r="W46" s="56">
        <v>15.063639310628361</v>
      </c>
      <c r="X46" s="56">
        <v>15.063639310628361</v>
      </c>
      <c r="Y46" s="56">
        <v>15.063639310628361</v>
      </c>
      <c r="Z46" s="56">
        <v>15.063639310628361</v>
      </c>
      <c r="AA46" s="56">
        <v>15.063639310628361</v>
      </c>
      <c r="AB46" s="56">
        <v>15.063639310628361</v>
      </c>
      <c r="AC46" s="98"/>
    </row>
    <row r="47" spans="1:29">
      <c r="A47" s="2"/>
      <c r="B47" s="44" t="s">
        <v>507</v>
      </c>
      <c r="C47" s="55">
        <v>1.888823581167614</v>
      </c>
      <c r="D47" s="55">
        <v>2.152402565928341</v>
      </c>
      <c r="E47" s="55">
        <v>2.4776542503888237</v>
      </c>
      <c r="F47" s="55">
        <v>2.7022570102952272</v>
      </c>
      <c r="G47" s="55">
        <v>2.9060677741751917</v>
      </c>
      <c r="H47" s="55">
        <v>3.2313766898313645</v>
      </c>
      <c r="I47" s="55">
        <v>3.5112423675424651</v>
      </c>
      <c r="J47" s="55">
        <v>3.8089845792519696</v>
      </c>
      <c r="K47" s="55">
        <v>4.1306797514677385</v>
      </c>
      <c r="L47" s="55">
        <v>4.422936981510702</v>
      </c>
      <c r="M47" s="55">
        <v>4.7546166898671913</v>
      </c>
      <c r="N47" s="55">
        <v>5.0219600339670478</v>
      </c>
      <c r="O47" s="55">
        <v>5.3712319744883104</v>
      </c>
      <c r="P47" s="55">
        <v>5.7095481589673795</v>
      </c>
      <c r="Q47" s="55">
        <v>5.9626557996459439</v>
      </c>
      <c r="R47" s="55">
        <v>6.1905908680187025</v>
      </c>
      <c r="S47" s="55">
        <v>6.6216329004028012</v>
      </c>
      <c r="T47" s="55">
        <v>7.0263166665516508</v>
      </c>
      <c r="U47" s="55">
        <v>7.2622010186892396</v>
      </c>
      <c r="V47" s="55">
        <v>7.5938613184122516</v>
      </c>
      <c r="W47" s="55">
        <v>7.9282312161201105</v>
      </c>
      <c r="X47" s="55">
        <v>7.9282312161201105</v>
      </c>
      <c r="Y47" s="55">
        <v>7.9282312161201105</v>
      </c>
      <c r="Z47" s="55">
        <v>7.9282312161201105</v>
      </c>
      <c r="AA47" s="55">
        <v>7.9282312161201105</v>
      </c>
      <c r="AB47" s="55">
        <v>7.9282312161201105</v>
      </c>
      <c r="AC47" s="98"/>
    </row>
    <row r="48" spans="1:29">
      <c r="A48" s="2"/>
      <c r="B48" s="2" t="s">
        <v>508</v>
      </c>
      <c r="C48" s="56">
        <v>0.77913972723164449</v>
      </c>
      <c r="D48" s="56">
        <v>0.88786605844544653</v>
      </c>
      <c r="E48" s="56">
        <v>1.0220323782853953</v>
      </c>
      <c r="F48" s="56">
        <v>1.1146810167467933</v>
      </c>
      <c r="G48" s="56">
        <v>1.1987529568472652</v>
      </c>
      <c r="H48" s="56">
        <v>1.3329428845554361</v>
      </c>
      <c r="I48" s="56">
        <v>1.4483874766112734</v>
      </c>
      <c r="J48" s="56">
        <v>1.5712061389414487</v>
      </c>
      <c r="K48" s="56">
        <v>1.7039053974804403</v>
      </c>
      <c r="L48" s="56">
        <v>1.8244615048731703</v>
      </c>
      <c r="M48" s="56">
        <v>1.9612793845702328</v>
      </c>
      <c r="N48" s="56">
        <v>2.0715585140114285</v>
      </c>
      <c r="O48" s="56">
        <v>2.2156331894764492</v>
      </c>
      <c r="P48" s="56">
        <v>2.3551886155740505</v>
      </c>
      <c r="Q48" s="56">
        <v>2.459595517353975</v>
      </c>
      <c r="R48" s="56">
        <v>2.5536187330577604</v>
      </c>
      <c r="S48" s="56">
        <v>2.731423571416201</v>
      </c>
      <c r="T48" s="56">
        <v>2.8983556249525861</v>
      </c>
      <c r="U48" s="56">
        <v>2.9956579202093678</v>
      </c>
      <c r="V48" s="56">
        <v>3.1324677938451089</v>
      </c>
      <c r="W48" s="56">
        <v>3.2703953766496454</v>
      </c>
      <c r="X48" s="56">
        <v>3.2703953766496454</v>
      </c>
      <c r="Y48" s="56">
        <v>3.2703953766496454</v>
      </c>
      <c r="Z48" s="56">
        <v>3.2703953766496454</v>
      </c>
      <c r="AA48" s="56">
        <v>3.2703953766496454</v>
      </c>
      <c r="AB48" s="56">
        <v>3.2703953766496454</v>
      </c>
      <c r="AC48" s="98"/>
    </row>
    <row r="49" spans="1:29">
      <c r="A49" s="2"/>
      <c r="B49" s="44" t="s">
        <v>509</v>
      </c>
      <c r="C49" s="55">
        <v>51.352391112994724</v>
      </c>
      <c r="D49" s="55">
        <v>58.518444761176951</v>
      </c>
      <c r="E49" s="55">
        <v>67.361224932446277</v>
      </c>
      <c r="F49" s="55">
        <v>73.467612467401551</v>
      </c>
      <c r="G49" s="55">
        <v>79.008717610387833</v>
      </c>
      <c r="H49" s="55">
        <v>87.853053754789954</v>
      </c>
      <c r="I49" s="55">
        <v>95.461901867560613</v>
      </c>
      <c r="J49" s="55">
        <v>103.55676824841285</v>
      </c>
      <c r="K49" s="55">
        <v>112.30285574302896</v>
      </c>
      <c r="L49" s="55">
        <v>120.24859918482183</v>
      </c>
      <c r="M49" s="55">
        <v>129.26614125576407</v>
      </c>
      <c r="N49" s="55">
        <v>136.53453842347926</v>
      </c>
      <c r="O49" s="55">
        <v>146.03036930640147</v>
      </c>
      <c r="P49" s="55">
        <v>155.22834057192605</v>
      </c>
      <c r="Q49" s="55">
        <v>162.10970455287452</v>
      </c>
      <c r="R49" s="55">
        <v>168.30668922425951</v>
      </c>
      <c r="S49" s="55">
        <v>180.02564447970155</v>
      </c>
      <c r="T49" s="55">
        <v>191.02798437187323</v>
      </c>
      <c r="U49" s="55">
        <v>197.44109019561398</v>
      </c>
      <c r="V49" s="55">
        <v>206.45810459433338</v>
      </c>
      <c r="W49" s="55">
        <v>215.5487861882666</v>
      </c>
      <c r="X49" s="55">
        <v>215.5487861882666</v>
      </c>
      <c r="Y49" s="55">
        <v>215.5487861882666</v>
      </c>
      <c r="Z49" s="55">
        <v>215.5487861882666</v>
      </c>
      <c r="AA49" s="55">
        <v>215.5487861882666</v>
      </c>
      <c r="AB49" s="55">
        <v>215.5487861882666</v>
      </c>
      <c r="AC49" s="98"/>
    </row>
    <row r="50" spans="1:29">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98"/>
    </row>
    <row r="51" spans="1:29">
      <c r="A51" s="2"/>
      <c r="B51" s="35" t="s">
        <v>510</v>
      </c>
      <c r="C51" s="2"/>
      <c r="D51" s="2"/>
      <c r="E51" s="2"/>
      <c r="F51" s="2"/>
      <c r="G51" s="2"/>
      <c r="H51" s="2"/>
      <c r="I51" s="2"/>
      <c r="J51" s="2"/>
      <c r="K51" s="2"/>
      <c r="L51" s="2"/>
      <c r="M51" s="2"/>
      <c r="N51" s="2"/>
      <c r="O51" s="2"/>
      <c r="P51" s="2"/>
      <c r="Q51" s="2"/>
      <c r="R51" s="2"/>
      <c r="S51" s="2"/>
      <c r="T51" s="2"/>
      <c r="U51" s="2"/>
      <c r="V51" s="2"/>
      <c r="W51" s="2"/>
      <c r="X51" s="2"/>
      <c r="Y51" s="2"/>
      <c r="Z51" s="2"/>
      <c r="AA51" s="2"/>
      <c r="AB51" s="2"/>
      <c r="AC51" s="98"/>
    </row>
    <row r="52" spans="1:29">
      <c r="A52" s="2"/>
      <c r="B52" s="54" t="s">
        <v>504</v>
      </c>
      <c r="C52" s="54">
        <v>2019</v>
      </c>
      <c r="D52" s="54">
        <v>2020</v>
      </c>
      <c r="E52" s="54">
        <v>2021</v>
      </c>
      <c r="F52" s="54">
        <v>2022</v>
      </c>
      <c r="G52" s="54">
        <v>2023</v>
      </c>
      <c r="H52" s="54">
        <v>2024</v>
      </c>
      <c r="I52" s="54">
        <v>2025</v>
      </c>
      <c r="J52" s="54">
        <v>2026</v>
      </c>
      <c r="K52" s="54">
        <v>2027</v>
      </c>
      <c r="L52" s="54">
        <v>2028</v>
      </c>
      <c r="M52" s="54">
        <v>2029</v>
      </c>
      <c r="N52" s="54">
        <v>2030</v>
      </c>
      <c r="O52" s="54">
        <v>2031</v>
      </c>
      <c r="P52" s="54">
        <v>2032</v>
      </c>
      <c r="Q52" s="54">
        <v>2033</v>
      </c>
      <c r="R52" s="54">
        <v>2034</v>
      </c>
      <c r="S52" s="54">
        <v>2035</v>
      </c>
      <c r="T52" s="54">
        <v>2036</v>
      </c>
      <c r="U52" s="54">
        <v>2037</v>
      </c>
      <c r="V52" s="54">
        <v>2038</v>
      </c>
      <c r="W52" s="54">
        <v>2039</v>
      </c>
      <c r="X52" s="54">
        <v>2040</v>
      </c>
      <c r="Y52" s="54">
        <v>2041</v>
      </c>
      <c r="Z52" s="54">
        <v>2042</v>
      </c>
      <c r="AA52" s="54">
        <v>2043</v>
      </c>
      <c r="AB52" s="54">
        <v>2044</v>
      </c>
      <c r="AC52" s="98"/>
    </row>
    <row r="53" spans="1:29">
      <c r="A53" s="2"/>
      <c r="B53" s="44" t="s">
        <v>505</v>
      </c>
      <c r="C53" s="55">
        <v>37.231016486174809</v>
      </c>
      <c r="D53" s="55">
        <v>46.206052219659398</v>
      </c>
      <c r="E53" s="55">
        <v>55.156470169161324</v>
      </c>
      <c r="F53" s="55">
        <v>63.341198693594862</v>
      </c>
      <c r="G53" s="55">
        <v>71.934237733584837</v>
      </c>
      <c r="H53" s="55">
        <v>80.268421047372613</v>
      </c>
      <c r="I53" s="55">
        <v>88.269796572056649</v>
      </c>
      <c r="J53" s="55">
        <v>99.03585431318686</v>
      </c>
      <c r="K53" s="55">
        <v>108.60347375911458</v>
      </c>
      <c r="L53" s="55">
        <v>119.08050162590912</v>
      </c>
      <c r="M53" s="55">
        <v>128.50799025242404</v>
      </c>
      <c r="N53" s="55">
        <v>137.16361455360811</v>
      </c>
      <c r="O53" s="55">
        <v>149.29748879135298</v>
      </c>
      <c r="P53" s="55">
        <v>159.8409097886713</v>
      </c>
      <c r="Q53" s="55">
        <v>169.50505412752005</v>
      </c>
      <c r="R53" s="55">
        <v>180.59237519349125</v>
      </c>
      <c r="S53" s="55">
        <v>191.57638435007755</v>
      </c>
      <c r="T53" s="55">
        <v>203.64706587504193</v>
      </c>
      <c r="U53" s="55">
        <v>216.19356193268231</v>
      </c>
      <c r="V53" s="55">
        <v>228.40490582875887</v>
      </c>
      <c r="W53" s="55">
        <v>240.83193650274978</v>
      </c>
      <c r="X53" s="55">
        <v>240.83193650274978</v>
      </c>
      <c r="Y53" s="55">
        <v>240.83193650274978</v>
      </c>
      <c r="Z53" s="55">
        <v>240.83193650274978</v>
      </c>
      <c r="AA53" s="55">
        <v>240.83193650274978</v>
      </c>
      <c r="AB53" s="55">
        <v>240.83193650274978</v>
      </c>
      <c r="AC53" s="98"/>
    </row>
    <row r="54" spans="1:29">
      <c r="A54" s="2"/>
      <c r="B54" s="2" t="s">
        <v>506</v>
      </c>
      <c r="C54" s="56">
        <v>3.9884549328942782</v>
      </c>
      <c r="D54" s="56">
        <v>4.9499254733886957</v>
      </c>
      <c r="E54" s="56">
        <v>5.9087587793612144</v>
      </c>
      <c r="F54" s="56">
        <v>6.7855659132679591</v>
      </c>
      <c r="G54" s="56">
        <v>7.7061142136434881</v>
      </c>
      <c r="H54" s="56">
        <v>8.5989320222001169</v>
      </c>
      <c r="I54" s="56">
        <v>9.4560970607430761</v>
      </c>
      <c r="J54" s="56">
        <v>10.609434792507145</v>
      </c>
      <c r="K54" s="56">
        <v>11.634387172986351</v>
      </c>
      <c r="L54" s="56">
        <v>12.756761940618745</v>
      </c>
      <c r="M54" s="56">
        <v>13.766702497336865</v>
      </c>
      <c r="N54" s="56">
        <v>14.693955382150193</v>
      </c>
      <c r="O54" s="56">
        <v>15.993823479402465</v>
      </c>
      <c r="P54" s="56">
        <v>17.123310757891119</v>
      </c>
      <c r="Q54" s="56">
        <v>18.158603580873745</v>
      </c>
      <c r="R54" s="56">
        <v>19.346357356400574</v>
      </c>
      <c r="S54" s="56">
        <v>20.523043615283939</v>
      </c>
      <c r="T54" s="56">
        <v>21.816142053504592</v>
      </c>
      <c r="U54" s="56">
        <v>23.160213175232258</v>
      </c>
      <c r="V54" s="56">
        <v>24.468380380864716</v>
      </c>
      <c r="W54" s="56">
        <v>25.799653509314282</v>
      </c>
      <c r="X54" s="56">
        <v>25.799653509314282</v>
      </c>
      <c r="Y54" s="56">
        <v>25.799653509314282</v>
      </c>
      <c r="Z54" s="56">
        <v>25.799653509314282</v>
      </c>
      <c r="AA54" s="56">
        <v>25.799653509314282</v>
      </c>
      <c r="AB54" s="56">
        <v>25.799653509314282</v>
      </c>
      <c r="AC54" s="98"/>
    </row>
    <row r="55" spans="1:29">
      <c r="A55" s="2"/>
      <c r="B55" s="44" t="s">
        <v>507</v>
      </c>
      <c r="C55" s="55">
        <v>2.099186806786463</v>
      </c>
      <c r="D55" s="55">
        <v>2.605223933362474</v>
      </c>
      <c r="E55" s="55">
        <v>3.1098730417690561</v>
      </c>
      <c r="F55" s="55">
        <v>3.5713504806673342</v>
      </c>
      <c r="G55" s="55">
        <v>4.055849586128133</v>
      </c>
      <c r="H55" s="55">
        <v>4.5257536958947782</v>
      </c>
      <c r="I55" s="55">
        <v>4.9768931898647537</v>
      </c>
      <c r="J55" s="55">
        <v>5.5839130486879469</v>
      </c>
      <c r="K55" s="55">
        <v>6.1233616699928035</v>
      </c>
      <c r="L55" s="55">
        <v>6.7140852319045621</v>
      </c>
      <c r="M55" s="55">
        <v>7.2456328933351415</v>
      </c>
      <c r="N55" s="55">
        <v>7.7336607274473863</v>
      </c>
      <c r="O55" s="55">
        <v>8.4178018312643701</v>
      </c>
      <c r="P55" s="55">
        <v>9.0122688199425909</v>
      </c>
      <c r="Q55" s="55">
        <v>9.557159779407101</v>
      </c>
      <c r="R55" s="55">
        <v>10.182293345473852</v>
      </c>
      <c r="S55" s="55">
        <v>10.801601902780902</v>
      </c>
      <c r="T55" s="55">
        <v>11.482180028160172</v>
      </c>
      <c r="U55" s="55">
        <v>12.189585881701049</v>
      </c>
      <c r="V55" s="55">
        <v>12.878094937297078</v>
      </c>
      <c r="W55" s="55">
        <v>13.578765004902095</v>
      </c>
      <c r="X55" s="55">
        <v>13.578765004902095</v>
      </c>
      <c r="Y55" s="55">
        <v>13.578765004902095</v>
      </c>
      <c r="Z55" s="55">
        <v>13.578765004902095</v>
      </c>
      <c r="AA55" s="55">
        <v>13.578765004902095</v>
      </c>
      <c r="AB55" s="55">
        <v>13.578765004902095</v>
      </c>
      <c r="AC55" s="98"/>
    </row>
    <row r="56" spans="1:29">
      <c r="A56" s="2"/>
      <c r="B56" s="2" t="s">
        <v>508</v>
      </c>
      <c r="C56" s="56">
        <v>0.86591455779942095</v>
      </c>
      <c r="D56" s="56">
        <v>1.0746548725120206</v>
      </c>
      <c r="E56" s="56">
        <v>1.2828226297297505</v>
      </c>
      <c r="F56" s="56">
        <v>1.4731820732752965</v>
      </c>
      <c r="G56" s="56">
        <v>1.6730379542778735</v>
      </c>
      <c r="H56" s="56">
        <v>1.86687339955661</v>
      </c>
      <c r="I56" s="56">
        <v>2.0529684408192281</v>
      </c>
      <c r="J56" s="56">
        <v>2.3033641325837806</v>
      </c>
      <c r="K56" s="56">
        <v>2.525886688872049</v>
      </c>
      <c r="L56" s="56">
        <v>2.7695601581606581</v>
      </c>
      <c r="M56" s="56">
        <v>2.9888235685007771</v>
      </c>
      <c r="N56" s="56">
        <v>3.1901350500721151</v>
      </c>
      <c r="O56" s="56">
        <v>3.4723432553966234</v>
      </c>
      <c r="P56" s="56">
        <v>3.7175608882264157</v>
      </c>
      <c r="Q56" s="56">
        <v>3.9423284090055688</v>
      </c>
      <c r="R56" s="56">
        <v>4.2001960050081379</v>
      </c>
      <c r="S56" s="56">
        <v>4.4556607848973044</v>
      </c>
      <c r="T56" s="56">
        <v>4.736399261616242</v>
      </c>
      <c r="U56" s="56">
        <v>5.0282041762018821</v>
      </c>
      <c r="V56" s="56">
        <v>5.312214161635211</v>
      </c>
      <c r="W56" s="56">
        <v>5.6012405645222998</v>
      </c>
      <c r="X56" s="56">
        <v>5.6012405645222998</v>
      </c>
      <c r="Y56" s="56">
        <v>5.6012405645222998</v>
      </c>
      <c r="Z56" s="56">
        <v>5.6012405645222998</v>
      </c>
      <c r="AA56" s="56">
        <v>5.6012405645222998</v>
      </c>
      <c r="AB56" s="56">
        <v>5.6012405645222998</v>
      </c>
      <c r="AC56" s="98"/>
    </row>
    <row r="57" spans="1:29">
      <c r="A57" s="2"/>
      <c r="B57" s="44" t="s">
        <v>509</v>
      </c>
      <c r="C57" s="55">
        <v>8.5279464025700022</v>
      </c>
      <c r="D57" s="55">
        <v>10.583722229285037</v>
      </c>
      <c r="E57" s="55">
        <v>12.633859232186808</v>
      </c>
      <c r="F57" s="55">
        <v>14.50861132771108</v>
      </c>
      <c r="G57" s="55">
        <v>16.476888943645577</v>
      </c>
      <c r="H57" s="55">
        <v>18.385874389572564</v>
      </c>
      <c r="I57" s="55">
        <v>20.218628583825605</v>
      </c>
      <c r="J57" s="55">
        <v>22.684646760294839</v>
      </c>
      <c r="K57" s="55">
        <v>24.876156784345767</v>
      </c>
      <c r="L57" s="55">
        <v>27.275971254612358</v>
      </c>
      <c r="M57" s="55">
        <v>29.435383629174083</v>
      </c>
      <c r="N57" s="55">
        <v>31.417996705255149</v>
      </c>
      <c r="O57" s="55">
        <v>34.197319939511686</v>
      </c>
      <c r="P57" s="55">
        <v>36.612342081017005</v>
      </c>
      <c r="Q57" s="55">
        <v>38.82596160384162</v>
      </c>
      <c r="R57" s="55">
        <v>41.365566715987768</v>
      </c>
      <c r="S57" s="55">
        <v>43.881507730047616</v>
      </c>
      <c r="T57" s="55">
        <v>46.646356364401015</v>
      </c>
      <c r="U57" s="55">
        <v>49.520192644410827</v>
      </c>
      <c r="V57" s="55">
        <v>52.3172606827697</v>
      </c>
      <c r="W57" s="55">
        <v>55.163732832415178</v>
      </c>
      <c r="X57" s="55">
        <v>55.163732832415178</v>
      </c>
      <c r="Y57" s="55">
        <v>55.163732832415178</v>
      </c>
      <c r="Z57" s="55">
        <v>55.163732832415178</v>
      </c>
      <c r="AA57" s="55">
        <v>55.163732832415178</v>
      </c>
      <c r="AB57" s="55">
        <v>55.163732832415178</v>
      </c>
      <c r="AC57" s="98"/>
    </row>
    <row r="58" spans="1:29">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98"/>
    </row>
    <row r="59" spans="1:29">
      <c r="A59" s="2"/>
      <c r="B59" s="35" t="s">
        <v>513</v>
      </c>
      <c r="C59" s="2"/>
      <c r="D59" s="2"/>
      <c r="E59" s="2"/>
      <c r="F59" s="2"/>
      <c r="G59" s="2"/>
      <c r="H59" s="2"/>
      <c r="I59" s="2"/>
      <c r="J59" s="2"/>
      <c r="K59" s="2"/>
      <c r="L59" s="2"/>
      <c r="M59" s="2"/>
      <c r="N59" s="2"/>
      <c r="O59" s="2"/>
      <c r="P59" s="2"/>
      <c r="Q59" s="2"/>
      <c r="R59" s="2"/>
      <c r="S59" s="2"/>
      <c r="T59" s="2"/>
      <c r="U59" s="2"/>
      <c r="V59" s="2"/>
      <c r="W59" s="2"/>
      <c r="X59" s="2"/>
      <c r="Y59" s="2"/>
      <c r="Z59" s="2"/>
      <c r="AA59" s="2"/>
      <c r="AB59" s="2"/>
      <c r="AC59" s="98"/>
    </row>
    <row r="60" spans="1:29">
      <c r="A60" s="2"/>
      <c r="B60" s="35" t="s">
        <v>503</v>
      </c>
      <c r="C60" s="2"/>
      <c r="D60" s="2"/>
      <c r="E60" s="2"/>
      <c r="F60" s="2"/>
      <c r="G60" s="2"/>
      <c r="H60" s="2"/>
      <c r="I60" s="2"/>
      <c r="J60" s="2"/>
      <c r="K60" s="2"/>
      <c r="L60" s="2"/>
      <c r="M60" s="2"/>
      <c r="N60" s="2"/>
      <c r="O60" s="2"/>
      <c r="P60" s="2"/>
      <c r="Q60" s="2"/>
      <c r="R60" s="2"/>
      <c r="S60" s="2"/>
      <c r="T60" s="2"/>
      <c r="U60" s="2"/>
      <c r="V60" s="2"/>
      <c r="W60" s="2"/>
      <c r="X60" s="2"/>
      <c r="Y60" s="2"/>
      <c r="Z60" s="2"/>
      <c r="AA60" s="2"/>
      <c r="AB60" s="2"/>
      <c r="AC60" s="98"/>
    </row>
    <row r="61" spans="1:29">
      <c r="A61" s="2"/>
      <c r="B61" s="54" t="s">
        <v>504</v>
      </c>
      <c r="C61" s="54" t="s">
        <v>10</v>
      </c>
      <c r="D61" s="54" t="s">
        <v>11</v>
      </c>
      <c r="E61" s="54" t="s">
        <v>12</v>
      </c>
      <c r="F61" s="54" t="s">
        <v>13</v>
      </c>
      <c r="G61" s="54" t="s">
        <v>14</v>
      </c>
      <c r="H61" s="54" t="s">
        <v>15</v>
      </c>
      <c r="I61" s="54" t="s">
        <v>16</v>
      </c>
      <c r="J61" s="54" t="s">
        <v>17</v>
      </c>
      <c r="K61" s="54" t="s">
        <v>18</v>
      </c>
      <c r="L61" s="54" t="s">
        <v>19</v>
      </c>
      <c r="M61" s="54" t="s">
        <v>20</v>
      </c>
      <c r="N61" s="54" t="s">
        <v>21</v>
      </c>
      <c r="O61" s="54" t="s">
        <v>22</v>
      </c>
      <c r="P61" s="54" t="s">
        <v>23</v>
      </c>
      <c r="Q61" s="54" t="s">
        <v>24</v>
      </c>
      <c r="R61" s="54" t="s">
        <v>25</v>
      </c>
      <c r="S61" s="54" t="s">
        <v>26</v>
      </c>
      <c r="T61" s="54" t="s">
        <v>27</v>
      </c>
      <c r="U61" s="54" t="s">
        <v>28</v>
      </c>
      <c r="V61" s="54" t="s">
        <v>29</v>
      </c>
      <c r="W61" s="54" t="s">
        <v>30</v>
      </c>
      <c r="X61" s="57" t="s">
        <v>31</v>
      </c>
      <c r="Y61" s="57" t="s">
        <v>32</v>
      </c>
      <c r="Z61" s="57" t="s">
        <v>33</v>
      </c>
      <c r="AA61" s="57" t="s">
        <v>34</v>
      </c>
      <c r="AB61" s="57" t="s">
        <v>35</v>
      </c>
      <c r="AC61" s="98"/>
    </row>
    <row r="62" spans="1:29">
      <c r="A62" s="2"/>
      <c r="B62" s="44" t="s">
        <v>505</v>
      </c>
      <c r="C62" s="55">
        <v>2.1926958568258432</v>
      </c>
      <c r="D62" s="55">
        <v>3.1941944460413243</v>
      </c>
      <c r="E62" s="55">
        <v>4.100337979729848</v>
      </c>
      <c r="F62" s="55">
        <v>5.0210967173098338</v>
      </c>
      <c r="G62" s="55">
        <v>6.0119376045869544</v>
      </c>
      <c r="H62" s="55">
        <v>6.8830809160354693</v>
      </c>
      <c r="I62" s="55">
        <v>7.9672444346660072</v>
      </c>
      <c r="J62" s="55">
        <v>8.9668178309491999</v>
      </c>
      <c r="K62" s="55">
        <v>9.8214762845628023</v>
      </c>
      <c r="L62" s="55">
        <v>10.764650242087761</v>
      </c>
      <c r="M62" s="55">
        <v>11.657608872123632</v>
      </c>
      <c r="N62" s="55">
        <v>12.759757670523332</v>
      </c>
      <c r="O62" s="55">
        <v>13.832314875627691</v>
      </c>
      <c r="P62" s="55">
        <v>14.782311970432145</v>
      </c>
      <c r="Q62" s="55">
        <v>15.654841219031955</v>
      </c>
      <c r="R62" s="55">
        <v>16.529217195918708</v>
      </c>
      <c r="S62" s="55">
        <v>17.476973470899679</v>
      </c>
      <c r="T62" s="55">
        <v>18.632301774174231</v>
      </c>
      <c r="U62" s="55">
        <v>19.790855974867203</v>
      </c>
      <c r="V62" s="55">
        <v>20.842646392749788</v>
      </c>
      <c r="W62" s="55">
        <v>21.901551502201887</v>
      </c>
      <c r="X62" s="55">
        <v>21.901551502201887</v>
      </c>
      <c r="Y62" s="55">
        <v>21.901551502201887</v>
      </c>
      <c r="Z62" s="55">
        <v>21.901551502201887</v>
      </c>
      <c r="AA62" s="55">
        <v>21.901551502201887</v>
      </c>
      <c r="AB62" s="55">
        <v>21.901551502201887</v>
      </c>
      <c r="AC62" s="98"/>
    </row>
    <row r="63" spans="1:29">
      <c r="A63" s="2"/>
      <c r="B63" s="2" t="s">
        <v>506</v>
      </c>
      <c r="C63" s="56">
        <v>1.5455492329048095</v>
      </c>
      <c r="D63" s="56">
        <v>2.2514681005392525</v>
      </c>
      <c r="E63" s="56">
        <v>2.8901747588449354</v>
      </c>
      <c r="F63" s="56">
        <v>3.5391831273001939</v>
      </c>
      <c r="G63" s="56">
        <v>4.2375897797753481</v>
      </c>
      <c r="H63" s="56">
        <v>4.8516260915456719</v>
      </c>
      <c r="I63" s="56">
        <v>5.6158123736269712</v>
      </c>
      <c r="J63" s="56">
        <v>6.3203742448268976</v>
      </c>
      <c r="K63" s="56">
        <v>6.9227909973674358</v>
      </c>
      <c r="L63" s="56">
        <v>7.5875990153196859</v>
      </c>
      <c r="M63" s="56">
        <v>8.2170121285754014</v>
      </c>
      <c r="N63" s="56">
        <v>8.9938755611444314</v>
      </c>
      <c r="O63" s="56">
        <v>9.7498809872664332</v>
      </c>
      <c r="P63" s="56">
        <v>10.419498379284624</v>
      </c>
      <c r="Q63" s="56">
        <v>11.034511586274757</v>
      </c>
      <c r="R63" s="56">
        <v>11.650826482907977</v>
      </c>
      <c r="S63" s="56">
        <v>12.318864404910535</v>
      </c>
      <c r="T63" s="56">
        <v>13.133212079860797</v>
      </c>
      <c r="U63" s="56">
        <v>13.949833569150126</v>
      </c>
      <c r="V63" s="56">
        <v>14.691201264297906</v>
      </c>
      <c r="W63" s="56">
        <v>15.437583839217265</v>
      </c>
      <c r="X63" s="56">
        <v>15.437583839217265</v>
      </c>
      <c r="Y63" s="56">
        <v>15.437583839217265</v>
      </c>
      <c r="Z63" s="56">
        <v>15.437583839217265</v>
      </c>
      <c r="AA63" s="56">
        <v>15.437583839217265</v>
      </c>
      <c r="AB63" s="56">
        <v>15.437583839217265</v>
      </c>
      <c r="AC63" s="98"/>
    </row>
    <row r="64" spans="1:29">
      <c r="A64" s="2"/>
      <c r="B64" s="44" t="s">
        <v>507</v>
      </c>
      <c r="C64" s="55">
        <v>0</v>
      </c>
      <c r="D64" s="55">
        <v>0</v>
      </c>
      <c r="E64" s="55">
        <v>0</v>
      </c>
      <c r="F64" s="55">
        <v>0</v>
      </c>
      <c r="G64" s="55">
        <v>0</v>
      </c>
      <c r="H64" s="55">
        <v>0</v>
      </c>
      <c r="I64" s="55">
        <v>0</v>
      </c>
      <c r="J64" s="55">
        <v>0</v>
      </c>
      <c r="K64" s="55">
        <v>0</v>
      </c>
      <c r="L64" s="55">
        <v>0</v>
      </c>
      <c r="M64" s="55">
        <v>0</v>
      </c>
      <c r="N64" s="55">
        <v>0</v>
      </c>
      <c r="O64" s="55">
        <v>0</v>
      </c>
      <c r="P64" s="55">
        <v>0</v>
      </c>
      <c r="Q64" s="55">
        <v>0</v>
      </c>
      <c r="R64" s="55">
        <v>0</v>
      </c>
      <c r="S64" s="55">
        <v>0</v>
      </c>
      <c r="T64" s="55">
        <v>0</v>
      </c>
      <c r="U64" s="55">
        <v>0</v>
      </c>
      <c r="V64" s="55">
        <v>0</v>
      </c>
      <c r="W64" s="55">
        <v>0</v>
      </c>
      <c r="X64" s="55">
        <v>0</v>
      </c>
      <c r="Y64" s="55">
        <v>0</v>
      </c>
      <c r="Z64" s="55">
        <v>0</v>
      </c>
      <c r="AA64" s="55">
        <v>0</v>
      </c>
      <c r="AB64" s="55">
        <v>0</v>
      </c>
      <c r="AC64" s="98"/>
    </row>
    <row r="65" spans="1:29">
      <c r="A65" s="2"/>
      <c r="B65" s="2" t="s">
        <v>508</v>
      </c>
      <c r="C65" s="56">
        <v>7.8176036780650229</v>
      </c>
      <c r="D65" s="56">
        <v>11.38823981086715</v>
      </c>
      <c r="E65" s="56">
        <v>14.618907210436593</v>
      </c>
      <c r="F65" s="56">
        <v>17.90168209739052</v>
      </c>
      <c r="G65" s="56">
        <v>21.43432039770088</v>
      </c>
      <c r="H65" s="56">
        <v>24.540201742120523</v>
      </c>
      <c r="I65" s="56">
        <v>28.405562587531733</v>
      </c>
      <c r="J65" s="56">
        <v>31.969334843019737</v>
      </c>
      <c r="K65" s="56">
        <v>35.016442835521289</v>
      </c>
      <c r="L65" s="56">
        <v>38.379134554233232</v>
      </c>
      <c r="M65" s="56">
        <v>41.562793906166235</v>
      </c>
      <c r="N65" s="56">
        <v>45.49227754764911</v>
      </c>
      <c r="O65" s="56">
        <v>49.316258482103422</v>
      </c>
      <c r="P65" s="56">
        <v>52.703276685916379</v>
      </c>
      <c r="Q65" s="56">
        <v>55.814099302668808</v>
      </c>
      <c r="R65" s="56">
        <v>58.931506047267085</v>
      </c>
      <c r="S65" s="56">
        <v>62.310535071349797</v>
      </c>
      <c r="T65" s="56">
        <v>66.429619241156331</v>
      </c>
      <c r="U65" s="56">
        <v>70.560204681166326</v>
      </c>
      <c r="V65" s="56">
        <v>74.310145929878928</v>
      </c>
      <c r="W65" s="56">
        <v>78.085453140226818</v>
      </c>
      <c r="X65" s="56">
        <v>78.085453140226818</v>
      </c>
      <c r="Y65" s="56">
        <v>78.085453140226818</v>
      </c>
      <c r="Z65" s="56">
        <v>78.085453140226818</v>
      </c>
      <c r="AA65" s="56">
        <v>78.085453140226818</v>
      </c>
      <c r="AB65" s="56">
        <v>78.085453140226818</v>
      </c>
      <c r="AC65" s="98"/>
    </row>
    <row r="66" spans="1:29">
      <c r="A66" s="2"/>
      <c r="B66" s="44" t="s">
        <v>509</v>
      </c>
      <c r="C66" s="55">
        <v>0</v>
      </c>
      <c r="D66" s="55">
        <v>0</v>
      </c>
      <c r="E66" s="55">
        <v>0</v>
      </c>
      <c r="F66" s="55">
        <v>0</v>
      </c>
      <c r="G66" s="55">
        <v>0</v>
      </c>
      <c r="H66" s="55">
        <v>0</v>
      </c>
      <c r="I66" s="55">
        <v>0</v>
      </c>
      <c r="J66" s="55">
        <v>0</v>
      </c>
      <c r="K66" s="55">
        <v>0</v>
      </c>
      <c r="L66" s="55">
        <v>0</v>
      </c>
      <c r="M66" s="55">
        <v>0</v>
      </c>
      <c r="N66" s="55">
        <v>0</v>
      </c>
      <c r="O66" s="55">
        <v>0</v>
      </c>
      <c r="P66" s="55">
        <v>0</v>
      </c>
      <c r="Q66" s="55">
        <v>0</v>
      </c>
      <c r="R66" s="55">
        <v>0</v>
      </c>
      <c r="S66" s="55">
        <v>0</v>
      </c>
      <c r="T66" s="55">
        <v>0</v>
      </c>
      <c r="U66" s="55">
        <v>0</v>
      </c>
      <c r="V66" s="55">
        <v>0</v>
      </c>
      <c r="W66" s="55">
        <v>0</v>
      </c>
      <c r="X66" s="55">
        <v>0</v>
      </c>
      <c r="Y66" s="55">
        <v>0</v>
      </c>
      <c r="Z66" s="55">
        <v>0</v>
      </c>
      <c r="AA66" s="55">
        <v>0</v>
      </c>
      <c r="AB66" s="55">
        <v>0</v>
      </c>
      <c r="AC66" s="98"/>
    </row>
    <row r="67" spans="1:29">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98"/>
    </row>
    <row r="68" spans="1:29">
      <c r="A68" s="2"/>
      <c r="B68" s="35" t="s">
        <v>510</v>
      </c>
      <c r="C68" s="2"/>
      <c r="D68" s="2"/>
      <c r="E68" s="2"/>
      <c r="F68" s="2"/>
      <c r="G68" s="2"/>
      <c r="H68" s="2"/>
      <c r="I68" s="2"/>
      <c r="J68" s="2"/>
      <c r="K68" s="2"/>
      <c r="L68" s="2"/>
      <c r="M68" s="2"/>
      <c r="N68" s="2"/>
      <c r="O68" s="2"/>
      <c r="P68" s="2"/>
      <c r="Q68" s="2"/>
      <c r="R68" s="2"/>
      <c r="S68" s="2"/>
      <c r="T68" s="2"/>
      <c r="U68" s="2"/>
      <c r="V68" s="2"/>
      <c r="W68" s="2"/>
      <c r="X68" s="2"/>
      <c r="Y68" s="2"/>
      <c r="Z68" s="2"/>
      <c r="AA68" s="2"/>
      <c r="AB68" s="2"/>
      <c r="AC68" s="98"/>
    </row>
    <row r="69" spans="1:29">
      <c r="A69" s="2"/>
      <c r="B69" s="54" t="s">
        <v>504</v>
      </c>
      <c r="C69" s="54">
        <v>2019</v>
      </c>
      <c r="D69" s="54">
        <v>2020</v>
      </c>
      <c r="E69" s="54">
        <v>2021</v>
      </c>
      <c r="F69" s="54">
        <v>2022</v>
      </c>
      <c r="G69" s="54">
        <v>2023</v>
      </c>
      <c r="H69" s="54">
        <v>2024</v>
      </c>
      <c r="I69" s="54">
        <v>2025</v>
      </c>
      <c r="J69" s="54">
        <v>2026</v>
      </c>
      <c r="K69" s="54">
        <v>2027</v>
      </c>
      <c r="L69" s="54">
        <v>2028</v>
      </c>
      <c r="M69" s="54">
        <v>2029</v>
      </c>
      <c r="N69" s="54">
        <v>2030</v>
      </c>
      <c r="O69" s="54">
        <v>2031</v>
      </c>
      <c r="P69" s="54">
        <v>2032</v>
      </c>
      <c r="Q69" s="54">
        <v>2033</v>
      </c>
      <c r="R69" s="54">
        <v>2034</v>
      </c>
      <c r="S69" s="54">
        <v>2035</v>
      </c>
      <c r="T69" s="54">
        <v>2036</v>
      </c>
      <c r="U69" s="54">
        <v>2037</v>
      </c>
      <c r="V69" s="54">
        <v>2038</v>
      </c>
      <c r="W69" s="54">
        <v>2039</v>
      </c>
      <c r="X69" s="54">
        <v>2040</v>
      </c>
      <c r="Y69" s="54">
        <v>2041</v>
      </c>
      <c r="Z69" s="54">
        <v>2042</v>
      </c>
      <c r="AA69" s="54">
        <v>2043</v>
      </c>
      <c r="AB69" s="54">
        <v>2044</v>
      </c>
      <c r="AC69" s="98"/>
    </row>
    <row r="70" spans="1:29">
      <c r="A70" s="2"/>
      <c r="B70" s="44" t="s">
        <v>505</v>
      </c>
      <c r="C70" s="55">
        <v>2.0380026241045357</v>
      </c>
      <c r="D70" s="55">
        <v>2.9300221915864699</v>
      </c>
      <c r="E70" s="55">
        <v>3.7619678334674531</v>
      </c>
      <c r="F70" s="55">
        <v>4.6431334639828306</v>
      </c>
      <c r="G70" s="55">
        <v>5.5506272893164921</v>
      </c>
      <c r="H70" s="55">
        <v>6.4076673595901257</v>
      </c>
      <c r="I70" s="55">
        <v>7.3119716361426255</v>
      </c>
      <c r="J70" s="55">
        <v>8.2694970549587996</v>
      </c>
      <c r="K70" s="55">
        <v>9.2162681862693532</v>
      </c>
      <c r="L70" s="55">
        <v>10.180572088109816</v>
      </c>
      <c r="M70" s="55">
        <v>11.056547108986976</v>
      </c>
      <c r="N70" s="55">
        <v>11.958106236865907</v>
      </c>
      <c r="O70" s="55">
        <v>13.02182968018499</v>
      </c>
      <c r="P70" s="55">
        <v>14.051900910215053</v>
      </c>
      <c r="Q70" s="55">
        <v>15.02126961811282</v>
      </c>
      <c r="R70" s="55">
        <v>16.060084053459757</v>
      </c>
      <c r="S70" s="55">
        <v>17.105366012986934</v>
      </c>
      <c r="T70" s="55">
        <v>18.089168077963794</v>
      </c>
      <c r="U70" s="55">
        <v>19.162841837882947</v>
      </c>
      <c r="V70" s="55">
        <v>20.228272558512323</v>
      </c>
      <c r="W70" s="55">
        <v>21.305718345416437</v>
      </c>
      <c r="X70" s="55">
        <v>21.305718345416437</v>
      </c>
      <c r="Y70" s="55">
        <v>21.305718345416437</v>
      </c>
      <c r="Z70" s="55">
        <v>21.305718345416437</v>
      </c>
      <c r="AA70" s="55">
        <v>21.305718345416437</v>
      </c>
      <c r="AB70" s="55">
        <v>21.305718345416437</v>
      </c>
      <c r="AC70" s="98"/>
    </row>
    <row r="71" spans="1:29">
      <c r="A71" s="2"/>
      <c r="B71" s="2" t="s">
        <v>506</v>
      </c>
      <c r="C71" s="56">
        <v>1.436511763607045</v>
      </c>
      <c r="D71" s="56">
        <v>2.0652629668193039</v>
      </c>
      <c r="E71" s="56">
        <v>2.6516703085511399</v>
      </c>
      <c r="F71" s="56">
        <v>3.2727709778781646</v>
      </c>
      <c r="G71" s="56">
        <v>3.9124294062206486</v>
      </c>
      <c r="H71" s="56">
        <v>4.5165248711966237</v>
      </c>
      <c r="I71" s="56">
        <v>5.1539351059938463</v>
      </c>
      <c r="J71" s="56">
        <v>5.8288589318091173</v>
      </c>
      <c r="K71" s="56">
        <v>6.4962024629141091</v>
      </c>
      <c r="L71" s="56">
        <v>7.175904187682324</v>
      </c>
      <c r="M71" s="56">
        <v>7.7933461905692738</v>
      </c>
      <c r="N71" s="56">
        <v>8.428821472822376</v>
      </c>
      <c r="O71" s="56">
        <v>9.1786003109256207</v>
      </c>
      <c r="P71" s="56">
        <v>9.9046589635446409</v>
      </c>
      <c r="Q71" s="56">
        <v>10.587930680517799</v>
      </c>
      <c r="R71" s="56">
        <v>11.320152091290701</v>
      </c>
      <c r="S71" s="56">
        <v>12.05693221776712</v>
      </c>
      <c r="T71" s="56">
        <v>12.750377467878668</v>
      </c>
      <c r="U71" s="56">
        <v>13.507169911694948</v>
      </c>
      <c r="V71" s="56">
        <v>14.258152145667736</v>
      </c>
      <c r="W71" s="56">
        <v>15.017603350111926</v>
      </c>
      <c r="X71" s="56">
        <v>15.017603350111926</v>
      </c>
      <c r="Y71" s="56">
        <v>15.017603350111926</v>
      </c>
      <c r="Z71" s="56">
        <v>15.017603350111926</v>
      </c>
      <c r="AA71" s="56">
        <v>15.017603350111926</v>
      </c>
      <c r="AB71" s="56">
        <v>15.017603350111926</v>
      </c>
      <c r="AC71" s="98"/>
    </row>
    <row r="72" spans="1:29">
      <c r="A72" s="2"/>
      <c r="B72" s="44" t="s">
        <v>507</v>
      </c>
      <c r="C72" s="55">
        <v>0</v>
      </c>
      <c r="D72" s="55">
        <v>0</v>
      </c>
      <c r="E72" s="55">
        <v>0</v>
      </c>
      <c r="F72" s="55">
        <v>0</v>
      </c>
      <c r="G72" s="55">
        <v>0</v>
      </c>
      <c r="H72" s="55">
        <v>0</v>
      </c>
      <c r="I72" s="55">
        <v>0</v>
      </c>
      <c r="J72" s="55">
        <v>0</v>
      </c>
      <c r="K72" s="55">
        <v>0</v>
      </c>
      <c r="L72" s="55">
        <v>0</v>
      </c>
      <c r="M72" s="55">
        <v>0</v>
      </c>
      <c r="N72" s="55">
        <v>0</v>
      </c>
      <c r="O72" s="55">
        <v>0</v>
      </c>
      <c r="P72" s="55">
        <v>0</v>
      </c>
      <c r="Q72" s="55">
        <v>0</v>
      </c>
      <c r="R72" s="55">
        <v>0</v>
      </c>
      <c r="S72" s="55">
        <v>0</v>
      </c>
      <c r="T72" s="55">
        <v>0</v>
      </c>
      <c r="U72" s="55">
        <v>0</v>
      </c>
      <c r="V72" s="55">
        <v>0</v>
      </c>
      <c r="W72" s="55">
        <v>0</v>
      </c>
      <c r="X72" s="55">
        <v>0</v>
      </c>
      <c r="Y72" s="55">
        <v>0</v>
      </c>
      <c r="Z72" s="55">
        <v>0</v>
      </c>
      <c r="AA72" s="55">
        <v>0</v>
      </c>
      <c r="AB72" s="55">
        <v>0</v>
      </c>
      <c r="AC72" s="98"/>
    </row>
    <row r="73" spans="1:29">
      <c r="A73" s="2"/>
      <c r="B73" s="2" t="s">
        <v>508</v>
      </c>
      <c r="C73" s="56">
        <v>7.2660769438263308</v>
      </c>
      <c r="D73" s="56">
        <v>10.446388262399964</v>
      </c>
      <c r="E73" s="56">
        <v>13.412518421159829</v>
      </c>
      <c r="F73" s="56">
        <v>16.554132271825591</v>
      </c>
      <c r="G73" s="56">
        <v>19.789613857046284</v>
      </c>
      <c r="H73" s="56">
        <v>22.84521301128521</v>
      </c>
      <c r="I73" s="56">
        <v>26.069322919852549</v>
      </c>
      <c r="J73" s="56">
        <v>29.483181806243746</v>
      </c>
      <c r="K73" s="56">
        <v>32.858698504274813</v>
      </c>
      <c r="L73" s="56">
        <v>36.29672467025356</v>
      </c>
      <c r="M73" s="56">
        <v>39.419832475553832</v>
      </c>
      <c r="N73" s="56">
        <v>42.634155124159633</v>
      </c>
      <c r="O73" s="56">
        <v>46.426641107588807</v>
      </c>
      <c r="P73" s="56">
        <v>50.099147083045473</v>
      </c>
      <c r="Q73" s="56">
        <v>53.555230767735274</v>
      </c>
      <c r="R73" s="56">
        <v>57.258908833853994</v>
      </c>
      <c r="S73" s="56">
        <v>60.985645520100995</v>
      </c>
      <c r="T73" s="56">
        <v>64.493188354967543</v>
      </c>
      <c r="U73" s="56">
        <v>68.321150134735959</v>
      </c>
      <c r="V73" s="56">
        <v>72.119723062389028</v>
      </c>
      <c r="W73" s="56">
        <v>75.961133224403227</v>
      </c>
      <c r="X73" s="56">
        <v>75.961133224403227</v>
      </c>
      <c r="Y73" s="56">
        <v>75.961133224403227</v>
      </c>
      <c r="Z73" s="56">
        <v>75.961133224403227</v>
      </c>
      <c r="AA73" s="56">
        <v>75.961133224403227</v>
      </c>
      <c r="AB73" s="56">
        <v>75.961133224403227</v>
      </c>
      <c r="AC73" s="98"/>
    </row>
    <row r="74" spans="1:29">
      <c r="A74" s="2"/>
      <c r="B74" s="44" t="s">
        <v>509</v>
      </c>
      <c r="C74" s="55">
        <v>0</v>
      </c>
      <c r="D74" s="55">
        <v>0</v>
      </c>
      <c r="E74" s="55">
        <v>0</v>
      </c>
      <c r="F74" s="55">
        <v>0</v>
      </c>
      <c r="G74" s="55">
        <v>0</v>
      </c>
      <c r="H74" s="55">
        <v>0</v>
      </c>
      <c r="I74" s="55">
        <v>0</v>
      </c>
      <c r="J74" s="55">
        <v>0</v>
      </c>
      <c r="K74" s="55">
        <v>0</v>
      </c>
      <c r="L74" s="55">
        <v>0</v>
      </c>
      <c r="M74" s="55">
        <v>0</v>
      </c>
      <c r="N74" s="55">
        <v>0</v>
      </c>
      <c r="O74" s="55">
        <v>0</v>
      </c>
      <c r="P74" s="55">
        <v>0</v>
      </c>
      <c r="Q74" s="55">
        <v>0</v>
      </c>
      <c r="R74" s="55">
        <v>0</v>
      </c>
      <c r="S74" s="55">
        <v>0</v>
      </c>
      <c r="T74" s="55">
        <v>0</v>
      </c>
      <c r="U74" s="55">
        <v>0</v>
      </c>
      <c r="V74" s="55">
        <v>0</v>
      </c>
      <c r="W74" s="55">
        <v>0</v>
      </c>
      <c r="X74" s="55">
        <v>0</v>
      </c>
      <c r="Y74" s="55">
        <v>0</v>
      </c>
      <c r="Z74" s="55">
        <v>0</v>
      </c>
      <c r="AA74" s="55">
        <v>0</v>
      </c>
      <c r="AB74" s="55">
        <v>0</v>
      </c>
      <c r="AC74" s="98"/>
    </row>
    <row r="75" spans="1:29">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98"/>
    </row>
    <row r="76" spans="1:29">
      <c r="A76" s="2"/>
      <c r="B76" s="35" t="s">
        <v>514</v>
      </c>
      <c r="C76" s="2"/>
      <c r="D76" s="2"/>
      <c r="E76" s="2"/>
      <c r="F76" s="2"/>
      <c r="G76" s="2"/>
      <c r="H76" s="2"/>
      <c r="I76" s="2"/>
      <c r="J76" s="2"/>
      <c r="K76" s="2"/>
      <c r="L76" s="2"/>
      <c r="M76" s="2"/>
      <c r="N76" s="2"/>
      <c r="O76" s="2"/>
      <c r="P76" s="2"/>
      <c r="Q76" s="2"/>
      <c r="R76" s="2"/>
      <c r="S76" s="2"/>
      <c r="T76" s="2"/>
      <c r="U76" s="2"/>
      <c r="V76" s="2"/>
      <c r="W76" s="2"/>
      <c r="X76" s="2"/>
      <c r="Y76" s="2"/>
      <c r="Z76" s="2"/>
      <c r="AA76" s="2"/>
      <c r="AB76" s="2"/>
      <c r="AC76" s="98"/>
    </row>
    <row r="77" spans="1:29">
      <c r="A77" s="2"/>
      <c r="B77" s="35" t="s">
        <v>503</v>
      </c>
      <c r="C77" s="2"/>
      <c r="D77" s="2"/>
      <c r="E77" s="2"/>
      <c r="F77" s="2"/>
      <c r="G77" s="2"/>
      <c r="H77" s="2"/>
      <c r="I77" s="2"/>
      <c r="J77" s="2"/>
      <c r="K77" s="2"/>
      <c r="L77" s="2"/>
      <c r="M77" s="2"/>
      <c r="N77" s="2"/>
      <c r="O77" s="2"/>
      <c r="P77" s="2"/>
      <c r="Q77" s="2"/>
      <c r="R77" s="2"/>
      <c r="S77" s="2"/>
      <c r="T77" s="2"/>
      <c r="U77" s="2"/>
      <c r="V77" s="2"/>
      <c r="W77" s="2"/>
      <c r="X77" s="2"/>
      <c r="Y77" s="2"/>
      <c r="Z77" s="2"/>
      <c r="AA77" s="2"/>
      <c r="AB77" s="2"/>
      <c r="AC77" s="98"/>
    </row>
    <row r="78" spans="1:29">
      <c r="A78" s="2"/>
      <c r="B78" s="54" t="s">
        <v>504</v>
      </c>
      <c r="C78" s="54" t="s">
        <v>10</v>
      </c>
      <c r="D78" s="54" t="s">
        <v>11</v>
      </c>
      <c r="E78" s="54" t="s">
        <v>12</v>
      </c>
      <c r="F78" s="54" t="s">
        <v>13</v>
      </c>
      <c r="G78" s="54" t="s">
        <v>14</v>
      </c>
      <c r="H78" s="54" t="s">
        <v>15</v>
      </c>
      <c r="I78" s="54" t="s">
        <v>16</v>
      </c>
      <c r="J78" s="54" t="s">
        <v>17</v>
      </c>
      <c r="K78" s="54" t="s">
        <v>18</v>
      </c>
      <c r="L78" s="54" t="s">
        <v>19</v>
      </c>
      <c r="M78" s="54" t="s">
        <v>20</v>
      </c>
      <c r="N78" s="54" t="s">
        <v>21</v>
      </c>
      <c r="O78" s="54" t="s">
        <v>22</v>
      </c>
      <c r="P78" s="54" t="s">
        <v>23</v>
      </c>
      <c r="Q78" s="54" t="s">
        <v>24</v>
      </c>
      <c r="R78" s="54" t="s">
        <v>25</v>
      </c>
      <c r="S78" s="54" t="s">
        <v>26</v>
      </c>
      <c r="T78" s="54" t="s">
        <v>27</v>
      </c>
      <c r="U78" s="54" t="s">
        <v>28</v>
      </c>
      <c r="V78" s="54" t="s">
        <v>29</v>
      </c>
      <c r="W78" s="54" t="s">
        <v>30</v>
      </c>
      <c r="X78" s="57" t="s">
        <v>31</v>
      </c>
      <c r="Y78" s="57" t="s">
        <v>32</v>
      </c>
      <c r="Z78" s="57" t="s">
        <v>33</v>
      </c>
      <c r="AA78" s="57" t="s">
        <v>34</v>
      </c>
      <c r="AB78" s="57" t="s">
        <v>35</v>
      </c>
      <c r="AC78" s="98"/>
    </row>
    <row r="79" spans="1:29">
      <c r="A79" s="2"/>
      <c r="B79" s="44" t="s">
        <v>505</v>
      </c>
      <c r="C79" s="55">
        <v>5.7259737775685196</v>
      </c>
      <c r="D79" s="55">
        <v>5.8483903329419809</v>
      </c>
      <c r="E79" s="55">
        <v>6.016501390469557</v>
      </c>
      <c r="F79" s="55">
        <v>5.9281909653084703</v>
      </c>
      <c r="G79" s="55">
        <v>6.050829164887837</v>
      </c>
      <c r="H79" s="55">
        <v>6.2066847032662631</v>
      </c>
      <c r="I79" s="55">
        <v>6.3571206839949719</v>
      </c>
      <c r="J79" s="55">
        <v>6.5266419020390689</v>
      </c>
      <c r="K79" s="55">
        <v>6.6832626484786264</v>
      </c>
      <c r="L79" s="55">
        <v>6.8982757370421162</v>
      </c>
      <c r="M79" s="55">
        <v>7.0786800894698443</v>
      </c>
      <c r="N79" s="55">
        <v>7.2691719131071517</v>
      </c>
      <c r="O79" s="55">
        <v>7.3901043453943345</v>
      </c>
      <c r="P79" s="55">
        <v>7.4918518418419113</v>
      </c>
      <c r="Q79" s="55">
        <v>7.6263427039737381</v>
      </c>
      <c r="R79" s="55">
        <v>7.8200471564387311</v>
      </c>
      <c r="S79" s="55">
        <v>8.0395265127168098</v>
      </c>
      <c r="T79" s="55">
        <v>8.1791322893193854</v>
      </c>
      <c r="U79" s="55">
        <v>8.3766270903032964</v>
      </c>
      <c r="V79" s="55">
        <v>8.5688068661152066</v>
      </c>
      <c r="W79" s="55">
        <v>8.7628301136189251</v>
      </c>
      <c r="X79" s="55">
        <v>8.7628301136189251</v>
      </c>
      <c r="Y79" s="55">
        <v>8.7628301136189251</v>
      </c>
      <c r="Z79" s="55">
        <v>8.7628301136189251</v>
      </c>
      <c r="AA79" s="55">
        <v>8.7628301136189251</v>
      </c>
      <c r="AB79" s="55">
        <v>8.7628301136189251</v>
      </c>
      <c r="AC79" s="98"/>
    </row>
    <row r="80" spans="1:29">
      <c r="A80" s="2"/>
      <c r="B80" s="2" t="s">
        <v>506</v>
      </c>
      <c r="C80" s="56">
        <v>13.61853222773053</v>
      </c>
      <c r="D80" s="56">
        <v>13.909685116186328</v>
      </c>
      <c r="E80" s="56">
        <v>14.309516820576242</v>
      </c>
      <c r="F80" s="56">
        <v>14.099481214787712</v>
      </c>
      <c r="G80" s="56">
        <v>14.391161257030532</v>
      </c>
      <c r="H80" s="56">
        <v>14.761844699660305</v>
      </c>
      <c r="I80" s="56">
        <v>15.119638383555618</v>
      </c>
      <c r="J80" s="56">
        <v>15.522823983228063</v>
      </c>
      <c r="K80" s="56">
        <v>15.895327380165385</v>
      </c>
      <c r="L80" s="56">
        <v>16.406709861073143</v>
      </c>
      <c r="M80" s="56">
        <v>16.835779672252606</v>
      </c>
      <c r="N80" s="56">
        <v>17.288841306849449</v>
      </c>
      <c r="O80" s="56">
        <v>17.576464389045988</v>
      </c>
      <c r="P80" s="56">
        <v>17.818458434651035</v>
      </c>
      <c r="Q80" s="56">
        <v>18.138328593234835</v>
      </c>
      <c r="R80" s="56">
        <v>18.599031074773194</v>
      </c>
      <c r="S80" s="56">
        <v>19.121036030245385</v>
      </c>
      <c r="T80" s="56">
        <v>19.453071390813669</v>
      </c>
      <c r="U80" s="56">
        <v>19.922788755315942</v>
      </c>
      <c r="V80" s="56">
        <v>20.379864978868596</v>
      </c>
      <c r="W80" s="56">
        <v>20.841325675634199</v>
      </c>
      <c r="X80" s="56">
        <v>20.841325675634199</v>
      </c>
      <c r="Y80" s="56">
        <v>20.841325675634199</v>
      </c>
      <c r="Z80" s="56">
        <v>20.841325675634199</v>
      </c>
      <c r="AA80" s="56">
        <v>20.841325675634199</v>
      </c>
      <c r="AB80" s="56">
        <v>20.841325675634199</v>
      </c>
      <c r="AC80" s="98"/>
    </row>
    <row r="81" spans="1:29">
      <c r="A81" s="2"/>
      <c r="B81" s="44" t="s">
        <v>507</v>
      </c>
      <c r="C81" s="55">
        <v>0.51585349347464415</v>
      </c>
      <c r="D81" s="55">
        <v>0.5268820119767561</v>
      </c>
      <c r="E81" s="55">
        <v>0.54202715229455478</v>
      </c>
      <c r="F81" s="55">
        <v>0.53407125813589928</v>
      </c>
      <c r="G81" s="55">
        <v>0.5451197445844862</v>
      </c>
      <c r="H81" s="55">
        <v>0.55916078407803838</v>
      </c>
      <c r="I81" s="55">
        <v>0.57271357513467791</v>
      </c>
      <c r="J81" s="55">
        <v>0.58798575694045496</v>
      </c>
      <c r="K81" s="55">
        <v>0.60209573409717265</v>
      </c>
      <c r="L81" s="55">
        <v>0.62146628261640657</v>
      </c>
      <c r="M81" s="55">
        <v>0.63771892697926447</v>
      </c>
      <c r="N81" s="55">
        <v>0.65488035253217447</v>
      </c>
      <c r="O81" s="55">
        <v>0.66577516625174127</v>
      </c>
      <c r="P81" s="55">
        <v>0.67494160737314601</v>
      </c>
      <c r="Q81" s="55">
        <v>0.68705790125889621</v>
      </c>
      <c r="R81" s="55">
        <v>0.70450875283232151</v>
      </c>
      <c r="S81" s="55">
        <v>0.72428166781233116</v>
      </c>
      <c r="T81" s="55">
        <v>0.73685876480355361</v>
      </c>
      <c r="U81" s="55">
        <v>0.75465108921651947</v>
      </c>
      <c r="V81" s="55">
        <v>0.77196458253290245</v>
      </c>
      <c r="W81" s="55">
        <v>0.78944415438008164</v>
      </c>
      <c r="X81" s="55">
        <v>0.78944415438008164</v>
      </c>
      <c r="Y81" s="55">
        <v>0.78944415438008164</v>
      </c>
      <c r="Z81" s="55">
        <v>0.78944415438008164</v>
      </c>
      <c r="AA81" s="55">
        <v>0.78944415438008164</v>
      </c>
      <c r="AB81" s="55">
        <v>0.78944415438008164</v>
      </c>
      <c r="AC81" s="98"/>
    </row>
    <row r="82" spans="1:29">
      <c r="A82" s="2"/>
      <c r="B82" s="2" t="s">
        <v>508</v>
      </c>
      <c r="C82" s="56">
        <v>2.3626090001138564</v>
      </c>
      <c r="D82" s="56">
        <v>2.4131196148535388</v>
      </c>
      <c r="E82" s="56">
        <v>2.4824843575090618</v>
      </c>
      <c r="F82" s="56">
        <v>2.4460463622624147</v>
      </c>
      <c r="G82" s="56">
        <v>2.4966484301969665</v>
      </c>
      <c r="H82" s="56">
        <v>2.5609563910774362</v>
      </c>
      <c r="I82" s="56">
        <v>2.6230281741168504</v>
      </c>
      <c r="J82" s="56">
        <v>2.6929747667872945</v>
      </c>
      <c r="K82" s="56">
        <v>2.7575984621650598</v>
      </c>
      <c r="L82" s="56">
        <v>2.8463155743831479</v>
      </c>
      <c r="M82" s="56">
        <v>2.9207526855650379</v>
      </c>
      <c r="N82" s="56">
        <v>2.9993520145973704</v>
      </c>
      <c r="O82" s="56">
        <v>3.0492502614329808</v>
      </c>
      <c r="P82" s="56">
        <v>3.0912325617690044</v>
      </c>
      <c r="Q82" s="56">
        <v>3.1467251877657425</v>
      </c>
      <c r="R82" s="56">
        <v>3.2266500879720148</v>
      </c>
      <c r="S82" s="56">
        <v>3.3172100385804448</v>
      </c>
      <c r="T82" s="56">
        <v>3.3748131428002424</v>
      </c>
      <c r="U82" s="56">
        <v>3.4563019886116138</v>
      </c>
      <c r="V82" s="56">
        <v>3.5355977880006755</v>
      </c>
      <c r="W82" s="56">
        <v>3.615654227060773</v>
      </c>
      <c r="X82" s="56">
        <v>3.615654227060773</v>
      </c>
      <c r="Y82" s="56">
        <v>3.615654227060773</v>
      </c>
      <c r="Z82" s="56">
        <v>3.615654227060773</v>
      </c>
      <c r="AA82" s="56">
        <v>3.615654227060773</v>
      </c>
      <c r="AB82" s="56">
        <v>3.615654227060773</v>
      </c>
      <c r="AC82" s="98"/>
    </row>
    <row r="83" spans="1:29">
      <c r="A83" s="2"/>
      <c r="B83" s="44" t="s">
        <v>509</v>
      </c>
      <c r="C83" s="55">
        <v>1.7198081776311334</v>
      </c>
      <c r="D83" s="55">
        <v>1.7565762455942568</v>
      </c>
      <c r="E83" s="55">
        <v>1.8070687526711779</v>
      </c>
      <c r="F83" s="55">
        <v>1.7805445321172719</v>
      </c>
      <c r="G83" s="55">
        <v>1.8173791713803453</v>
      </c>
      <c r="H83" s="55">
        <v>1.8641907076962063</v>
      </c>
      <c r="I83" s="55">
        <v>1.9093744685581093</v>
      </c>
      <c r="J83" s="55">
        <v>1.9602905202900196</v>
      </c>
      <c r="K83" s="55">
        <v>2.0073318884444902</v>
      </c>
      <c r="L83" s="55">
        <v>2.0719115184556927</v>
      </c>
      <c r="M83" s="55">
        <v>2.1260963423193466</v>
      </c>
      <c r="N83" s="55">
        <v>2.1833109592193942</v>
      </c>
      <c r="O83" s="55">
        <v>2.2196332677153023</v>
      </c>
      <c r="P83" s="55">
        <v>2.2501933406813279</v>
      </c>
      <c r="Q83" s="55">
        <v>2.2905879518856409</v>
      </c>
      <c r="R83" s="55">
        <v>2.3487674885607674</v>
      </c>
      <c r="S83" s="55">
        <v>2.4146885714038255</v>
      </c>
      <c r="T83" s="55">
        <v>2.4566194578473244</v>
      </c>
      <c r="U83" s="55">
        <v>2.5159374336128408</v>
      </c>
      <c r="V83" s="55">
        <v>2.5736590304722995</v>
      </c>
      <c r="W83" s="55">
        <v>2.6319343179028181</v>
      </c>
      <c r="X83" s="55">
        <v>2.6319343179028181</v>
      </c>
      <c r="Y83" s="55">
        <v>2.6319343179028181</v>
      </c>
      <c r="Z83" s="55">
        <v>2.6319343179028181</v>
      </c>
      <c r="AA83" s="55">
        <v>2.6319343179028181</v>
      </c>
      <c r="AB83" s="55">
        <v>2.6319343179028181</v>
      </c>
      <c r="AC83" s="98"/>
    </row>
    <row r="84" spans="1:29">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98"/>
    </row>
    <row r="85" spans="1:29">
      <c r="A85" s="2"/>
      <c r="B85" s="35" t="s">
        <v>510</v>
      </c>
      <c r="C85" s="2"/>
      <c r="D85" s="2"/>
      <c r="E85" s="2"/>
      <c r="F85" s="2"/>
      <c r="G85" s="2"/>
      <c r="H85" s="2"/>
      <c r="I85" s="2"/>
      <c r="J85" s="2"/>
      <c r="K85" s="2"/>
      <c r="L85" s="2"/>
      <c r="M85" s="2"/>
      <c r="N85" s="2"/>
      <c r="O85" s="2"/>
      <c r="P85" s="2"/>
      <c r="Q85" s="2"/>
      <c r="R85" s="2"/>
      <c r="S85" s="2"/>
      <c r="T85" s="2"/>
      <c r="U85" s="2"/>
      <c r="V85" s="2"/>
      <c r="W85" s="2"/>
      <c r="X85" s="2"/>
      <c r="Y85" s="2"/>
      <c r="Z85" s="2"/>
      <c r="AA85" s="2"/>
      <c r="AB85" s="2"/>
      <c r="AC85" s="98"/>
    </row>
    <row r="86" spans="1:29">
      <c r="A86" s="2"/>
      <c r="B86" s="54" t="s">
        <v>504</v>
      </c>
      <c r="C86" s="54">
        <v>2019</v>
      </c>
      <c r="D86" s="54">
        <v>2020</v>
      </c>
      <c r="E86" s="54">
        <v>2021</v>
      </c>
      <c r="F86" s="54">
        <v>2022</v>
      </c>
      <c r="G86" s="54">
        <v>2023</v>
      </c>
      <c r="H86" s="54">
        <v>2024</v>
      </c>
      <c r="I86" s="54">
        <v>2025</v>
      </c>
      <c r="J86" s="54">
        <v>2026</v>
      </c>
      <c r="K86" s="54">
        <v>2027</v>
      </c>
      <c r="L86" s="54">
        <v>2028</v>
      </c>
      <c r="M86" s="54">
        <v>2029</v>
      </c>
      <c r="N86" s="54">
        <v>2030</v>
      </c>
      <c r="O86" s="54">
        <v>2031</v>
      </c>
      <c r="P86" s="54">
        <v>2032</v>
      </c>
      <c r="Q86" s="54">
        <v>2033</v>
      </c>
      <c r="R86" s="54">
        <v>2034</v>
      </c>
      <c r="S86" s="54">
        <v>2035</v>
      </c>
      <c r="T86" s="54">
        <v>2036</v>
      </c>
      <c r="U86" s="54">
        <v>2037</v>
      </c>
      <c r="V86" s="54">
        <v>2038</v>
      </c>
      <c r="W86" s="54">
        <v>2039</v>
      </c>
      <c r="X86" s="54">
        <v>2040</v>
      </c>
      <c r="Y86" s="54">
        <v>2041</v>
      </c>
      <c r="Z86" s="54">
        <v>2042</v>
      </c>
      <c r="AA86" s="54">
        <v>2043</v>
      </c>
      <c r="AB86" s="54">
        <v>2044</v>
      </c>
      <c r="AC86" s="98"/>
    </row>
    <row r="87" spans="1:29">
      <c r="A87" s="2"/>
      <c r="B87" s="44" t="s">
        <v>505</v>
      </c>
      <c r="C87" s="55">
        <v>5.8178934529030704</v>
      </c>
      <c r="D87" s="55">
        <v>6.0325791650789551</v>
      </c>
      <c r="E87" s="55">
        <v>6.2786677739972356</v>
      </c>
      <c r="F87" s="55">
        <v>6.3105139574217901</v>
      </c>
      <c r="G87" s="55">
        <v>6.513696006499293</v>
      </c>
      <c r="H87" s="55">
        <v>6.7632667910296922</v>
      </c>
      <c r="I87" s="55">
        <v>6.9531969865021583</v>
      </c>
      <c r="J87" s="55">
        <v>7.2233446092469498</v>
      </c>
      <c r="K87" s="55">
        <v>7.5290717561855098</v>
      </c>
      <c r="L87" s="55">
        <v>7.7943061206451159</v>
      </c>
      <c r="M87" s="55">
        <v>8.0859854223753302</v>
      </c>
      <c r="N87" s="55">
        <v>8.3041422390232658</v>
      </c>
      <c r="O87" s="55">
        <v>8.5498669054352483</v>
      </c>
      <c r="P87" s="55">
        <v>8.7831876999275131</v>
      </c>
      <c r="Q87" s="55">
        <v>8.9899157409097832</v>
      </c>
      <c r="R87" s="55">
        <v>9.2228714824082498</v>
      </c>
      <c r="S87" s="55">
        <v>9.5133099859841437</v>
      </c>
      <c r="T87" s="55">
        <v>9.7963720608056271</v>
      </c>
      <c r="U87" s="55">
        <v>10.069539775799528</v>
      </c>
      <c r="V87" s="55">
        <v>10.345783743606065</v>
      </c>
      <c r="W87" s="55">
        <v>10.624562895046239</v>
      </c>
      <c r="X87" s="55">
        <v>10.624562895046239</v>
      </c>
      <c r="Y87" s="55">
        <v>10.624562895046239</v>
      </c>
      <c r="Z87" s="55">
        <v>10.624562895046239</v>
      </c>
      <c r="AA87" s="55">
        <v>10.624562895046239</v>
      </c>
      <c r="AB87" s="55">
        <v>10.624562895046239</v>
      </c>
      <c r="AC87" s="98"/>
    </row>
    <row r="88" spans="1:29">
      <c r="A88" s="2"/>
      <c r="B88" s="2" t="s">
        <v>506</v>
      </c>
      <c r="C88" s="56">
        <v>13.837151996093791</v>
      </c>
      <c r="D88" s="56">
        <v>14.347755852079681</v>
      </c>
      <c r="E88" s="56">
        <v>14.933047678696131</v>
      </c>
      <c r="F88" s="56">
        <v>15.008789952786962</v>
      </c>
      <c r="G88" s="56">
        <v>15.492033745187511</v>
      </c>
      <c r="H88" s="56">
        <v>16.085607502989543</v>
      </c>
      <c r="I88" s="56">
        <v>16.537333373302438</v>
      </c>
      <c r="J88" s="56">
        <v>17.179846638208968</v>
      </c>
      <c r="K88" s="56">
        <v>17.906981474170951</v>
      </c>
      <c r="L88" s="56">
        <v>18.537809151804609</v>
      </c>
      <c r="M88" s="56">
        <v>19.231532896460251</v>
      </c>
      <c r="N88" s="56">
        <v>19.750392352271561</v>
      </c>
      <c r="O88" s="56">
        <v>20.334818585900056</v>
      </c>
      <c r="P88" s="56">
        <v>20.889743718746523</v>
      </c>
      <c r="Q88" s="56">
        <v>21.38142122162327</v>
      </c>
      <c r="R88" s="56">
        <v>21.935478120322323</v>
      </c>
      <c r="S88" s="56">
        <v>22.626250777475803</v>
      </c>
      <c r="T88" s="56">
        <v>23.299479495970143</v>
      </c>
      <c r="U88" s="56">
        <v>23.949175682982663</v>
      </c>
      <c r="V88" s="56">
        <v>24.606188363171178</v>
      </c>
      <c r="W88" s="56">
        <v>25.269230669299155</v>
      </c>
      <c r="X88" s="56">
        <v>25.269230669299155</v>
      </c>
      <c r="Y88" s="56">
        <v>25.269230669299155</v>
      </c>
      <c r="Z88" s="56">
        <v>25.269230669299155</v>
      </c>
      <c r="AA88" s="56">
        <v>25.269230669299155</v>
      </c>
      <c r="AB88" s="56">
        <v>25.269230669299155</v>
      </c>
      <c r="AC88" s="98"/>
    </row>
    <row r="89" spans="1:29">
      <c r="A89" s="2"/>
      <c r="B89" s="44" t="s">
        <v>507</v>
      </c>
      <c r="C89" s="55">
        <v>0.52413454530658043</v>
      </c>
      <c r="D89" s="55">
        <v>0.54347560045755827</v>
      </c>
      <c r="E89" s="55">
        <v>0.56564574540515622</v>
      </c>
      <c r="F89" s="55">
        <v>0.56851477093890068</v>
      </c>
      <c r="G89" s="55">
        <v>0.58681946004498187</v>
      </c>
      <c r="H89" s="55">
        <v>0.60930331450718</v>
      </c>
      <c r="I89" s="55">
        <v>0.62641414292812314</v>
      </c>
      <c r="J89" s="55">
        <v>0.65075176659882672</v>
      </c>
      <c r="K89" s="55">
        <v>0.67829475280950646</v>
      </c>
      <c r="L89" s="55">
        <v>0.70218974059865857</v>
      </c>
      <c r="M89" s="55">
        <v>0.72846715516894989</v>
      </c>
      <c r="N89" s="55">
        <v>0.74812092243453066</v>
      </c>
      <c r="O89" s="55">
        <v>0.77025827976894234</v>
      </c>
      <c r="P89" s="55">
        <v>0.79127817116464172</v>
      </c>
      <c r="Q89" s="55">
        <v>0.80990231900088006</v>
      </c>
      <c r="R89" s="55">
        <v>0.83088932273948046</v>
      </c>
      <c r="S89" s="55">
        <v>0.8570549536922627</v>
      </c>
      <c r="T89" s="55">
        <v>0.88255604151402167</v>
      </c>
      <c r="U89" s="55">
        <v>0.90716574556753216</v>
      </c>
      <c r="V89" s="55">
        <v>0.93205258951407188</v>
      </c>
      <c r="W89" s="55">
        <v>0.95716782838255909</v>
      </c>
      <c r="X89" s="55">
        <v>0.95716782838255909</v>
      </c>
      <c r="Y89" s="55">
        <v>0.95716782838255909</v>
      </c>
      <c r="Z89" s="55">
        <v>0.95716782838255909</v>
      </c>
      <c r="AA89" s="55">
        <v>0.95716782838255909</v>
      </c>
      <c r="AB89" s="55">
        <v>0.95716782838255909</v>
      </c>
      <c r="AC89" s="98"/>
    </row>
    <row r="90" spans="1:29">
      <c r="A90" s="2"/>
      <c r="B90" s="2" t="s">
        <v>508</v>
      </c>
      <c r="C90" s="56">
        <v>2.4005362175041505</v>
      </c>
      <c r="D90" s="56">
        <v>2.4891182500956468</v>
      </c>
      <c r="E90" s="56">
        <v>2.5906575139556161</v>
      </c>
      <c r="F90" s="56">
        <v>2.6037976509001588</v>
      </c>
      <c r="G90" s="56">
        <v>2.6876331270060092</v>
      </c>
      <c r="H90" s="56">
        <v>2.7906091804428783</v>
      </c>
      <c r="I90" s="56">
        <v>2.8689767746107968</v>
      </c>
      <c r="J90" s="56">
        <v>2.980443091022611</v>
      </c>
      <c r="K90" s="56">
        <v>3.1065899678675315</v>
      </c>
      <c r="L90" s="56">
        <v>3.2160290119418562</v>
      </c>
      <c r="M90" s="56">
        <v>3.3363795706737811</v>
      </c>
      <c r="N90" s="56">
        <v>3.4263938247501358</v>
      </c>
      <c r="O90" s="56">
        <v>3.5277829213417498</v>
      </c>
      <c r="P90" s="56">
        <v>3.624054023934054</v>
      </c>
      <c r="Q90" s="56">
        <v>3.7093526210240384</v>
      </c>
      <c r="R90" s="56">
        <v>3.8054730981468268</v>
      </c>
      <c r="S90" s="56">
        <v>3.9253116879105789</v>
      </c>
      <c r="T90" s="56">
        <v>4.042106670134217</v>
      </c>
      <c r="U90" s="56">
        <v>4.1548191146992721</v>
      </c>
      <c r="V90" s="56">
        <v>4.268800859974391</v>
      </c>
      <c r="W90" s="56">
        <v>4.3838286539920546</v>
      </c>
      <c r="X90" s="56">
        <v>4.3838286539920546</v>
      </c>
      <c r="Y90" s="56">
        <v>4.3838286539920546</v>
      </c>
      <c r="Z90" s="56">
        <v>4.3838286539920546</v>
      </c>
      <c r="AA90" s="56">
        <v>4.3838286539920546</v>
      </c>
      <c r="AB90" s="56">
        <v>4.3838286539920546</v>
      </c>
      <c r="AC90" s="98"/>
    </row>
    <row r="91" spans="1:29">
      <c r="A91" s="2"/>
      <c r="B91" s="44" t="s">
        <v>509</v>
      </c>
      <c r="C91" s="55">
        <v>1.7474164440093105</v>
      </c>
      <c r="D91" s="55">
        <v>1.8118977458390617</v>
      </c>
      <c r="E91" s="55">
        <v>1.8858109732620605</v>
      </c>
      <c r="F91" s="55">
        <v>1.8953760409356946</v>
      </c>
      <c r="G91" s="55">
        <v>1.9564021935388141</v>
      </c>
      <c r="H91" s="55">
        <v>2.0313612996762949</v>
      </c>
      <c r="I91" s="55">
        <v>2.0884072303845791</v>
      </c>
      <c r="J91" s="55">
        <v>2.1695466328359458</v>
      </c>
      <c r="K91" s="55">
        <v>2.2613724196546983</v>
      </c>
      <c r="L91" s="55">
        <v>2.3410361147231953</v>
      </c>
      <c r="M91" s="55">
        <v>2.4286426019073524</v>
      </c>
      <c r="N91" s="55">
        <v>2.4941664572115627</v>
      </c>
      <c r="O91" s="55">
        <v>2.5679703737430231</v>
      </c>
      <c r="P91" s="55">
        <v>2.6380487614490846</v>
      </c>
      <c r="Q91" s="55">
        <v>2.7001399601234084</v>
      </c>
      <c r="R91" s="55">
        <v>2.7701087034007017</v>
      </c>
      <c r="S91" s="55">
        <v>2.8573425142689146</v>
      </c>
      <c r="T91" s="55">
        <v>2.9423607993617154</v>
      </c>
      <c r="U91" s="55">
        <v>3.02440729282484</v>
      </c>
      <c r="V91" s="55">
        <v>3.107377745242232</v>
      </c>
      <c r="W91" s="55">
        <v>3.1911096453564269</v>
      </c>
      <c r="X91" s="55">
        <v>3.1911096453564269</v>
      </c>
      <c r="Y91" s="55">
        <v>3.1911096453564269</v>
      </c>
      <c r="Z91" s="55">
        <v>3.1911096453564269</v>
      </c>
      <c r="AA91" s="55">
        <v>3.1911096453564269</v>
      </c>
      <c r="AB91" s="55">
        <v>3.1911096453564269</v>
      </c>
      <c r="AC91" s="98"/>
    </row>
    <row r="92" spans="1:29" ht="29.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98"/>
      <c r="AB92" s="98"/>
      <c r="AC92" s="98"/>
    </row>
    <row r="93" spans="1:29" ht="27" thickBot="1">
      <c r="A93" s="2"/>
      <c r="B93" s="103" t="s">
        <v>515</v>
      </c>
      <c r="C93" s="2"/>
      <c r="D93" s="2"/>
      <c r="E93" s="2"/>
      <c r="F93" s="2"/>
      <c r="G93" s="2"/>
      <c r="H93" s="2"/>
      <c r="I93" s="2"/>
      <c r="J93" s="2"/>
      <c r="K93" s="2"/>
      <c r="L93" s="2"/>
      <c r="M93" s="2"/>
      <c r="N93" s="2"/>
      <c r="O93" s="2"/>
      <c r="P93" s="2"/>
      <c r="Q93" s="2"/>
      <c r="R93" s="2"/>
      <c r="S93" s="2"/>
      <c r="T93" s="2"/>
      <c r="U93" s="2"/>
      <c r="V93" s="2"/>
      <c r="W93" s="2"/>
      <c r="X93" s="2"/>
      <c r="Y93" s="2"/>
      <c r="Z93" s="2"/>
      <c r="AA93" s="98"/>
      <c r="AB93" s="98"/>
      <c r="AC93" s="98"/>
    </row>
    <row r="94" spans="1:29" ht="15.75" thickTop="1">
      <c r="A94" s="2"/>
      <c r="B94" s="35" t="s">
        <v>502</v>
      </c>
      <c r="C94" s="2"/>
      <c r="D94" s="2"/>
      <c r="E94" s="2"/>
      <c r="F94" s="2"/>
      <c r="G94" s="2"/>
      <c r="H94" s="2"/>
      <c r="I94" s="2"/>
      <c r="J94" s="2"/>
      <c r="K94" s="2"/>
      <c r="L94" s="2"/>
      <c r="M94" s="2"/>
      <c r="N94" s="2"/>
      <c r="O94" s="2"/>
      <c r="P94" s="2"/>
      <c r="Q94" s="2"/>
      <c r="R94" s="2"/>
      <c r="S94" s="2"/>
      <c r="T94" s="2"/>
      <c r="U94" s="2"/>
      <c r="V94" s="2"/>
      <c r="W94" s="2"/>
      <c r="X94" s="2"/>
      <c r="Y94" s="2"/>
      <c r="Z94" s="2"/>
      <c r="AA94" s="98"/>
      <c r="AB94" s="98"/>
      <c r="AC94" s="98"/>
    </row>
    <row r="95" spans="1:29">
      <c r="A95" s="2"/>
      <c r="B95" s="35" t="s">
        <v>503</v>
      </c>
      <c r="C95" s="2"/>
      <c r="D95" s="2"/>
      <c r="E95" s="2"/>
      <c r="F95" s="2"/>
      <c r="G95" s="2"/>
      <c r="H95" s="2"/>
      <c r="I95" s="2"/>
      <c r="J95" s="2"/>
      <c r="K95" s="2"/>
      <c r="L95" s="2"/>
      <c r="M95" s="2"/>
      <c r="N95" s="2"/>
      <c r="O95" s="2"/>
      <c r="P95" s="2"/>
      <c r="Q95" s="2"/>
      <c r="R95" s="2"/>
      <c r="S95" s="2"/>
      <c r="T95" s="2"/>
      <c r="U95" s="2"/>
      <c r="V95" s="2"/>
      <c r="W95" s="2"/>
      <c r="X95" s="2"/>
      <c r="Y95" s="2"/>
      <c r="Z95" s="2"/>
      <c r="AA95" s="98"/>
      <c r="AB95" s="98"/>
      <c r="AC95" s="98"/>
    </row>
    <row r="96" spans="1:29">
      <c r="A96" s="2"/>
      <c r="B96" s="54" t="s">
        <v>504</v>
      </c>
      <c r="C96" s="54" t="s">
        <v>10</v>
      </c>
      <c r="D96" s="54" t="s">
        <v>11</v>
      </c>
      <c r="E96" s="54" t="s">
        <v>12</v>
      </c>
      <c r="F96" s="54" t="s">
        <v>13</v>
      </c>
      <c r="G96" s="54" t="s">
        <v>14</v>
      </c>
      <c r="H96" s="54" t="s">
        <v>15</v>
      </c>
      <c r="I96" s="54" t="s">
        <v>16</v>
      </c>
      <c r="J96" s="54" t="s">
        <v>17</v>
      </c>
      <c r="K96" s="54" t="s">
        <v>18</v>
      </c>
      <c r="L96" s="54" t="s">
        <v>19</v>
      </c>
      <c r="M96" s="54" t="s">
        <v>20</v>
      </c>
      <c r="N96" s="54" t="s">
        <v>21</v>
      </c>
      <c r="O96" s="54" t="s">
        <v>22</v>
      </c>
      <c r="P96" s="54" t="s">
        <v>23</v>
      </c>
      <c r="Q96" s="54" t="s">
        <v>24</v>
      </c>
      <c r="R96" s="54" t="s">
        <v>25</v>
      </c>
      <c r="S96" s="54" t="s">
        <v>26</v>
      </c>
      <c r="T96" s="54" t="s">
        <v>27</v>
      </c>
      <c r="U96" s="54" t="s">
        <v>28</v>
      </c>
      <c r="V96" s="54" t="s">
        <v>29</v>
      </c>
      <c r="W96" s="54" t="s">
        <v>30</v>
      </c>
      <c r="X96" s="57" t="s">
        <v>31</v>
      </c>
      <c r="Y96" s="57" t="s">
        <v>32</v>
      </c>
      <c r="Z96" s="57" t="s">
        <v>33</v>
      </c>
      <c r="AA96" s="57" t="s">
        <v>34</v>
      </c>
      <c r="AB96" s="57" t="s">
        <v>35</v>
      </c>
      <c r="AC96" s="98"/>
    </row>
    <row r="97" spans="1:29">
      <c r="A97" s="2"/>
      <c r="B97" s="44" t="s">
        <v>505</v>
      </c>
      <c r="C97" s="55">
        <v>35.209698021483561</v>
      </c>
      <c r="D97" s="55">
        <v>37.169812535687221</v>
      </c>
      <c r="E97" s="55">
        <v>40.799257059125367</v>
      </c>
      <c r="F97" s="55">
        <v>43.465601253789245</v>
      </c>
      <c r="G97" s="55">
        <v>46.901327884232948</v>
      </c>
      <c r="H97" s="55">
        <v>49.7357375698422</v>
      </c>
      <c r="I97" s="55">
        <v>52.050927395116588</v>
      </c>
      <c r="J97" s="55">
        <v>55.526853036626783</v>
      </c>
      <c r="K97" s="55">
        <v>60.136699841511842</v>
      </c>
      <c r="L97" s="55">
        <v>63.370482781789526</v>
      </c>
      <c r="M97" s="55">
        <v>65.997661787444827</v>
      </c>
      <c r="N97" s="55">
        <v>69.375963514257336</v>
      </c>
      <c r="O97" s="55">
        <v>71.484243698166651</v>
      </c>
      <c r="P97" s="55">
        <v>74.212804842227456</v>
      </c>
      <c r="Q97" s="55">
        <v>79.200535977021318</v>
      </c>
      <c r="R97" s="55">
        <v>82.829133649290355</v>
      </c>
      <c r="S97" s="55">
        <v>86.201533855936589</v>
      </c>
      <c r="T97" s="55">
        <v>90.076520341806344</v>
      </c>
      <c r="U97" s="55">
        <v>90.814192199556061</v>
      </c>
      <c r="V97" s="55">
        <v>94.335085668022558</v>
      </c>
      <c r="W97" s="55">
        <v>97.891063365924992</v>
      </c>
      <c r="X97" s="55">
        <v>94.335085668022558</v>
      </c>
      <c r="Y97" s="55">
        <v>97.891063365924992</v>
      </c>
      <c r="Z97" s="55">
        <v>97.891063365924992</v>
      </c>
      <c r="AA97" s="55">
        <v>97.891063365924992</v>
      </c>
      <c r="AB97" s="55">
        <v>97.891063365924992</v>
      </c>
      <c r="AC97" s="98"/>
    </row>
    <row r="98" spans="1:29">
      <c r="A98" s="2"/>
      <c r="B98" s="2" t="s">
        <v>506</v>
      </c>
      <c r="C98" s="56">
        <v>0.39049572667079957</v>
      </c>
      <c r="D98" s="56">
        <v>0.4122345198043007</v>
      </c>
      <c r="E98" s="56">
        <v>0.45248713928789641</v>
      </c>
      <c r="F98" s="56">
        <v>0.48205842425644363</v>
      </c>
      <c r="G98" s="56">
        <v>0.52016260130387337</v>
      </c>
      <c r="H98" s="56">
        <v>0.55159782887071174</v>
      </c>
      <c r="I98" s="56">
        <v>0.57727461066673413</v>
      </c>
      <c r="J98" s="56">
        <v>0.61582461778145614</v>
      </c>
      <c r="K98" s="56">
        <v>0.66695046034949002</v>
      </c>
      <c r="L98" s="56">
        <v>0.70281496615663031</v>
      </c>
      <c r="M98" s="56">
        <v>0.73195188673690836</v>
      </c>
      <c r="N98" s="56">
        <v>0.76941918869785297</v>
      </c>
      <c r="O98" s="56">
        <v>0.79280122400923858</v>
      </c>
      <c r="P98" s="56">
        <v>0.82306253059772416</v>
      </c>
      <c r="Q98" s="56">
        <v>0.8783793269170701</v>
      </c>
      <c r="R98" s="56">
        <v>0.91862255433596829</v>
      </c>
      <c r="S98" s="56">
        <v>0.95602440505663822</v>
      </c>
      <c r="T98" s="56">
        <v>0.99900022560231605</v>
      </c>
      <c r="U98" s="56">
        <v>1.0071814292002728</v>
      </c>
      <c r="V98" s="56">
        <v>1.0462301552830695</v>
      </c>
      <c r="W98" s="56">
        <v>1.0856679855740481</v>
      </c>
      <c r="X98" s="56">
        <v>1.0462301552830695</v>
      </c>
      <c r="Y98" s="56">
        <v>1.0856679855740481</v>
      </c>
      <c r="Z98" s="56">
        <v>1.0856679855740481</v>
      </c>
      <c r="AA98" s="56">
        <v>1.0856679855740481</v>
      </c>
      <c r="AB98" s="56">
        <v>1.0856679855740481</v>
      </c>
      <c r="AC98" s="98"/>
    </row>
    <row r="99" spans="1:29">
      <c r="A99" s="2"/>
      <c r="B99" s="44" t="s">
        <v>507</v>
      </c>
      <c r="C99" s="55">
        <v>1.18233428353102</v>
      </c>
      <c r="D99" s="55">
        <v>1.2481545182963316</v>
      </c>
      <c r="E99" s="55">
        <v>1.3700305050661328</v>
      </c>
      <c r="F99" s="55">
        <v>1.4595657845542291</v>
      </c>
      <c r="G99" s="55">
        <v>1.5749367650589647</v>
      </c>
      <c r="H99" s="55">
        <v>1.6701156485252042</v>
      </c>
      <c r="I99" s="55">
        <v>1.7478592378520403</v>
      </c>
      <c r="J99" s="55">
        <v>1.8645800927271452</v>
      </c>
      <c r="K99" s="55">
        <v>2.019377782724824</v>
      </c>
      <c r="L99" s="55">
        <v>2.1279675364186801</v>
      </c>
      <c r="M99" s="55">
        <v>2.2161876570645234</v>
      </c>
      <c r="N99" s="55">
        <v>2.3296303213351877</v>
      </c>
      <c r="O99" s="55">
        <v>2.4004259282501863</v>
      </c>
      <c r="P99" s="55">
        <v>2.492050439865281</v>
      </c>
      <c r="Q99" s="55">
        <v>2.6595374064988277</v>
      </c>
      <c r="R99" s="55">
        <v>2.7813849561837571</v>
      </c>
      <c r="S99" s="55">
        <v>2.8946294486435278</v>
      </c>
      <c r="T99" s="55">
        <v>3.0247506830735489</v>
      </c>
      <c r="U99" s="55">
        <v>3.0495215495229502</v>
      </c>
      <c r="V99" s="55">
        <v>3.1677524146070084</v>
      </c>
      <c r="W99" s="55">
        <v>3.2871614007657826</v>
      </c>
      <c r="X99" s="55">
        <v>3.1677524146070084</v>
      </c>
      <c r="Y99" s="55">
        <v>3.2871614007657826</v>
      </c>
      <c r="Z99" s="55">
        <v>3.2871614007657826</v>
      </c>
      <c r="AA99" s="55">
        <v>3.2871614007657826</v>
      </c>
      <c r="AB99" s="55">
        <v>3.2871614007657826</v>
      </c>
      <c r="AC99" s="98"/>
    </row>
    <row r="100" spans="1:29">
      <c r="A100" s="2"/>
      <c r="B100" s="2" t="s">
        <v>508</v>
      </c>
      <c r="C100" s="56">
        <v>6.9312991484066515</v>
      </c>
      <c r="D100" s="56">
        <v>7.3171627265262273</v>
      </c>
      <c r="E100" s="56">
        <v>8.031646722360172</v>
      </c>
      <c r="F100" s="56">
        <v>8.5565370305518584</v>
      </c>
      <c r="G100" s="56">
        <v>9.2328861731438181</v>
      </c>
      <c r="H100" s="56">
        <v>9.7908614624550623</v>
      </c>
      <c r="I100" s="56">
        <v>10.246624339334403</v>
      </c>
      <c r="J100" s="56">
        <v>10.930886965620601</v>
      </c>
      <c r="K100" s="56">
        <v>11.838370671203336</v>
      </c>
      <c r="L100" s="56">
        <v>12.474965649280193</v>
      </c>
      <c r="M100" s="56">
        <v>12.992145989580195</v>
      </c>
      <c r="N100" s="56">
        <v>13.657190599387093</v>
      </c>
      <c r="O100" s="56">
        <v>14.072221726164074</v>
      </c>
      <c r="P100" s="56">
        <v>14.609359918109504</v>
      </c>
      <c r="Q100" s="56">
        <v>15.59123305277781</v>
      </c>
      <c r="R100" s="56">
        <v>16.30555033946294</v>
      </c>
      <c r="S100" s="56">
        <v>16.969433189754668</v>
      </c>
      <c r="T100" s="56">
        <v>17.732254004440676</v>
      </c>
      <c r="U100" s="56">
        <v>17.877470368304529</v>
      </c>
      <c r="V100" s="56">
        <v>18.57058525627437</v>
      </c>
      <c r="W100" s="56">
        <v>19.270606743939084</v>
      </c>
      <c r="X100" s="56">
        <v>18.57058525627437</v>
      </c>
      <c r="Y100" s="56">
        <v>19.270606743939084</v>
      </c>
      <c r="Z100" s="56">
        <v>19.270606743939084</v>
      </c>
      <c r="AA100" s="56">
        <v>19.270606743939084</v>
      </c>
      <c r="AB100" s="56">
        <v>19.270606743939084</v>
      </c>
      <c r="AC100" s="98"/>
    </row>
    <row r="101" spans="1:29">
      <c r="A101" s="2"/>
      <c r="B101" s="44" t="s">
        <v>509</v>
      </c>
      <c r="C101" s="55">
        <v>190.9849516525758</v>
      </c>
      <c r="D101" s="55">
        <v>201.6170330609504</v>
      </c>
      <c r="E101" s="55">
        <v>221.30391837338891</v>
      </c>
      <c r="F101" s="55">
        <v>235.76674099675517</v>
      </c>
      <c r="G101" s="55">
        <v>254.40285892103805</v>
      </c>
      <c r="H101" s="55">
        <v>269.77730480351562</v>
      </c>
      <c r="I101" s="55">
        <v>282.33539083358528</v>
      </c>
      <c r="J101" s="55">
        <v>301.18955681327418</v>
      </c>
      <c r="K101" s="55">
        <v>326.194354315927</v>
      </c>
      <c r="L101" s="55">
        <v>343.73508636443876</v>
      </c>
      <c r="M101" s="55">
        <v>357.98546860491092</v>
      </c>
      <c r="N101" s="55">
        <v>376.31010153897989</v>
      </c>
      <c r="O101" s="55">
        <v>387.74586530918668</v>
      </c>
      <c r="P101" s="55">
        <v>402.54616600649996</v>
      </c>
      <c r="Q101" s="55">
        <v>429.60068913968405</v>
      </c>
      <c r="R101" s="55">
        <v>449.28298094980141</v>
      </c>
      <c r="S101" s="55">
        <v>467.5756027730979</v>
      </c>
      <c r="T101" s="55">
        <v>488.59436033831935</v>
      </c>
      <c r="U101" s="55">
        <v>492.59565066468997</v>
      </c>
      <c r="V101" s="55">
        <v>511.69373177968987</v>
      </c>
      <c r="W101" s="55">
        <v>530.98211727783166</v>
      </c>
      <c r="X101" s="55">
        <v>511.69373177968987</v>
      </c>
      <c r="Y101" s="55">
        <v>530.98211727783166</v>
      </c>
      <c r="Z101" s="55">
        <v>530.98211727783166</v>
      </c>
      <c r="AA101" s="55">
        <v>530.98211727783166</v>
      </c>
      <c r="AB101" s="55">
        <v>530.98211727783166</v>
      </c>
      <c r="AC101" s="98"/>
    </row>
    <row r="102" spans="1:29">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98"/>
    </row>
    <row r="103" spans="1:29">
      <c r="A103" s="2"/>
      <c r="B103" s="35" t="s">
        <v>510</v>
      </c>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98"/>
    </row>
    <row r="104" spans="1:29">
      <c r="A104" s="2"/>
      <c r="B104" s="54" t="s">
        <v>504</v>
      </c>
      <c r="C104" s="54">
        <v>2019</v>
      </c>
      <c r="D104" s="54">
        <v>2020</v>
      </c>
      <c r="E104" s="54">
        <v>2021</v>
      </c>
      <c r="F104" s="54">
        <v>2022</v>
      </c>
      <c r="G104" s="54">
        <v>2023</v>
      </c>
      <c r="H104" s="54">
        <v>2024</v>
      </c>
      <c r="I104" s="54">
        <v>2025</v>
      </c>
      <c r="J104" s="54">
        <v>2026</v>
      </c>
      <c r="K104" s="54">
        <v>2027</v>
      </c>
      <c r="L104" s="54">
        <v>2028</v>
      </c>
      <c r="M104" s="54">
        <v>2029</v>
      </c>
      <c r="N104" s="54">
        <v>2030</v>
      </c>
      <c r="O104" s="54">
        <v>2031</v>
      </c>
      <c r="P104" s="54">
        <v>2032</v>
      </c>
      <c r="Q104" s="54">
        <v>2033</v>
      </c>
      <c r="R104" s="54">
        <v>2034</v>
      </c>
      <c r="S104" s="54">
        <v>2035</v>
      </c>
      <c r="T104" s="54">
        <v>2036</v>
      </c>
      <c r="U104" s="54">
        <v>2037</v>
      </c>
      <c r="V104" s="54">
        <v>2038</v>
      </c>
      <c r="W104" s="54">
        <v>2039</v>
      </c>
      <c r="X104" s="54">
        <v>2040</v>
      </c>
      <c r="Y104" s="54">
        <v>2041</v>
      </c>
      <c r="Z104" s="54">
        <v>2042</v>
      </c>
      <c r="AA104" s="54">
        <v>2043</v>
      </c>
      <c r="AB104" s="54">
        <v>2044</v>
      </c>
      <c r="AC104" s="98"/>
    </row>
    <row r="105" spans="1:29">
      <c r="A105" s="2"/>
      <c r="B105" s="44" t="s">
        <v>505</v>
      </c>
      <c r="C105" s="55">
        <v>35.027407084867349</v>
      </c>
      <c r="D105" s="55">
        <v>38.018261978451172</v>
      </c>
      <c r="E105" s="55">
        <v>41.175934852250705</v>
      </c>
      <c r="F105" s="55">
        <v>44.191583367730871</v>
      </c>
      <c r="G105" s="55">
        <v>47.018099457782981</v>
      </c>
      <c r="H105" s="55">
        <v>49.667938537962009</v>
      </c>
      <c r="I105" s="55">
        <v>52.621042177517744</v>
      </c>
      <c r="J105" s="55">
        <v>56.918807296748057</v>
      </c>
      <c r="K105" s="55">
        <v>60.054653363589004</v>
      </c>
      <c r="L105" s="55">
        <v>62.976451405966273</v>
      </c>
      <c r="M105" s="55">
        <v>65.570791020981318</v>
      </c>
      <c r="N105" s="55">
        <v>68.428532284252739</v>
      </c>
      <c r="O105" s="55">
        <v>71.837337067251056</v>
      </c>
      <c r="P105" s="55">
        <v>75.276105984260752</v>
      </c>
      <c r="Q105" s="55">
        <v>78.235483416522257</v>
      </c>
      <c r="R105" s="55">
        <v>81.195868751142029</v>
      </c>
      <c r="S105" s="55">
        <v>83.814904929483419</v>
      </c>
      <c r="T105" s="55">
        <v>87.367334909637222</v>
      </c>
      <c r="U105" s="55">
        <v>90.807220176713116</v>
      </c>
      <c r="V105" s="55">
        <v>94.326673426401101</v>
      </c>
      <c r="W105" s="55">
        <v>97.884222023726252</v>
      </c>
      <c r="X105" s="55">
        <v>94.326673426401101</v>
      </c>
      <c r="Y105" s="55">
        <v>97.884222023726252</v>
      </c>
      <c r="Z105" s="55">
        <v>97.884222023726252</v>
      </c>
      <c r="AA105" s="55">
        <v>97.884222023726252</v>
      </c>
      <c r="AB105" s="55">
        <v>97.884222023726252</v>
      </c>
      <c r="AC105" s="98"/>
    </row>
    <row r="106" spans="1:29">
      <c r="A106" s="2"/>
      <c r="B106" s="2" t="s">
        <v>506</v>
      </c>
      <c r="C106" s="56">
        <v>0.38847401572866147</v>
      </c>
      <c r="D106" s="56">
        <v>0.42164431029706151</v>
      </c>
      <c r="E106" s="56">
        <v>0.45666471185491275</v>
      </c>
      <c r="F106" s="56">
        <v>0.49010998189720567</v>
      </c>
      <c r="G106" s="56">
        <v>0.52145766496617796</v>
      </c>
      <c r="H106" s="56">
        <v>0.55084589875745138</v>
      </c>
      <c r="I106" s="56">
        <v>0.58359751028672235</v>
      </c>
      <c r="J106" s="56">
        <v>0.63126218813400925</v>
      </c>
      <c r="K106" s="56">
        <v>0.66604051789565233</v>
      </c>
      <c r="L106" s="56">
        <v>0.69844493241370031</v>
      </c>
      <c r="M106" s="56">
        <v>0.7272176453343917</v>
      </c>
      <c r="N106" s="56">
        <v>0.75891163346679491</v>
      </c>
      <c r="O106" s="56">
        <v>0.79671723179949083</v>
      </c>
      <c r="P106" s="56">
        <v>0.83485514954821838</v>
      </c>
      <c r="Q106" s="56">
        <v>0.86767634103357238</v>
      </c>
      <c r="R106" s="56">
        <v>0.90050871073358962</v>
      </c>
      <c r="S106" s="56">
        <v>0.92955532269301955</v>
      </c>
      <c r="T106" s="56">
        <v>0.96895380676127729</v>
      </c>
      <c r="U106" s="56">
        <v>1.0071041054719103</v>
      </c>
      <c r="V106" s="56">
        <v>1.0461368587032069</v>
      </c>
      <c r="W106" s="56">
        <v>1.0855921111689213</v>
      </c>
      <c r="X106" s="56">
        <v>1.0461368587032069</v>
      </c>
      <c r="Y106" s="56">
        <v>1.0855921111689213</v>
      </c>
      <c r="Z106" s="56">
        <v>1.0855921111689213</v>
      </c>
      <c r="AA106" s="56">
        <v>1.0855921111689213</v>
      </c>
      <c r="AB106" s="56">
        <v>1.0855921111689213</v>
      </c>
      <c r="AC106" s="98"/>
    </row>
    <row r="107" spans="1:29">
      <c r="A107" s="2"/>
      <c r="B107" s="44" t="s">
        <v>507</v>
      </c>
      <c r="C107" s="55">
        <v>1.1762129920673203</v>
      </c>
      <c r="D107" s="55">
        <v>1.276645272843858</v>
      </c>
      <c r="E107" s="55">
        <v>1.3826792664495713</v>
      </c>
      <c r="F107" s="55">
        <v>1.4839441118554006</v>
      </c>
      <c r="G107" s="55">
        <v>1.5788579300364489</v>
      </c>
      <c r="H107" s="55">
        <v>1.6678389712377779</v>
      </c>
      <c r="I107" s="55">
        <v>1.7670035728125058</v>
      </c>
      <c r="J107" s="55">
        <v>1.9113216251834615</v>
      </c>
      <c r="K107" s="55">
        <v>2.0166226791839748</v>
      </c>
      <c r="L107" s="55">
        <v>2.114736045363621</v>
      </c>
      <c r="M107" s="55">
        <v>2.2018534261512457</v>
      </c>
      <c r="N107" s="55">
        <v>2.2978157791076796</v>
      </c>
      <c r="O107" s="55">
        <v>2.4122827296150149</v>
      </c>
      <c r="P107" s="55">
        <v>2.5277558694653095</v>
      </c>
      <c r="Q107" s="55">
        <v>2.6271311436848066</v>
      </c>
      <c r="R107" s="55">
        <v>2.7265402630543605</v>
      </c>
      <c r="S107" s="55">
        <v>2.8144869492648468</v>
      </c>
      <c r="T107" s="55">
        <v>2.9337768038048182</v>
      </c>
      <c r="U107" s="55">
        <v>3.0492874304564737</v>
      </c>
      <c r="V107" s="55">
        <v>3.1674699332956635</v>
      </c>
      <c r="W107" s="55">
        <v>3.2869316699279665</v>
      </c>
      <c r="X107" s="55">
        <v>3.1674699332956635</v>
      </c>
      <c r="Y107" s="55">
        <v>3.2869316699279665</v>
      </c>
      <c r="Z107" s="55">
        <v>3.2869316699279665</v>
      </c>
      <c r="AA107" s="55">
        <v>3.2869316699279665</v>
      </c>
      <c r="AB107" s="55">
        <v>3.2869316699279665</v>
      </c>
      <c r="AC107" s="98"/>
    </row>
    <row r="108" spans="1:29">
      <c r="A108" s="2"/>
      <c r="B108" s="2" t="s">
        <v>508</v>
      </c>
      <c r="C108" s="56">
        <v>6.8954137791836843</v>
      </c>
      <c r="D108" s="56">
        <v>7.4841865077727334</v>
      </c>
      <c r="E108" s="56">
        <v>8.1057986354245841</v>
      </c>
      <c r="F108" s="56">
        <v>8.6994521786753083</v>
      </c>
      <c r="G108" s="56">
        <v>9.2558735531495273</v>
      </c>
      <c r="H108" s="56">
        <v>9.7775147029444724</v>
      </c>
      <c r="I108" s="56">
        <v>10.358855807588995</v>
      </c>
      <c r="J108" s="56">
        <v>11.204903839378325</v>
      </c>
      <c r="K108" s="56">
        <v>11.822219192647381</v>
      </c>
      <c r="L108" s="56">
        <v>12.397397550342717</v>
      </c>
      <c r="M108" s="56">
        <v>12.908113204684867</v>
      </c>
      <c r="N108" s="56">
        <v>13.470681494034977</v>
      </c>
      <c r="O108" s="56">
        <v>14.141730864440376</v>
      </c>
      <c r="P108" s="56">
        <v>14.81867890448018</v>
      </c>
      <c r="Q108" s="56">
        <v>15.401255053344968</v>
      </c>
      <c r="R108" s="56">
        <v>15.984029615520569</v>
      </c>
      <c r="S108" s="56">
        <v>16.49960697780034</v>
      </c>
      <c r="T108" s="56">
        <v>17.19893007001177</v>
      </c>
      <c r="U108" s="56">
        <v>17.876097872125598</v>
      </c>
      <c r="V108" s="56">
        <v>18.568929241980996</v>
      </c>
      <c r="W108" s="56">
        <v>19.269259973247415</v>
      </c>
      <c r="X108" s="56">
        <v>18.568929241980996</v>
      </c>
      <c r="Y108" s="56">
        <v>19.269259973247415</v>
      </c>
      <c r="Z108" s="56">
        <v>19.269259973247415</v>
      </c>
      <c r="AA108" s="56">
        <v>19.269259973247415</v>
      </c>
      <c r="AB108" s="56">
        <v>19.269259973247415</v>
      </c>
      <c r="AC108" s="98"/>
    </row>
    <row r="109" spans="1:29">
      <c r="A109" s="2"/>
      <c r="B109" s="44" t="s">
        <v>509</v>
      </c>
      <c r="C109" s="55">
        <v>168.41427676325469</v>
      </c>
      <c r="D109" s="55">
        <v>182.79452085572626</v>
      </c>
      <c r="E109" s="55">
        <v>197.97683771998669</v>
      </c>
      <c r="F109" s="55">
        <v>212.47629131860003</v>
      </c>
      <c r="G109" s="55">
        <v>226.06638269797259</v>
      </c>
      <c r="H109" s="55">
        <v>238.80699838631335</v>
      </c>
      <c r="I109" s="55">
        <v>253.0057317512383</v>
      </c>
      <c r="J109" s="55">
        <v>273.66969361686603</v>
      </c>
      <c r="K109" s="55">
        <v>288.74706563325134</v>
      </c>
      <c r="L109" s="55">
        <v>302.79527944945039</v>
      </c>
      <c r="M109" s="55">
        <v>315.26904974259264</v>
      </c>
      <c r="N109" s="55">
        <v>329.00927398654744</v>
      </c>
      <c r="O109" s="55">
        <v>345.3990510192815</v>
      </c>
      <c r="P109" s="55">
        <v>361.93289774995628</v>
      </c>
      <c r="Q109" s="55">
        <v>376.16179595861479</v>
      </c>
      <c r="R109" s="55">
        <v>390.39554023384909</v>
      </c>
      <c r="S109" s="55">
        <v>402.98805336859164</v>
      </c>
      <c r="T109" s="55">
        <v>420.06839061451296</v>
      </c>
      <c r="U109" s="55">
        <v>436.60760483609442</v>
      </c>
      <c r="V109" s="55">
        <v>453.52938760500399</v>
      </c>
      <c r="W109" s="55">
        <v>470.63433552812586</v>
      </c>
      <c r="X109" s="55">
        <v>453.52938760500399</v>
      </c>
      <c r="Y109" s="55">
        <v>470.63433552812586</v>
      </c>
      <c r="Z109" s="55">
        <v>470.63433552812586</v>
      </c>
      <c r="AA109" s="55">
        <v>470.63433552812586</v>
      </c>
      <c r="AB109" s="55">
        <v>470.63433552812586</v>
      </c>
      <c r="AC109" s="98"/>
    </row>
    <row r="110" spans="1:29">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98"/>
    </row>
    <row r="111" spans="1:29">
      <c r="A111" s="2"/>
      <c r="B111" s="35" t="s">
        <v>511</v>
      </c>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98"/>
    </row>
    <row r="112" spans="1:29">
      <c r="A112" s="2"/>
      <c r="B112" s="35" t="s">
        <v>503</v>
      </c>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98"/>
    </row>
    <row r="113" spans="1:29">
      <c r="A113" s="2"/>
      <c r="B113" s="54" t="s">
        <v>504</v>
      </c>
      <c r="C113" s="54" t="s">
        <v>10</v>
      </c>
      <c r="D113" s="54" t="s">
        <v>11</v>
      </c>
      <c r="E113" s="54" t="s">
        <v>12</v>
      </c>
      <c r="F113" s="54" t="s">
        <v>13</v>
      </c>
      <c r="G113" s="54" t="s">
        <v>14</v>
      </c>
      <c r="H113" s="54" t="s">
        <v>15</v>
      </c>
      <c r="I113" s="54" t="s">
        <v>16</v>
      </c>
      <c r="J113" s="54" t="s">
        <v>17</v>
      </c>
      <c r="K113" s="54" t="s">
        <v>18</v>
      </c>
      <c r="L113" s="54" t="s">
        <v>19</v>
      </c>
      <c r="M113" s="54" t="s">
        <v>20</v>
      </c>
      <c r="N113" s="54" t="s">
        <v>21</v>
      </c>
      <c r="O113" s="54" t="s">
        <v>22</v>
      </c>
      <c r="P113" s="54" t="s">
        <v>23</v>
      </c>
      <c r="Q113" s="54" t="s">
        <v>24</v>
      </c>
      <c r="R113" s="54" t="s">
        <v>25</v>
      </c>
      <c r="S113" s="54" t="s">
        <v>26</v>
      </c>
      <c r="T113" s="54" t="s">
        <v>27</v>
      </c>
      <c r="U113" s="54" t="s">
        <v>28</v>
      </c>
      <c r="V113" s="54" t="s">
        <v>29</v>
      </c>
      <c r="W113" s="54" t="s">
        <v>30</v>
      </c>
      <c r="X113" s="57" t="s">
        <v>31</v>
      </c>
      <c r="Y113" s="57" t="s">
        <v>32</v>
      </c>
      <c r="Z113" s="57" t="s">
        <v>33</v>
      </c>
      <c r="AA113" s="57" t="s">
        <v>34</v>
      </c>
      <c r="AB113" s="57" t="s">
        <v>35</v>
      </c>
      <c r="AC113" s="98"/>
    </row>
    <row r="114" spans="1:29">
      <c r="A114" s="2"/>
      <c r="B114" s="44" t="s">
        <v>505</v>
      </c>
      <c r="C114" s="55">
        <v>103.00658308151637</v>
      </c>
      <c r="D114" s="55">
        <v>126.8518740444222</v>
      </c>
      <c r="E114" s="55">
        <v>151.81917694489346</v>
      </c>
      <c r="F114" s="55">
        <v>176.57569908392557</v>
      </c>
      <c r="G114" s="55">
        <v>199.99421731737519</v>
      </c>
      <c r="H114" s="55">
        <v>225.97373195094127</v>
      </c>
      <c r="I114" s="55">
        <v>253.99889684119299</v>
      </c>
      <c r="J114" s="55">
        <v>278.52189295024965</v>
      </c>
      <c r="K114" s="55">
        <v>309.12737563561791</v>
      </c>
      <c r="L114" s="55">
        <v>333.16240232645998</v>
      </c>
      <c r="M114" s="55">
        <v>358.15453471916908</v>
      </c>
      <c r="N114" s="55">
        <v>387.51265130870672</v>
      </c>
      <c r="O114" s="55">
        <v>412.54478136095611</v>
      </c>
      <c r="P114" s="55">
        <v>439.29056456674277</v>
      </c>
      <c r="Q114" s="55">
        <v>469.75174060219695</v>
      </c>
      <c r="R114" s="55">
        <v>492.07819549189429</v>
      </c>
      <c r="S114" s="55">
        <v>523.26516646621621</v>
      </c>
      <c r="T114" s="55">
        <v>559.34176720839025</v>
      </c>
      <c r="U114" s="55">
        <v>590.83848927552583</v>
      </c>
      <c r="V114" s="55">
        <v>622.07724564368857</v>
      </c>
      <c r="W114" s="55">
        <v>653.70282969178334</v>
      </c>
      <c r="X114" s="55">
        <v>622.07724564368857</v>
      </c>
      <c r="Y114" s="55">
        <v>653.70282969178334</v>
      </c>
      <c r="Z114" s="55">
        <v>653.70282969178334</v>
      </c>
      <c r="AA114" s="55">
        <v>653.70282969178334</v>
      </c>
      <c r="AB114" s="55">
        <v>653.70282969178334</v>
      </c>
      <c r="AC114" s="98"/>
    </row>
    <row r="115" spans="1:29">
      <c r="A115" s="2"/>
      <c r="B115" s="2" t="s">
        <v>506</v>
      </c>
      <c r="C115" s="56">
        <v>0.35779978685204128</v>
      </c>
      <c r="D115" s="56">
        <v>0.44062789131602642</v>
      </c>
      <c r="E115" s="56">
        <v>0.52735337418141626</v>
      </c>
      <c r="F115" s="56">
        <v>0.61334669693377464</v>
      </c>
      <c r="G115" s="56">
        <v>0.69469237972074893</v>
      </c>
      <c r="H115" s="56">
        <v>0.78493384313338765</v>
      </c>
      <c r="I115" s="56">
        <v>0.88228100022033118</v>
      </c>
      <c r="J115" s="56">
        <v>0.96746315575160224</v>
      </c>
      <c r="K115" s="56">
        <v>1.0737732075340318</v>
      </c>
      <c r="L115" s="56">
        <v>1.1572603708754059</v>
      </c>
      <c r="M115" s="56">
        <v>1.2440721005297632</v>
      </c>
      <c r="N115" s="56">
        <v>1.3460493484286076</v>
      </c>
      <c r="O115" s="56">
        <v>1.4330000124464846</v>
      </c>
      <c r="P115" s="56">
        <v>1.5259031575071162</v>
      </c>
      <c r="Q115" s="56">
        <v>1.6317119511463147</v>
      </c>
      <c r="R115" s="56">
        <v>1.709264283839218</v>
      </c>
      <c r="S115" s="56">
        <v>1.8175941714382589</v>
      </c>
      <c r="T115" s="56">
        <v>1.9429084928120801</v>
      </c>
      <c r="U115" s="56">
        <v>2.0523143201392031</v>
      </c>
      <c r="V115" s="56">
        <v>2.1608240875315232</v>
      </c>
      <c r="W115" s="56">
        <v>2.2706775249815792</v>
      </c>
      <c r="X115" s="56">
        <v>2.1608240875315232</v>
      </c>
      <c r="Y115" s="56">
        <v>2.2706775249815792</v>
      </c>
      <c r="Z115" s="56">
        <v>2.2706775249815792</v>
      </c>
      <c r="AA115" s="56">
        <v>2.2706775249815792</v>
      </c>
      <c r="AB115" s="56">
        <v>2.2706775249815792</v>
      </c>
      <c r="AC115" s="98"/>
    </row>
    <row r="116" spans="1:29">
      <c r="A116" s="2"/>
      <c r="B116" s="44" t="s">
        <v>507</v>
      </c>
      <c r="C116" s="55">
        <v>0</v>
      </c>
      <c r="D116" s="55">
        <v>0</v>
      </c>
      <c r="E116" s="55">
        <v>0</v>
      </c>
      <c r="F116" s="55">
        <v>0</v>
      </c>
      <c r="G116" s="55">
        <v>0</v>
      </c>
      <c r="H116" s="55">
        <v>0</v>
      </c>
      <c r="I116" s="55">
        <v>0</v>
      </c>
      <c r="J116" s="55">
        <v>0</v>
      </c>
      <c r="K116" s="55">
        <v>0</v>
      </c>
      <c r="L116" s="55">
        <v>0</v>
      </c>
      <c r="M116" s="55">
        <v>0</v>
      </c>
      <c r="N116" s="55">
        <v>0</v>
      </c>
      <c r="O116" s="55">
        <v>0</v>
      </c>
      <c r="P116" s="55">
        <v>0</v>
      </c>
      <c r="Q116" s="55">
        <v>0</v>
      </c>
      <c r="R116" s="55">
        <v>0</v>
      </c>
      <c r="S116" s="55">
        <v>0</v>
      </c>
      <c r="T116" s="55">
        <v>0</v>
      </c>
      <c r="U116" s="55">
        <v>0</v>
      </c>
      <c r="V116" s="55">
        <v>0</v>
      </c>
      <c r="W116" s="55">
        <v>0</v>
      </c>
      <c r="X116" s="55">
        <v>0</v>
      </c>
      <c r="Y116" s="55">
        <v>0</v>
      </c>
      <c r="Z116" s="55">
        <v>0</v>
      </c>
      <c r="AA116" s="55">
        <v>0</v>
      </c>
      <c r="AB116" s="55">
        <v>0</v>
      </c>
      <c r="AC116" s="98"/>
    </row>
    <row r="117" spans="1:29">
      <c r="A117" s="2"/>
      <c r="B117" s="2" t="s">
        <v>508</v>
      </c>
      <c r="C117" s="56">
        <v>35.793230529161946</v>
      </c>
      <c r="D117" s="56">
        <v>44.079108683131935</v>
      </c>
      <c r="E117" s="56">
        <v>52.754869024592494</v>
      </c>
      <c r="F117" s="56">
        <v>61.357386237705271</v>
      </c>
      <c r="G117" s="56">
        <v>69.494967319468742</v>
      </c>
      <c r="H117" s="56">
        <v>78.522455937153268</v>
      </c>
      <c r="I117" s="56">
        <v>88.260777096109905</v>
      </c>
      <c r="J117" s="56">
        <v>96.782147543885799</v>
      </c>
      <c r="K117" s="56">
        <v>107.41709013145555</v>
      </c>
      <c r="L117" s="56">
        <v>115.76889858275683</v>
      </c>
      <c r="M117" s="56">
        <v>124.45328679743682</v>
      </c>
      <c r="N117" s="56">
        <v>134.65478852242603</v>
      </c>
      <c r="O117" s="56">
        <v>143.35307531917448</v>
      </c>
      <c r="P117" s="56">
        <v>152.64683068246148</v>
      </c>
      <c r="Q117" s="56">
        <v>163.23162889058727</v>
      </c>
      <c r="R117" s="56">
        <v>170.98973446849448</v>
      </c>
      <c r="S117" s="56">
        <v>181.82673544644933</v>
      </c>
      <c r="T117" s="56">
        <v>194.36280885499332</v>
      </c>
      <c r="U117" s="56">
        <v>205.30744365537066</v>
      </c>
      <c r="V117" s="56">
        <v>216.16243927487506</v>
      </c>
      <c r="W117" s="56">
        <v>227.15185166570279</v>
      </c>
      <c r="X117" s="56">
        <v>216.16243927487506</v>
      </c>
      <c r="Y117" s="56">
        <v>227.15185166570279</v>
      </c>
      <c r="Z117" s="56">
        <v>227.15185166570279</v>
      </c>
      <c r="AA117" s="56">
        <v>227.15185166570279</v>
      </c>
      <c r="AB117" s="56">
        <v>227.15185166570279</v>
      </c>
      <c r="AC117" s="98"/>
    </row>
    <row r="118" spans="1:29">
      <c r="A118" s="2"/>
      <c r="B118" s="44" t="s">
        <v>509</v>
      </c>
      <c r="C118" s="55">
        <v>0</v>
      </c>
      <c r="D118" s="55">
        <v>0</v>
      </c>
      <c r="E118" s="55">
        <v>0</v>
      </c>
      <c r="F118" s="55">
        <v>0</v>
      </c>
      <c r="G118" s="55">
        <v>0</v>
      </c>
      <c r="H118" s="55">
        <v>0</v>
      </c>
      <c r="I118" s="55">
        <v>0</v>
      </c>
      <c r="J118" s="55">
        <v>0</v>
      </c>
      <c r="K118" s="55">
        <v>0</v>
      </c>
      <c r="L118" s="55">
        <v>0</v>
      </c>
      <c r="M118" s="55">
        <v>0</v>
      </c>
      <c r="N118" s="55">
        <v>0</v>
      </c>
      <c r="O118" s="55">
        <v>0</v>
      </c>
      <c r="P118" s="55">
        <v>0</v>
      </c>
      <c r="Q118" s="55">
        <v>0</v>
      </c>
      <c r="R118" s="55">
        <v>0</v>
      </c>
      <c r="S118" s="55">
        <v>0</v>
      </c>
      <c r="T118" s="55">
        <v>0</v>
      </c>
      <c r="U118" s="55">
        <v>0</v>
      </c>
      <c r="V118" s="55">
        <v>0</v>
      </c>
      <c r="W118" s="55">
        <v>0</v>
      </c>
      <c r="X118" s="55">
        <v>0</v>
      </c>
      <c r="Y118" s="55">
        <v>0</v>
      </c>
      <c r="Z118" s="55">
        <v>0</v>
      </c>
      <c r="AA118" s="55">
        <v>0</v>
      </c>
      <c r="AB118" s="55">
        <v>0</v>
      </c>
      <c r="AC118" s="98"/>
    </row>
    <row r="119" spans="1:2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98"/>
    </row>
    <row r="120" spans="1:29">
      <c r="A120" s="2"/>
      <c r="B120" s="35" t="s">
        <v>510</v>
      </c>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98"/>
    </row>
    <row r="121" spans="1:29">
      <c r="A121" s="2"/>
      <c r="B121" s="54" t="s">
        <v>504</v>
      </c>
      <c r="C121" s="54">
        <v>2019</v>
      </c>
      <c r="D121" s="54">
        <v>2020</v>
      </c>
      <c r="E121" s="54">
        <v>2021</v>
      </c>
      <c r="F121" s="54">
        <v>2022</v>
      </c>
      <c r="G121" s="54">
        <v>2023</v>
      </c>
      <c r="H121" s="54">
        <v>2024</v>
      </c>
      <c r="I121" s="54">
        <v>2025</v>
      </c>
      <c r="J121" s="54">
        <v>2026</v>
      </c>
      <c r="K121" s="54">
        <v>2027</v>
      </c>
      <c r="L121" s="54">
        <v>2028</v>
      </c>
      <c r="M121" s="54">
        <v>2029</v>
      </c>
      <c r="N121" s="54">
        <v>2030</v>
      </c>
      <c r="O121" s="54">
        <v>2031</v>
      </c>
      <c r="P121" s="54">
        <v>2032</v>
      </c>
      <c r="Q121" s="54">
        <v>2033</v>
      </c>
      <c r="R121" s="54">
        <v>2034</v>
      </c>
      <c r="S121" s="54">
        <v>2035</v>
      </c>
      <c r="T121" s="54">
        <v>2036</v>
      </c>
      <c r="U121" s="54">
        <v>2037</v>
      </c>
      <c r="V121" s="54">
        <v>2038</v>
      </c>
      <c r="W121" s="54">
        <v>2039</v>
      </c>
      <c r="X121" s="54">
        <v>2040</v>
      </c>
      <c r="Y121" s="54">
        <v>2041</v>
      </c>
      <c r="Z121" s="54">
        <v>2042</v>
      </c>
      <c r="AA121" s="54">
        <v>2043</v>
      </c>
      <c r="AB121" s="54">
        <v>2044</v>
      </c>
      <c r="AC121" s="98"/>
    </row>
    <row r="122" spans="1:29">
      <c r="A122" s="2"/>
      <c r="B122" s="44" t="s">
        <v>505</v>
      </c>
      <c r="C122" s="55">
        <v>99.744418413844997</v>
      </c>
      <c r="D122" s="55">
        <v>123.22414416576102</v>
      </c>
      <c r="E122" s="55">
        <v>146.85204285169385</v>
      </c>
      <c r="F122" s="55">
        <v>170.06974146318137</v>
      </c>
      <c r="G122" s="55">
        <v>194.44209578076632</v>
      </c>
      <c r="H122" s="55">
        <v>215.53487227387174</v>
      </c>
      <c r="I122" s="55">
        <v>240.60479078410393</v>
      </c>
      <c r="J122" s="55">
        <v>266.53672300849394</v>
      </c>
      <c r="K122" s="55">
        <v>290.92460000537096</v>
      </c>
      <c r="L122" s="55">
        <v>316.37309780533747</v>
      </c>
      <c r="M122" s="55">
        <v>336.71030805633058</v>
      </c>
      <c r="N122" s="55">
        <v>361.68219674204676</v>
      </c>
      <c r="O122" s="55">
        <v>384.51226131826468</v>
      </c>
      <c r="P122" s="55">
        <v>410.4480262580575</v>
      </c>
      <c r="Q122" s="55">
        <v>435.42166694294826</v>
      </c>
      <c r="R122" s="55">
        <v>461.44061147426919</v>
      </c>
      <c r="S122" s="55">
        <v>483.17753663916608</v>
      </c>
      <c r="T122" s="55">
        <v>511.17111493855441</v>
      </c>
      <c r="U122" s="55">
        <v>535.82289967257282</v>
      </c>
      <c r="V122" s="55">
        <v>561.23081044401431</v>
      </c>
      <c r="W122" s="55">
        <v>586.76176225106985</v>
      </c>
      <c r="X122" s="55">
        <v>561.23081044401431</v>
      </c>
      <c r="Y122" s="55">
        <v>586.76176225106985</v>
      </c>
      <c r="Z122" s="55">
        <v>586.76176225106985</v>
      </c>
      <c r="AA122" s="55">
        <v>586.76176225106985</v>
      </c>
      <c r="AB122" s="55">
        <v>586.76176225106985</v>
      </c>
      <c r="AC122" s="98"/>
    </row>
    <row r="123" spans="1:29">
      <c r="A123" s="2"/>
      <c r="B123" s="2" t="s">
        <v>506</v>
      </c>
      <c r="C123" s="56">
        <v>0.34646845454442143</v>
      </c>
      <c r="D123" s="56">
        <v>0.42802674546192065</v>
      </c>
      <c r="E123" s="56">
        <v>0.51009972430153994</v>
      </c>
      <c r="F123" s="56">
        <v>0.59074784761429555</v>
      </c>
      <c r="G123" s="56">
        <v>0.67540673949324059</v>
      </c>
      <c r="H123" s="56">
        <v>0.74867381337901406</v>
      </c>
      <c r="I123" s="56">
        <v>0.8357557379610796</v>
      </c>
      <c r="J123" s="56">
        <v>0.92583192090961575</v>
      </c>
      <c r="K123" s="56">
        <v>1.0105447317826588</v>
      </c>
      <c r="L123" s="56">
        <v>1.0989416751248768</v>
      </c>
      <c r="M123" s="56">
        <v>1.1695842425733645</v>
      </c>
      <c r="N123" s="56">
        <v>1.2563256544495971</v>
      </c>
      <c r="O123" s="56">
        <v>1.3356273067792017</v>
      </c>
      <c r="P123" s="56">
        <v>1.425716802903537</v>
      </c>
      <c r="Q123" s="56">
        <v>1.5124643004581912</v>
      </c>
      <c r="R123" s="56">
        <v>1.6028427260783928</v>
      </c>
      <c r="S123" s="56">
        <v>1.6783472905261192</v>
      </c>
      <c r="T123" s="56">
        <v>1.7755847296208458</v>
      </c>
      <c r="U123" s="56">
        <v>1.8612142404684846</v>
      </c>
      <c r="V123" s="56">
        <v>1.9494702022373076</v>
      </c>
      <c r="W123" s="56">
        <v>2.0381535547127214</v>
      </c>
      <c r="X123" s="56">
        <v>1.9494702022373076</v>
      </c>
      <c r="Y123" s="56">
        <v>2.0381535547127214</v>
      </c>
      <c r="Z123" s="56">
        <v>2.0381535547127214</v>
      </c>
      <c r="AA123" s="56">
        <v>2.0381535547127214</v>
      </c>
      <c r="AB123" s="56">
        <v>2.0381535547127214</v>
      </c>
      <c r="AC123" s="98"/>
    </row>
    <row r="124" spans="1:29">
      <c r="A124" s="2"/>
      <c r="B124" s="44" t="s">
        <v>507</v>
      </c>
      <c r="C124" s="55">
        <v>0</v>
      </c>
      <c r="D124" s="55">
        <v>0</v>
      </c>
      <c r="E124" s="55">
        <v>0</v>
      </c>
      <c r="F124" s="55">
        <v>0</v>
      </c>
      <c r="G124" s="55">
        <v>0</v>
      </c>
      <c r="H124" s="55">
        <v>0</v>
      </c>
      <c r="I124" s="55">
        <v>0</v>
      </c>
      <c r="J124" s="55">
        <v>0</v>
      </c>
      <c r="K124" s="55">
        <v>0</v>
      </c>
      <c r="L124" s="55">
        <v>0</v>
      </c>
      <c r="M124" s="55">
        <v>0</v>
      </c>
      <c r="N124" s="55">
        <v>0</v>
      </c>
      <c r="O124" s="55">
        <v>0</v>
      </c>
      <c r="P124" s="55">
        <v>0</v>
      </c>
      <c r="Q124" s="55">
        <v>0</v>
      </c>
      <c r="R124" s="55">
        <v>0</v>
      </c>
      <c r="S124" s="55">
        <v>0</v>
      </c>
      <c r="T124" s="55">
        <v>0</v>
      </c>
      <c r="U124" s="55">
        <v>0</v>
      </c>
      <c r="V124" s="55">
        <v>0</v>
      </c>
      <c r="W124" s="55">
        <v>0</v>
      </c>
      <c r="X124" s="55">
        <v>0</v>
      </c>
      <c r="Y124" s="55">
        <v>0</v>
      </c>
      <c r="Z124" s="55">
        <v>0</v>
      </c>
      <c r="AA124" s="55">
        <v>0</v>
      </c>
      <c r="AB124" s="55">
        <v>0</v>
      </c>
      <c r="AC124" s="98"/>
    </row>
    <row r="125" spans="1:29">
      <c r="A125" s="2"/>
      <c r="B125" s="2" t="s">
        <v>508</v>
      </c>
      <c r="C125" s="56">
        <v>34.659677619425622</v>
      </c>
      <c r="D125" s="56">
        <v>42.818527388617085</v>
      </c>
      <c r="E125" s="56">
        <v>51.028865012533799</v>
      </c>
      <c r="F125" s="56">
        <v>59.09666431134093</v>
      </c>
      <c r="G125" s="56">
        <v>67.565689013746294</v>
      </c>
      <c r="H125" s="56">
        <v>74.895109997649257</v>
      </c>
      <c r="I125" s="56">
        <v>83.606527712320201</v>
      </c>
      <c r="J125" s="56">
        <v>92.617482162092131</v>
      </c>
      <c r="K125" s="56">
        <v>101.09190076090402</v>
      </c>
      <c r="L125" s="56">
        <v>109.93486905599082</v>
      </c>
      <c r="M125" s="56">
        <v>117.00174219222293</v>
      </c>
      <c r="N125" s="56">
        <v>125.67909602473543</v>
      </c>
      <c r="O125" s="56">
        <v>133.61219835592863</v>
      </c>
      <c r="P125" s="56">
        <v>142.62448461636609</v>
      </c>
      <c r="Q125" s="56">
        <v>151.30244724210775</v>
      </c>
      <c r="R125" s="56">
        <v>160.34363715322286</v>
      </c>
      <c r="S125" s="56">
        <v>167.89689006334589</v>
      </c>
      <c r="T125" s="56">
        <v>177.62423535945391</v>
      </c>
      <c r="U125" s="56">
        <v>186.19035790757994</v>
      </c>
      <c r="V125" s="56">
        <v>195.01922282378519</v>
      </c>
      <c r="W125" s="56">
        <v>203.89084263992527</v>
      </c>
      <c r="X125" s="56">
        <v>195.01922282378519</v>
      </c>
      <c r="Y125" s="56">
        <v>203.89084263992527</v>
      </c>
      <c r="Z125" s="56">
        <v>203.89084263992527</v>
      </c>
      <c r="AA125" s="56">
        <v>203.89084263992527</v>
      </c>
      <c r="AB125" s="56">
        <v>203.89084263992527</v>
      </c>
      <c r="AC125" s="98"/>
    </row>
    <row r="126" spans="1:29">
      <c r="A126" s="2"/>
      <c r="B126" s="44" t="s">
        <v>509</v>
      </c>
      <c r="C126" s="55">
        <v>0</v>
      </c>
      <c r="D126" s="55">
        <v>0</v>
      </c>
      <c r="E126" s="55">
        <v>0</v>
      </c>
      <c r="F126" s="55">
        <v>0</v>
      </c>
      <c r="G126" s="55">
        <v>0</v>
      </c>
      <c r="H126" s="55">
        <v>0</v>
      </c>
      <c r="I126" s="55">
        <v>0</v>
      </c>
      <c r="J126" s="55">
        <v>0</v>
      </c>
      <c r="K126" s="55">
        <v>0</v>
      </c>
      <c r="L126" s="55">
        <v>0</v>
      </c>
      <c r="M126" s="55">
        <v>0</v>
      </c>
      <c r="N126" s="55">
        <v>0</v>
      </c>
      <c r="O126" s="55">
        <v>0</v>
      </c>
      <c r="P126" s="55">
        <v>0</v>
      </c>
      <c r="Q126" s="55">
        <v>0</v>
      </c>
      <c r="R126" s="55">
        <v>0</v>
      </c>
      <c r="S126" s="55">
        <v>0</v>
      </c>
      <c r="T126" s="55">
        <v>0</v>
      </c>
      <c r="U126" s="55">
        <v>0</v>
      </c>
      <c r="V126" s="55">
        <v>0</v>
      </c>
      <c r="W126" s="55">
        <v>0</v>
      </c>
      <c r="X126" s="55">
        <v>0</v>
      </c>
      <c r="Y126" s="55">
        <v>0</v>
      </c>
      <c r="Z126" s="55">
        <v>0</v>
      </c>
      <c r="AA126" s="55">
        <v>0</v>
      </c>
      <c r="AB126" s="55">
        <v>0</v>
      </c>
      <c r="AC126" s="98"/>
    </row>
    <row r="127" spans="1:29">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98"/>
    </row>
    <row r="128" spans="1:29">
      <c r="A128" s="2"/>
      <c r="B128" s="35" t="s">
        <v>512</v>
      </c>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98"/>
    </row>
    <row r="129" spans="1:29">
      <c r="A129" s="2"/>
      <c r="B129" s="35" t="s">
        <v>503</v>
      </c>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98"/>
    </row>
    <row r="130" spans="1:29">
      <c r="A130" s="2"/>
      <c r="B130" s="54" t="s">
        <v>504</v>
      </c>
      <c r="C130" s="54" t="s">
        <v>10</v>
      </c>
      <c r="D130" s="54" t="s">
        <v>11</v>
      </c>
      <c r="E130" s="54" t="s">
        <v>12</v>
      </c>
      <c r="F130" s="54" t="s">
        <v>13</v>
      </c>
      <c r="G130" s="54" t="s">
        <v>14</v>
      </c>
      <c r="H130" s="54" t="s">
        <v>15</v>
      </c>
      <c r="I130" s="54" t="s">
        <v>16</v>
      </c>
      <c r="J130" s="54" t="s">
        <v>17</v>
      </c>
      <c r="K130" s="54" t="s">
        <v>18</v>
      </c>
      <c r="L130" s="54" t="s">
        <v>19</v>
      </c>
      <c r="M130" s="54" t="s">
        <v>20</v>
      </c>
      <c r="N130" s="54" t="s">
        <v>21</v>
      </c>
      <c r="O130" s="54" t="s">
        <v>22</v>
      </c>
      <c r="P130" s="54" t="s">
        <v>23</v>
      </c>
      <c r="Q130" s="54" t="s">
        <v>24</v>
      </c>
      <c r="R130" s="54" t="s">
        <v>25</v>
      </c>
      <c r="S130" s="54" t="s">
        <v>26</v>
      </c>
      <c r="T130" s="54" t="s">
        <v>27</v>
      </c>
      <c r="U130" s="54" t="s">
        <v>28</v>
      </c>
      <c r="V130" s="54" t="s">
        <v>29</v>
      </c>
      <c r="W130" s="54" t="s">
        <v>30</v>
      </c>
      <c r="X130" s="57" t="s">
        <v>31</v>
      </c>
      <c r="Y130" s="57" t="s">
        <v>32</v>
      </c>
      <c r="Z130" s="57" t="s">
        <v>33</v>
      </c>
      <c r="AA130" s="57" t="s">
        <v>34</v>
      </c>
      <c r="AB130" s="57" t="s">
        <v>35</v>
      </c>
      <c r="AC130" s="98"/>
    </row>
    <row r="131" spans="1:29">
      <c r="A131" s="2"/>
      <c r="B131" s="44" t="s">
        <v>505</v>
      </c>
      <c r="C131" s="55">
        <v>36.477049275213986</v>
      </c>
      <c r="D131" s="55">
        <v>44.654984911090601</v>
      </c>
      <c r="E131" s="55">
        <v>52.926207335464447</v>
      </c>
      <c r="F131" s="55">
        <v>61.160713927185625</v>
      </c>
      <c r="G131" s="55">
        <v>68.8299816035547</v>
      </c>
      <c r="H131" s="55">
        <v>79.167712698948648</v>
      </c>
      <c r="I131" s="55">
        <v>88.381991473149171</v>
      </c>
      <c r="J131" s="55">
        <v>97.554741583219879</v>
      </c>
      <c r="K131" s="55">
        <v>107.50217990928695</v>
      </c>
      <c r="L131" s="55">
        <v>115.61226412776531</v>
      </c>
      <c r="M131" s="55">
        <v>123.79795250722267</v>
      </c>
      <c r="N131" s="55">
        <v>133.92544546199233</v>
      </c>
      <c r="O131" s="55">
        <v>142.2641019037529</v>
      </c>
      <c r="P131" s="55">
        <v>151.66625116721849</v>
      </c>
      <c r="Q131" s="55">
        <v>159.63139246039125</v>
      </c>
      <c r="R131" s="55">
        <v>166.22287567204984</v>
      </c>
      <c r="S131" s="55">
        <v>182.43544965582623</v>
      </c>
      <c r="T131" s="55">
        <v>192.79046449262188</v>
      </c>
      <c r="U131" s="55">
        <v>202.76113177071335</v>
      </c>
      <c r="V131" s="55">
        <v>214.00224716205375</v>
      </c>
      <c r="W131" s="55">
        <v>225.4268347788981</v>
      </c>
      <c r="X131" s="55">
        <v>214.00224716205375</v>
      </c>
      <c r="Y131" s="55">
        <v>225.4268347788981</v>
      </c>
      <c r="Z131" s="55">
        <v>225.4268347788981</v>
      </c>
      <c r="AA131" s="55">
        <v>225.4268347788981</v>
      </c>
      <c r="AB131" s="55">
        <v>225.4268347788981</v>
      </c>
      <c r="AC131" s="98"/>
    </row>
    <row r="132" spans="1:29">
      <c r="A132" s="2"/>
      <c r="B132" s="2" t="s">
        <v>506</v>
      </c>
      <c r="C132" s="56">
        <v>3.9076845289244062</v>
      </c>
      <c r="D132" s="56">
        <v>4.7837639596301429</v>
      </c>
      <c r="E132" s="56">
        <v>5.6698369437456719</v>
      </c>
      <c r="F132" s="56">
        <v>6.5519766631351928</v>
      </c>
      <c r="G132" s="56">
        <v>7.3735639143685745</v>
      </c>
      <c r="H132" s="56">
        <v>8.4810162074766282</v>
      </c>
      <c r="I132" s="56">
        <v>9.4681161875072632</v>
      </c>
      <c r="J132" s="56">
        <v>10.450767317602072</v>
      </c>
      <c r="K132" s="56">
        <v>11.516408635130873</v>
      </c>
      <c r="L132" s="56">
        <v>12.385219332775662</v>
      </c>
      <c r="M132" s="56">
        <v>13.262129293273375</v>
      </c>
      <c r="N132" s="56">
        <v>14.347059360877154</v>
      </c>
      <c r="O132" s="56">
        <v>15.240356363154831</v>
      </c>
      <c r="P132" s="56">
        <v>16.247582384598616</v>
      </c>
      <c r="Q132" s="56">
        <v>17.100865751002345</v>
      </c>
      <c r="R132" s="56">
        <v>17.806992959223777</v>
      </c>
      <c r="S132" s="56">
        <v>19.5438007819304</v>
      </c>
      <c r="T132" s="56">
        <v>20.653104634038442</v>
      </c>
      <c r="U132" s="56">
        <v>21.72123440439583</v>
      </c>
      <c r="V132" s="56">
        <v>22.925463736959813</v>
      </c>
      <c r="W132" s="56">
        <v>24.149347937210052</v>
      </c>
      <c r="X132" s="56">
        <v>22.925463736959813</v>
      </c>
      <c r="Y132" s="56">
        <v>24.149347937210052</v>
      </c>
      <c r="Z132" s="56">
        <v>24.149347937210052</v>
      </c>
      <c r="AA132" s="56">
        <v>24.149347937210052</v>
      </c>
      <c r="AB132" s="56">
        <v>24.149347937210052</v>
      </c>
      <c r="AC132" s="98"/>
    </row>
    <row r="133" spans="1:29">
      <c r="A133" s="2"/>
      <c r="B133" s="44" t="s">
        <v>507</v>
      </c>
      <c r="C133" s="55">
        <v>2.0566760678549443</v>
      </c>
      <c r="D133" s="55">
        <v>2.5177705050684906</v>
      </c>
      <c r="E133" s="55">
        <v>2.9841247072345638</v>
      </c>
      <c r="F133" s="55">
        <v>3.4484087700711399</v>
      </c>
      <c r="G133" s="55">
        <v>3.8808231128255528</v>
      </c>
      <c r="H133" s="55">
        <v>4.4636927407771765</v>
      </c>
      <c r="I133" s="55">
        <v>4.9832190460564476</v>
      </c>
      <c r="J133" s="55">
        <v>5.5004038513694979</v>
      </c>
      <c r="K133" s="55">
        <v>6.061267702700448</v>
      </c>
      <c r="L133" s="55">
        <v>6.5185364909345509</v>
      </c>
      <c r="M133" s="55">
        <v>6.9800680490912441</v>
      </c>
      <c r="N133" s="55">
        <v>7.5510838741458599</v>
      </c>
      <c r="O133" s="55">
        <v>8.0212401911340976</v>
      </c>
      <c r="P133" s="55">
        <v>8.5513591497887376</v>
      </c>
      <c r="Q133" s="55">
        <v>9.0004556584222257</v>
      </c>
      <c r="R133" s="55">
        <v>9.372101557486161</v>
      </c>
      <c r="S133" s="55">
        <v>10.286210937858016</v>
      </c>
      <c r="T133" s="55">
        <v>10.870055070546414</v>
      </c>
      <c r="U133" s="55">
        <v>11.432228633892464</v>
      </c>
      <c r="V133" s="55">
        <v>12.066033545768221</v>
      </c>
      <c r="W133" s="55">
        <v>12.710183124847305</v>
      </c>
      <c r="X133" s="55">
        <v>12.066033545768221</v>
      </c>
      <c r="Y133" s="55">
        <v>12.710183124847305</v>
      </c>
      <c r="Z133" s="55">
        <v>12.710183124847305</v>
      </c>
      <c r="AA133" s="55">
        <v>12.710183124847305</v>
      </c>
      <c r="AB133" s="55">
        <v>12.710183124847305</v>
      </c>
      <c r="AC133" s="98"/>
    </row>
    <row r="134" spans="1:29">
      <c r="A134" s="2"/>
      <c r="B134" s="2" t="s">
        <v>508</v>
      </c>
      <c r="C134" s="56">
        <v>0.84837887799017864</v>
      </c>
      <c r="D134" s="56">
        <v>1.0385803333407679</v>
      </c>
      <c r="E134" s="56">
        <v>1.2309514417342768</v>
      </c>
      <c r="F134" s="56">
        <v>1.4224686176543742</v>
      </c>
      <c r="G134" s="56">
        <v>1.6008395340405741</v>
      </c>
      <c r="H134" s="56">
        <v>1.841273255570627</v>
      </c>
      <c r="I134" s="56">
        <v>2.0555778564983314</v>
      </c>
      <c r="J134" s="56">
        <v>2.2689165886899758</v>
      </c>
      <c r="K134" s="56">
        <v>2.5002729273639943</v>
      </c>
      <c r="L134" s="56">
        <v>2.6888963025105852</v>
      </c>
      <c r="M134" s="56">
        <v>2.8792780702502512</v>
      </c>
      <c r="N134" s="56">
        <v>3.1148220980852841</v>
      </c>
      <c r="O134" s="56">
        <v>3.3087615788429616</v>
      </c>
      <c r="P134" s="56">
        <v>3.5274356492879804</v>
      </c>
      <c r="Q134" s="56">
        <v>3.7126879590993269</v>
      </c>
      <c r="R134" s="56">
        <v>3.8659918924631995</v>
      </c>
      <c r="S134" s="56">
        <v>4.2430620118666411</v>
      </c>
      <c r="T134" s="56">
        <v>4.4838977166006657</v>
      </c>
      <c r="U134" s="56">
        <v>4.7157943114808916</v>
      </c>
      <c r="V134" s="56">
        <v>4.9772388376296988</v>
      </c>
      <c r="W134" s="56">
        <v>5.2429505389998781</v>
      </c>
      <c r="X134" s="56">
        <v>4.9772388376296988</v>
      </c>
      <c r="Y134" s="56">
        <v>5.2429505389998781</v>
      </c>
      <c r="Z134" s="56">
        <v>5.2429505389998781</v>
      </c>
      <c r="AA134" s="56">
        <v>5.2429505389998781</v>
      </c>
      <c r="AB134" s="56">
        <v>5.2429505389998781</v>
      </c>
      <c r="AC134" s="98"/>
    </row>
    <row r="135" spans="1:29">
      <c r="A135" s="2"/>
      <c r="B135" s="44" t="s">
        <v>509</v>
      </c>
      <c r="C135" s="55">
        <v>55.915880594806509</v>
      </c>
      <c r="D135" s="55">
        <v>68.451885606549808</v>
      </c>
      <c r="E135" s="55">
        <v>81.130890477939886</v>
      </c>
      <c r="F135" s="55">
        <v>93.753613436309635</v>
      </c>
      <c r="G135" s="55">
        <v>105.50987837994512</v>
      </c>
      <c r="H135" s="55">
        <v>121.35664638987963</v>
      </c>
      <c r="I135" s="55">
        <v>135.48126781465999</v>
      </c>
      <c r="J135" s="55">
        <v>149.54222970910871</v>
      </c>
      <c r="K135" s="55">
        <v>164.79071566716883</v>
      </c>
      <c r="L135" s="55">
        <v>177.22271084728337</v>
      </c>
      <c r="M135" s="55">
        <v>189.7706000846687</v>
      </c>
      <c r="N135" s="55">
        <v>205.29509282834121</v>
      </c>
      <c r="O135" s="55">
        <v>218.07746769645925</v>
      </c>
      <c r="P135" s="55">
        <v>232.49007688488177</v>
      </c>
      <c r="Q135" s="55">
        <v>244.69988821335576</v>
      </c>
      <c r="R135" s="55">
        <v>254.80401109415615</v>
      </c>
      <c r="S135" s="55">
        <v>279.65635987301687</v>
      </c>
      <c r="T135" s="55">
        <v>295.52962223048371</v>
      </c>
      <c r="U135" s="55">
        <v>310.81371598395344</v>
      </c>
      <c r="V135" s="55">
        <v>328.04528702557639</v>
      </c>
      <c r="W135" s="55">
        <v>345.5581037067887</v>
      </c>
      <c r="X135" s="55">
        <v>328.04528702557639</v>
      </c>
      <c r="Y135" s="55">
        <v>345.5581037067887</v>
      </c>
      <c r="Z135" s="55">
        <v>345.5581037067887</v>
      </c>
      <c r="AA135" s="55">
        <v>345.5581037067887</v>
      </c>
      <c r="AB135" s="55">
        <v>345.5581037067887</v>
      </c>
      <c r="AC135" s="98"/>
    </row>
    <row r="136" spans="1:29">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98"/>
    </row>
    <row r="137" spans="1:29">
      <c r="A137" s="2"/>
      <c r="B137" s="35" t="s">
        <v>510</v>
      </c>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98"/>
    </row>
    <row r="138" spans="1:29">
      <c r="A138" s="2"/>
      <c r="B138" s="54" t="s">
        <v>504</v>
      </c>
      <c r="C138" s="54">
        <v>2019</v>
      </c>
      <c r="D138" s="54">
        <v>2020</v>
      </c>
      <c r="E138" s="54">
        <v>2021</v>
      </c>
      <c r="F138" s="54">
        <v>2022</v>
      </c>
      <c r="G138" s="54">
        <v>2023</v>
      </c>
      <c r="H138" s="54">
        <v>2024</v>
      </c>
      <c r="I138" s="54">
        <v>2025</v>
      </c>
      <c r="J138" s="54">
        <v>2026</v>
      </c>
      <c r="K138" s="54">
        <v>2027</v>
      </c>
      <c r="L138" s="54">
        <v>2028</v>
      </c>
      <c r="M138" s="54">
        <v>2029</v>
      </c>
      <c r="N138" s="54">
        <v>2030</v>
      </c>
      <c r="O138" s="54">
        <v>2031</v>
      </c>
      <c r="P138" s="54">
        <v>2032</v>
      </c>
      <c r="Q138" s="54">
        <v>2033</v>
      </c>
      <c r="R138" s="54">
        <v>2034</v>
      </c>
      <c r="S138" s="54">
        <v>2035</v>
      </c>
      <c r="T138" s="54">
        <v>2036</v>
      </c>
      <c r="U138" s="54">
        <v>2037</v>
      </c>
      <c r="V138" s="54">
        <v>2038</v>
      </c>
      <c r="W138" s="54">
        <v>2039</v>
      </c>
      <c r="X138" s="54">
        <v>2040</v>
      </c>
      <c r="Y138" s="54">
        <v>2041</v>
      </c>
      <c r="Z138" s="54">
        <v>2042</v>
      </c>
      <c r="AA138" s="54">
        <v>2043</v>
      </c>
      <c r="AB138" s="54">
        <v>2044</v>
      </c>
      <c r="AC138" s="98"/>
    </row>
    <row r="139" spans="1:29">
      <c r="A139" s="2"/>
      <c r="B139" s="44" t="s">
        <v>505</v>
      </c>
      <c r="C139" s="55">
        <v>42.002693197408092</v>
      </c>
      <c r="D139" s="55">
        <v>55.835276243257972</v>
      </c>
      <c r="E139" s="55">
        <v>69.567309724882904</v>
      </c>
      <c r="F139" s="55">
        <v>84.03193040633009</v>
      </c>
      <c r="G139" s="55">
        <v>98.456118262717695</v>
      </c>
      <c r="H139" s="55">
        <v>113.20093324939998</v>
      </c>
      <c r="I139" s="55">
        <v>128.72669344681353</v>
      </c>
      <c r="J139" s="55">
        <v>143.26019569177791</v>
      </c>
      <c r="K139" s="55">
        <v>158.08669048571602</v>
      </c>
      <c r="L139" s="55">
        <v>174.05113566390833</v>
      </c>
      <c r="M139" s="55">
        <v>187.09078966810603</v>
      </c>
      <c r="N139" s="55">
        <v>201.63139463409553</v>
      </c>
      <c r="O139" s="55">
        <v>217.20202171229636</v>
      </c>
      <c r="P139" s="55">
        <v>232.05302974184207</v>
      </c>
      <c r="Q139" s="55">
        <v>247.58992315289214</v>
      </c>
      <c r="R139" s="55">
        <v>262.20234877314243</v>
      </c>
      <c r="S139" s="55">
        <v>277.50088287823399</v>
      </c>
      <c r="T139" s="55">
        <v>294.46072430474072</v>
      </c>
      <c r="U139" s="55">
        <v>311.09679936338563</v>
      </c>
      <c r="V139" s="55">
        <v>327.29470075743234</v>
      </c>
      <c r="W139" s="55">
        <v>343.62107508804843</v>
      </c>
      <c r="X139" s="55">
        <v>327.29470075743234</v>
      </c>
      <c r="Y139" s="55">
        <v>343.62107508804843</v>
      </c>
      <c r="Z139" s="55">
        <v>343.62107508804843</v>
      </c>
      <c r="AA139" s="55">
        <v>343.62107508804843</v>
      </c>
      <c r="AB139" s="55">
        <v>343.62107508804843</v>
      </c>
      <c r="AC139" s="98"/>
    </row>
    <row r="140" spans="1:29">
      <c r="A140" s="2"/>
      <c r="B140" s="2" t="s">
        <v>506</v>
      </c>
      <c r="C140" s="56">
        <v>4.4996313474346152</v>
      </c>
      <c r="D140" s="56">
        <v>5.9814773804156474</v>
      </c>
      <c r="E140" s="56">
        <v>7.4525518190841069</v>
      </c>
      <c r="F140" s="56">
        <v>9.0021062807729351</v>
      </c>
      <c r="G140" s="56">
        <v>10.547329286708475</v>
      </c>
      <c r="H140" s="56">
        <v>12.12690018265981</v>
      </c>
      <c r="I140" s="56">
        <v>13.790131560435952</v>
      </c>
      <c r="J140" s="56">
        <v>15.347065111865675</v>
      </c>
      <c r="K140" s="56">
        <v>16.935386137706388</v>
      </c>
      <c r="L140" s="56">
        <v>18.645612613675013</v>
      </c>
      <c r="M140" s="56">
        <v>20.042514370455933</v>
      </c>
      <c r="N140" s="56">
        <v>21.600208816574593</v>
      </c>
      <c r="O140" s="56">
        <v>23.268246658124525</v>
      </c>
      <c r="P140" s="56">
        <v>24.859193718511392</v>
      </c>
      <c r="Q140" s="56">
        <v>26.523617766406119</v>
      </c>
      <c r="R140" s="56">
        <v>28.089006158857899</v>
      </c>
      <c r="S140" s="56">
        <v>29.727895439255633</v>
      </c>
      <c r="T140" s="56">
        <v>31.544755938451885</v>
      </c>
      <c r="U140" s="56">
        <v>33.326932249869287</v>
      </c>
      <c r="V140" s="56">
        <v>35.06216823897023</v>
      </c>
      <c r="W140" s="56">
        <v>36.811167175365256</v>
      </c>
      <c r="X140" s="56">
        <v>35.06216823897023</v>
      </c>
      <c r="Y140" s="56">
        <v>36.811167175365256</v>
      </c>
      <c r="Z140" s="56">
        <v>36.811167175365256</v>
      </c>
      <c r="AA140" s="56">
        <v>36.811167175365256</v>
      </c>
      <c r="AB140" s="56">
        <v>36.811167175365256</v>
      </c>
      <c r="AC140" s="98"/>
    </row>
    <row r="141" spans="1:29">
      <c r="A141" s="2"/>
      <c r="B141" s="44" t="s">
        <v>507</v>
      </c>
      <c r="C141" s="55">
        <v>2.3682270249655843</v>
      </c>
      <c r="D141" s="55">
        <v>3.1481459896924378</v>
      </c>
      <c r="E141" s="55">
        <v>3.9223956942548028</v>
      </c>
      <c r="F141" s="55">
        <v>4.7379506740910386</v>
      </c>
      <c r="G141" s="55">
        <v>5.5512259403729018</v>
      </c>
      <c r="H141" s="55">
        <v>6.3825790435052028</v>
      </c>
      <c r="I141" s="55">
        <v>7.2579639791768784</v>
      </c>
      <c r="J141" s="55">
        <v>8.0774026904556706</v>
      </c>
      <c r="K141" s="55">
        <v>8.9133611251086791</v>
      </c>
      <c r="L141" s="55">
        <v>9.8134803229869476</v>
      </c>
      <c r="M141" s="55">
        <v>10.548691773924276</v>
      </c>
      <c r="N141" s="55">
        <v>11.368530956092002</v>
      </c>
      <c r="O141" s="55">
        <v>12.246445609539279</v>
      </c>
      <c r="P141" s="55">
        <v>13.083786167637641</v>
      </c>
      <c r="Q141" s="55">
        <v>13.959798824424354</v>
      </c>
      <c r="R141" s="55">
        <v>14.783687452030506</v>
      </c>
      <c r="S141" s="55">
        <v>15.646260757503001</v>
      </c>
      <c r="T141" s="55">
        <v>16.602503125501016</v>
      </c>
      <c r="U141" s="55">
        <v>17.540490657826012</v>
      </c>
      <c r="V141" s="55">
        <v>18.453772757352795</v>
      </c>
      <c r="W141" s="55">
        <v>19.374298513350084</v>
      </c>
      <c r="X141" s="55">
        <v>18.453772757352795</v>
      </c>
      <c r="Y141" s="55">
        <v>19.374298513350084</v>
      </c>
      <c r="Z141" s="55">
        <v>19.374298513350084</v>
      </c>
      <c r="AA141" s="55">
        <v>19.374298513350084</v>
      </c>
      <c r="AB141" s="55">
        <v>19.374298513350084</v>
      </c>
      <c r="AC141" s="98"/>
    </row>
    <row r="142" spans="1:29">
      <c r="A142" s="2"/>
      <c r="B142" s="2" t="s">
        <v>508</v>
      </c>
      <c r="C142" s="56">
        <v>0.97689364779831322</v>
      </c>
      <c r="D142" s="56">
        <v>1.2986102207481451</v>
      </c>
      <c r="E142" s="56">
        <v>1.6179882238801184</v>
      </c>
      <c r="F142" s="56">
        <v>1.9544046530625678</v>
      </c>
      <c r="G142" s="56">
        <v>2.2898807004038417</v>
      </c>
      <c r="H142" s="56">
        <v>2.6328138554459031</v>
      </c>
      <c r="I142" s="56">
        <v>2.9939101414104528</v>
      </c>
      <c r="J142" s="56">
        <v>3.3319286098129623</v>
      </c>
      <c r="K142" s="56">
        <v>3.6767614641073294</v>
      </c>
      <c r="L142" s="56">
        <v>4.048060633232069</v>
      </c>
      <c r="M142" s="56">
        <v>4.3513353567437321</v>
      </c>
      <c r="N142" s="56">
        <v>4.6895190193879444</v>
      </c>
      <c r="O142" s="56">
        <v>5.0516588139349778</v>
      </c>
      <c r="P142" s="56">
        <v>5.3970617941505452</v>
      </c>
      <c r="Q142" s="56">
        <v>5.7584170150750538</v>
      </c>
      <c r="R142" s="56">
        <v>6.0982710739626214</v>
      </c>
      <c r="S142" s="56">
        <v>6.4540825624700915</v>
      </c>
      <c r="T142" s="56">
        <v>6.8485325392693426</v>
      </c>
      <c r="U142" s="56">
        <v>7.2354523963533666</v>
      </c>
      <c r="V142" s="56">
        <v>7.6121812624081713</v>
      </c>
      <c r="W142" s="56">
        <v>7.9918981367571291</v>
      </c>
      <c r="X142" s="56">
        <v>7.6121812624081713</v>
      </c>
      <c r="Y142" s="56">
        <v>7.9918981367571291</v>
      </c>
      <c r="Z142" s="56">
        <v>7.9918981367571291</v>
      </c>
      <c r="AA142" s="56">
        <v>7.9918981367571291</v>
      </c>
      <c r="AB142" s="56">
        <v>7.9918981367571291</v>
      </c>
      <c r="AC142" s="98"/>
    </row>
    <row r="143" spans="1:29">
      <c r="A143" s="2"/>
      <c r="B143" s="44" t="s">
        <v>509</v>
      </c>
      <c r="C143" s="55">
        <v>9.6209222889227064</v>
      </c>
      <c r="D143" s="55">
        <v>12.789343083125587</v>
      </c>
      <c r="E143" s="55">
        <v>15.934732507910155</v>
      </c>
      <c r="F143" s="55">
        <v>19.247924613494831</v>
      </c>
      <c r="G143" s="55">
        <v>22.551855382764913</v>
      </c>
      <c r="H143" s="55">
        <v>25.929227364239836</v>
      </c>
      <c r="I143" s="55">
        <v>29.485478665405992</v>
      </c>
      <c r="J143" s="55">
        <v>32.814448429976096</v>
      </c>
      <c r="K143" s="55">
        <v>36.210529570753948</v>
      </c>
      <c r="L143" s="55">
        <v>39.867263812134297</v>
      </c>
      <c r="M143" s="55">
        <v>42.854060331567183</v>
      </c>
      <c r="N143" s="55">
        <v>46.184657009123583</v>
      </c>
      <c r="O143" s="55">
        <v>49.751185288753277</v>
      </c>
      <c r="P143" s="55">
        <v>53.15288130602778</v>
      </c>
      <c r="Q143" s="55">
        <v>56.711682724223806</v>
      </c>
      <c r="R143" s="55">
        <v>60.058730273873948</v>
      </c>
      <c r="S143" s="55">
        <v>63.562934327355947</v>
      </c>
      <c r="T143" s="55">
        <v>67.447668947347893</v>
      </c>
      <c r="U143" s="55">
        <v>71.258243297418005</v>
      </c>
      <c r="V143" s="55">
        <v>74.968451826745707</v>
      </c>
      <c r="W143" s="55">
        <v>78.708087710485017</v>
      </c>
      <c r="X143" s="55">
        <v>74.968451826745707</v>
      </c>
      <c r="Y143" s="55">
        <v>78.708087710485017</v>
      </c>
      <c r="Z143" s="55">
        <v>78.708087710485017</v>
      </c>
      <c r="AA143" s="55">
        <v>78.708087710485017</v>
      </c>
      <c r="AB143" s="55">
        <v>78.708087710485017</v>
      </c>
      <c r="AC143" s="98"/>
    </row>
    <row r="144" spans="1:29">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98"/>
    </row>
    <row r="145" spans="1:29">
      <c r="A145" s="2"/>
      <c r="B145" s="35" t="s">
        <v>513</v>
      </c>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98"/>
    </row>
    <row r="146" spans="1:29">
      <c r="A146" s="2"/>
      <c r="B146" s="35" t="s">
        <v>503</v>
      </c>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98"/>
    </row>
    <row r="147" spans="1:29">
      <c r="A147" s="2"/>
      <c r="B147" s="54" t="s">
        <v>504</v>
      </c>
      <c r="C147" s="54" t="s">
        <v>10</v>
      </c>
      <c r="D147" s="54" t="s">
        <v>11</v>
      </c>
      <c r="E147" s="54" t="s">
        <v>12</v>
      </c>
      <c r="F147" s="54" t="s">
        <v>13</v>
      </c>
      <c r="G147" s="54" t="s">
        <v>14</v>
      </c>
      <c r="H147" s="54" t="s">
        <v>15</v>
      </c>
      <c r="I147" s="54" t="s">
        <v>16</v>
      </c>
      <c r="J147" s="54" t="s">
        <v>17</v>
      </c>
      <c r="K147" s="54" t="s">
        <v>18</v>
      </c>
      <c r="L147" s="54" t="s">
        <v>19</v>
      </c>
      <c r="M147" s="54" t="s">
        <v>20</v>
      </c>
      <c r="N147" s="54" t="s">
        <v>21</v>
      </c>
      <c r="O147" s="54" t="s">
        <v>22</v>
      </c>
      <c r="P147" s="54" t="s">
        <v>23</v>
      </c>
      <c r="Q147" s="54" t="s">
        <v>24</v>
      </c>
      <c r="R147" s="54" t="s">
        <v>25</v>
      </c>
      <c r="S147" s="54" t="s">
        <v>26</v>
      </c>
      <c r="T147" s="54" t="s">
        <v>27</v>
      </c>
      <c r="U147" s="54" t="s">
        <v>28</v>
      </c>
      <c r="V147" s="54" t="s">
        <v>29</v>
      </c>
      <c r="W147" s="54" t="s">
        <v>30</v>
      </c>
      <c r="X147" s="57" t="s">
        <v>31</v>
      </c>
      <c r="Y147" s="57" t="s">
        <v>32</v>
      </c>
      <c r="Z147" s="57" t="s">
        <v>33</v>
      </c>
      <c r="AA147" s="57" t="s">
        <v>34</v>
      </c>
      <c r="AB147" s="57" t="s">
        <v>35</v>
      </c>
      <c r="AC147" s="98"/>
    </row>
    <row r="148" spans="1:29">
      <c r="A148" s="2"/>
      <c r="B148" s="44" t="s">
        <v>505</v>
      </c>
      <c r="C148" s="55">
        <v>2.6899440715001837</v>
      </c>
      <c r="D148" s="55">
        <v>4.2060031317693172</v>
      </c>
      <c r="E148" s="55">
        <v>5.5475493538143921</v>
      </c>
      <c r="F148" s="55">
        <v>6.9364752455277214</v>
      </c>
      <c r="G148" s="55">
        <v>8.3085260196629491</v>
      </c>
      <c r="H148" s="55">
        <v>9.735449883782648</v>
      </c>
      <c r="I148" s="55">
        <v>11.351026906456532</v>
      </c>
      <c r="J148" s="55">
        <v>12.82966416680868</v>
      </c>
      <c r="K148" s="55">
        <v>14.144015781611422</v>
      </c>
      <c r="L148" s="55">
        <v>15.548735569415287</v>
      </c>
      <c r="M148" s="55">
        <v>16.787105754715395</v>
      </c>
      <c r="N148" s="55">
        <v>18.304105962667016</v>
      </c>
      <c r="O148" s="55">
        <v>19.743401480486416</v>
      </c>
      <c r="P148" s="55">
        <v>21.226837822625253</v>
      </c>
      <c r="Q148" s="55">
        <v>22.480493049674578</v>
      </c>
      <c r="R148" s="55">
        <v>23.715157867455112</v>
      </c>
      <c r="S148" s="55">
        <v>25.312344826158544</v>
      </c>
      <c r="T148" s="55">
        <v>27.133529011420311</v>
      </c>
      <c r="U148" s="55">
        <v>28.640757380583317</v>
      </c>
      <c r="V148" s="55">
        <v>30.210543758543796</v>
      </c>
      <c r="W148" s="55">
        <v>31.792218254597593</v>
      </c>
      <c r="X148" s="55">
        <v>30.210543758543796</v>
      </c>
      <c r="Y148" s="55">
        <v>31.792218254597593</v>
      </c>
      <c r="Z148" s="55">
        <v>31.792218254597593</v>
      </c>
      <c r="AA148" s="55">
        <v>31.792218254597593</v>
      </c>
      <c r="AB148" s="55">
        <v>31.792218254597593</v>
      </c>
      <c r="AC148" s="98"/>
    </row>
    <row r="149" spans="1:29">
      <c r="A149" s="2"/>
      <c r="B149" s="2" t="s">
        <v>506</v>
      </c>
      <c r="C149" s="56">
        <v>1.8960408865287319</v>
      </c>
      <c r="D149" s="56">
        <v>2.9646541692798074</v>
      </c>
      <c r="E149" s="56">
        <v>3.9102598846979104</v>
      </c>
      <c r="F149" s="56">
        <v>4.8892617557584357</v>
      </c>
      <c r="G149" s="56">
        <v>5.856368988104327</v>
      </c>
      <c r="H149" s="56">
        <v>6.8621542075812716</v>
      </c>
      <c r="I149" s="56">
        <v>8.0009139768941289</v>
      </c>
      <c r="J149" s="56">
        <v>9.0431500336493755</v>
      </c>
      <c r="K149" s="56">
        <v>9.9695872883656911</v>
      </c>
      <c r="L149" s="56">
        <v>10.959721685586343</v>
      </c>
      <c r="M149" s="56">
        <v>11.832602474768585</v>
      </c>
      <c r="N149" s="56">
        <v>12.901879137292184</v>
      </c>
      <c r="O149" s="56">
        <v>13.916384672368668</v>
      </c>
      <c r="P149" s="56">
        <v>14.962003422237043</v>
      </c>
      <c r="Q149" s="56">
        <v>15.845658065201555</v>
      </c>
      <c r="R149" s="56">
        <v>16.715927079517854</v>
      </c>
      <c r="S149" s="56">
        <v>17.841724381111291</v>
      </c>
      <c r="T149" s="56">
        <v>19.125408943084391</v>
      </c>
      <c r="U149" s="56">
        <v>20.1877978022235</v>
      </c>
      <c r="V149" s="56">
        <v>21.294281460104532</v>
      </c>
      <c r="W149" s="56">
        <v>22.409144607435792</v>
      </c>
      <c r="X149" s="56">
        <v>21.294281460104532</v>
      </c>
      <c r="Y149" s="56">
        <v>22.409144607435792</v>
      </c>
      <c r="Z149" s="56">
        <v>22.409144607435792</v>
      </c>
      <c r="AA149" s="56">
        <v>22.409144607435792</v>
      </c>
      <c r="AB149" s="56">
        <v>22.409144607435792</v>
      </c>
      <c r="AC149" s="98"/>
    </row>
    <row r="150" spans="1:29">
      <c r="A150" s="2"/>
      <c r="B150" s="44" t="s">
        <v>507</v>
      </c>
      <c r="C150" s="55">
        <v>0</v>
      </c>
      <c r="D150" s="55">
        <v>0</v>
      </c>
      <c r="E150" s="55">
        <v>0</v>
      </c>
      <c r="F150" s="55">
        <v>0</v>
      </c>
      <c r="G150" s="55">
        <v>0</v>
      </c>
      <c r="H150" s="55">
        <v>0</v>
      </c>
      <c r="I150" s="55">
        <v>0</v>
      </c>
      <c r="J150" s="55">
        <v>0</v>
      </c>
      <c r="K150" s="55">
        <v>0</v>
      </c>
      <c r="L150" s="55">
        <v>0</v>
      </c>
      <c r="M150" s="55">
        <v>0</v>
      </c>
      <c r="N150" s="55">
        <v>0</v>
      </c>
      <c r="O150" s="55">
        <v>0</v>
      </c>
      <c r="P150" s="55">
        <v>0</v>
      </c>
      <c r="Q150" s="55">
        <v>0</v>
      </c>
      <c r="R150" s="55">
        <v>0</v>
      </c>
      <c r="S150" s="55">
        <v>0</v>
      </c>
      <c r="T150" s="55">
        <v>0</v>
      </c>
      <c r="U150" s="55">
        <v>0</v>
      </c>
      <c r="V150" s="55">
        <v>0</v>
      </c>
      <c r="W150" s="55">
        <v>0</v>
      </c>
      <c r="X150" s="55">
        <v>0</v>
      </c>
      <c r="Y150" s="55">
        <v>0</v>
      </c>
      <c r="Z150" s="55">
        <v>0</v>
      </c>
      <c r="AA150" s="55">
        <v>0</v>
      </c>
      <c r="AB150" s="55">
        <v>0</v>
      </c>
      <c r="AC150" s="98"/>
    </row>
    <row r="151" spans="1:29">
      <c r="A151" s="2"/>
      <c r="B151" s="2" t="s">
        <v>508</v>
      </c>
      <c r="C151" s="56">
        <v>9.5904393679069528</v>
      </c>
      <c r="D151" s="56">
        <v>14.995634460892042</v>
      </c>
      <c r="E151" s="56">
        <v>19.778640114460345</v>
      </c>
      <c r="F151" s="56">
        <v>24.730568183196723</v>
      </c>
      <c r="G151" s="56">
        <v>29.622331509597466</v>
      </c>
      <c r="H151" s="56">
        <v>34.709733491835486</v>
      </c>
      <c r="I151" s="56">
        <v>40.469739301731906</v>
      </c>
      <c r="J151" s="56">
        <v>45.741514705086928</v>
      </c>
      <c r="K151" s="56">
        <v>50.427563609756646</v>
      </c>
      <c r="L151" s="56">
        <v>55.435801549186678</v>
      </c>
      <c r="M151" s="56">
        <v>59.850954378189854</v>
      </c>
      <c r="N151" s="56">
        <v>65.259504938628993</v>
      </c>
      <c r="O151" s="56">
        <v>70.391015493957724</v>
      </c>
      <c r="P151" s="56">
        <v>75.679901031082636</v>
      </c>
      <c r="Q151" s="56">
        <v>80.149549515844939</v>
      </c>
      <c r="R151" s="56">
        <v>84.55149162314251</v>
      </c>
      <c r="S151" s="56">
        <v>90.245931462597696</v>
      </c>
      <c r="T151" s="56">
        <v>96.738987095833679</v>
      </c>
      <c r="U151" s="56">
        <v>102.11269818566521</v>
      </c>
      <c r="V151" s="56">
        <v>107.70944692029599</v>
      </c>
      <c r="W151" s="56">
        <v>113.34858028179704</v>
      </c>
      <c r="X151" s="56">
        <v>107.70944692029599</v>
      </c>
      <c r="Y151" s="56">
        <v>113.34858028179704</v>
      </c>
      <c r="Z151" s="56">
        <v>113.34858028179704</v>
      </c>
      <c r="AA151" s="56">
        <v>113.34858028179704</v>
      </c>
      <c r="AB151" s="56">
        <v>113.34858028179704</v>
      </c>
      <c r="AC151" s="98"/>
    </row>
    <row r="152" spans="1:29">
      <c r="A152" s="2"/>
      <c r="B152" s="44" t="s">
        <v>509</v>
      </c>
      <c r="C152" s="55">
        <v>0</v>
      </c>
      <c r="D152" s="55">
        <v>0</v>
      </c>
      <c r="E152" s="55">
        <v>0</v>
      </c>
      <c r="F152" s="55">
        <v>0</v>
      </c>
      <c r="G152" s="55">
        <v>0</v>
      </c>
      <c r="H152" s="55">
        <v>0</v>
      </c>
      <c r="I152" s="55">
        <v>0</v>
      </c>
      <c r="J152" s="55">
        <v>0</v>
      </c>
      <c r="K152" s="55">
        <v>0</v>
      </c>
      <c r="L152" s="55">
        <v>0</v>
      </c>
      <c r="M152" s="55">
        <v>0</v>
      </c>
      <c r="N152" s="55">
        <v>0</v>
      </c>
      <c r="O152" s="55">
        <v>0</v>
      </c>
      <c r="P152" s="55">
        <v>0</v>
      </c>
      <c r="Q152" s="55">
        <v>0</v>
      </c>
      <c r="R152" s="55">
        <v>0</v>
      </c>
      <c r="S152" s="55">
        <v>0</v>
      </c>
      <c r="T152" s="55">
        <v>0</v>
      </c>
      <c r="U152" s="55">
        <v>0</v>
      </c>
      <c r="V152" s="55">
        <v>0</v>
      </c>
      <c r="W152" s="55">
        <v>0</v>
      </c>
      <c r="X152" s="55">
        <v>0</v>
      </c>
      <c r="Y152" s="55">
        <v>0</v>
      </c>
      <c r="Z152" s="55">
        <v>0</v>
      </c>
      <c r="AA152" s="55">
        <v>0</v>
      </c>
      <c r="AB152" s="55">
        <v>0</v>
      </c>
      <c r="AC152" s="98"/>
    </row>
    <row r="153" spans="1:29">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98"/>
    </row>
    <row r="154" spans="1:29">
      <c r="A154" s="2"/>
      <c r="B154" s="35" t="s">
        <v>510</v>
      </c>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98"/>
    </row>
    <row r="155" spans="1:29">
      <c r="A155" s="2"/>
      <c r="B155" s="54" t="s">
        <v>504</v>
      </c>
      <c r="C155" s="54">
        <v>2019</v>
      </c>
      <c r="D155" s="54">
        <v>2020</v>
      </c>
      <c r="E155" s="54">
        <v>2021</v>
      </c>
      <c r="F155" s="54">
        <v>2022</v>
      </c>
      <c r="G155" s="54">
        <v>2023</v>
      </c>
      <c r="H155" s="54">
        <v>2024</v>
      </c>
      <c r="I155" s="54">
        <v>2025</v>
      </c>
      <c r="J155" s="54">
        <v>2026</v>
      </c>
      <c r="K155" s="54">
        <v>2027</v>
      </c>
      <c r="L155" s="54">
        <v>2028</v>
      </c>
      <c r="M155" s="54">
        <v>2029</v>
      </c>
      <c r="N155" s="54">
        <v>2030</v>
      </c>
      <c r="O155" s="54">
        <v>2031</v>
      </c>
      <c r="P155" s="54">
        <v>2032</v>
      </c>
      <c r="Q155" s="54">
        <v>2033</v>
      </c>
      <c r="R155" s="54">
        <v>2034</v>
      </c>
      <c r="S155" s="54">
        <v>2035</v>
      </c>
      <c r="T155" s="54">
        <v>2036</v>
      </c>
      <c r="U155" s="54">
        <v>2037</v>
      </c>
      <c r="V155" s="54">
        <v>2038</v>
      </c>
      <c r="W155" s="54">
        <v>2039</v>
      </c>
      <c r="X155" s="54">
        <v>2040</v>
      </c>
      <c r="Y155" s="54">
        <v>2041</v>
      </c>
      <c r="Z155" s="54">
        <v>2042</v>
      </c>
      <c r="AA155" s="54">
        <v>2043</v>
      </c>
      <c r="AB155" s="54">
        <v>2044</v>
      </c>
      <c r="AC155" s="98"/>
    </row>
    <row r="156" spans="1:29">
      <c r="A156" s="2"/>
      <c r="B156" s="44" t="s">
        <v>505</v>
      </c>
      <c r="C156" s="55">
        <v>2.4973025273668878</v>
      </c>
      <c r="D156" s="55">
        <v>3.8829985717511462</v>
      </c>
      <c r="E156" s="55">
        <v>5.1948147053917442</v>
      </c>
      <c r="F156" s="55">
        <v>6.4998096607518336</v>
      </c>
      <c r="G156" s="55">
        <v>7.8362330058291612</v>
      </c>
      <c r="H156" s="55">
        <v>9.1009902405584633</v>
      </c>
      <c r="I156" s="55">
        <v>10.403088580162033</v>
      </c>
      <c r="J156" s="55">
        <v>11.792279093215907</v>
      </c>
      <c r="K156" s="55">
        <v>13.162969162578126</v>
      </c>
      <c r="L156" s="55">
        <v>14.454118203015179</v>
      </c>
      <c r="M156" s="55">
        <v>15.665094915666348</v>
      </c>
      <c r="N156" s="55">
        <v>16.837800987224632</v>
      </c>
      <c r="O156" s="55">
        <v>18.125103310814861</v>
      </c>
      <c r="P156" s="55">
        <v>19.599919976830609</v>
      </c>
      <c r="Q156" s="55">
        <v>20.897310038850243</v>
      </c>
      <c r="R156" s="55">
        <v>22.24414198561249</v>
      </c>
      <c r="S156" s="55">
        <v>23.615735254280789</v>
      </c>
      <c r="T156" s="55">
        <v>24.786112707300443</v>
      </c>
      <c r="U156" s="55">
        <v>26.141427682736705</v>
      </c>
      <c r="V156" s="55">
        <v>27.452358483218617</v>
      </c>
      <c r="W156" s="55">
        <v>28.763249839504645</v>
      </c>
      <c r="X156" s="55">
        <v>27.452358483218617</v>
      </c>
      <c r="Y156" s="55">
        <v>28.763249839504645</v>
      </c>
      <c r="Z156" s="55">
        <v>28.763249839504645</v>
      </c>
      <c r="AA156" s="55">
        <v>28.763249839504645</v>
      </c>
      <c r="AB156" s="55">
        <v>28.763249839504645</v>
      </c>
      <c r="AC156" s="98"/>
    </row>
    <row r="157" spans="1:29">
      <c r="A157" s="2"/>
      <c r="B157" s="2" t="s">
        <v>506</v>
      </c>
      <c r="C157" s="56">
        <v>1.7602550729905881</v>
      </c>
      <c r="D157" s="56">
        <v>2.7369803455678787</v>
      </c>
      <c r="E157" s="56">
        <v>3.6616304345206458</v>
      </c>
      <c r="F157" s="56">
        <v>4.5814725302325199</v>
      </c>
      <c r="G157" s="56">
        <v>5.5234673214346071</v>
      </c>
      <c r="H157" s="56">
        <v>6.4149473540445019</v>
      </c>
      <c r="I157" s="56">
        <v>7.3327477337351734</v>
      </c>
      <c r="J157" s="56">
        <v>8.3119361264733946</v>
      </c>
      <c r="K157" s="56">
        <v>9.2780842489584359</v>
      </c>
      <c r="L157" s="56">
        <v>10.188166877518702</v>
      </c>
      <c r="M157" s="56">
        <v>11.041739033217929</v>
      </c>
      <c r="N157" s="56">
        <v>11.868335646550097</v>
      </c>
      <c r="O157" s="56">
        <v>12.775706868394604</v>
      </c>
      <c r="P157" s="56">
        <v>13.815249931213874</v>
      </c>
      <c r="Q157" s="56">
        <v>14.729731622274976</v>
      </c>
      <c r="R157" s="56">
        <v>15.679063047191971</v>
      </c>
      <c r="S157" s="56">
        <v>16.645847801059478</v>
      </c>
      <c r="T157" s="56">
        <v>17.470803058348171</v>
      </c>
      <c r="U157" s="56">
        <v>18.426113852642381</v>
      </c>
      <c r="V157" s="56">
        <v>19.350139903391209</v>
      </c>
      <c r="W157" s="56">
        <v>20.274138151402823</v>
      </c>
      <c r="X157" s="56">
        <v>19.350139903391209</v>
      </c>
      <c r="Y157" s="56">
        <v>20.274138151402823</v>
      </c>
      <c r="Z157" s="56">
        <v>20.274138151402823</v>
      </c>
      <c r="AA157" s="56">
        <v>20.274138151402823</v>
      </c>
      <c r="AB157" s="56">
        <v>20.274138151402823</v>
      </c>
      <c r="AC157" s="98"/>
    </row>
    <row r="158" spans="1:29">
      <c r="A158" s="2"/>
      <c r="B158" s="44" t="s">
        <v>507</v>
      </c>
      <c r="C158" s="55">
        <v>0</v>
      </c>
      <c r="D158" s="55">
        <v>0</v>
      </c>
      <c r="E158" s="55">
        <v>0</v>
      </c>
      <c r="F158" s="55">
        <v>0</v>
      </c>
      <c r="G158" s="55">
        <v>0</v>
      </c>
      <c r="H158" s="55">
        <v>0</v>
      </c>
      <c r="I158" s="55">
        <v>0</v>
      </c>
      <c r="J158" s="55">
        <v>0</v>
      </c>
      <c r="K158" s="55">
        <v>0</v>
      </c>
      <c r="L158" s="55">
        <v>0</v>
      </c>
      <c r="M158" s="55">
        <v>0</v>
      </c>
      <c r="N158" s="55">
        <v>0</v>
      </c>
      <c r="O158" s="55">
        <v>0</v>
      </c>
      <c r="P158" s="55">
        <v>0</v>
      </c>
      <c r="Q158" s="55">
        <v>0</v>
      </c>
      <c r="R158" s="55">
        <v>0</v>
      </c>
      <c r="S158" s="55">
        <v>0</v>
      </c>
      <c r="T158" s="55">
        <v>0</v>
      </c>
      <c r="U158" s="55">
        <v>0</v>
      </c>
      <c r="V158" s="55">
        <v>0</v>
      </c>
      <c r="W158" s="55">
        <v>0</v>
      </c>
      <c r="X158" s="55">
        <v>0</v>
      </c>
      <c r="Y158" s="55">
        <v>0</v>
      </c>
      <c r="Z158" s="55">
        <v>0</v>
      </c>
      <c r="AA158" s="55">
        <v>0</v>
      </c>
      <c r="AB158" s="55">
        <v>0</v>
      </c>
      <c r="AC158" s="98"/>
    </row>
    <row r="159" spans="1:29">
      <c r="A159" s="2"/>
      <c r="B159" s="2" t="s">
        <v>508</v>
      </c>
      <c r="C159" s="56">
        <v>8.9036157761733214</v>
      </c>
      <c r="D159" s="56">
        <v>13.844028492116596</v>
      </c>
      <c r="E159" s="56">
        <v>18.52103766298233</v>
      </c>
      <c r="F159" s="56">
        <v>23.173727333152868</v>
      </c>
      <c r="G159" s="56">
        <v>27.938468428186681</v>
      </c>
      <c r="H159" s="56">
        <v>32.44769882569021</v>
      </c>
      <c r="I159" s="56">
        <v>37.090061211334884</v>
      </c>
      <c r="J159" s="56">
        <v>42.042932732743331</v>
      </c>
      <c r="K159" s="56">
        <v>46.929844747638597</v>
      </c>
      <c r="L159" s="56">
        <v>51.533169671170171</v>
      </c>
      <c r="M159" s="56">
        <v>55.850656737788356</v>
      </c>
      <c r="N159" s="56">
        <v>60.031697747084777</v>
      </c>
      <c r="O159" s="56">
        <v>64.62130799711224</v>
      </c>
      <c r="P159" s="56">
        <v>69.879461861372477</v>
      </c>
      <c r="Q159" s="56">
        <v>74.505037856855964</v>
      </c>
      <c r="R159" s="56">
        <v>79.306888668936139</v>
      </c>
      <c r="S159" s="56">
        <v>84.197020854196225</v>
      </c>
      <c r="T159" s="56">
        <v>88.369759655598301</v>
      </c>
      <c r="U159" s="56">
        <v>93.201854952318996</v>
      </c>
      <c r="V159" s="56">
        <v>97.875707650874133</v>
      </c>
      <c r="W159" s="56">
        <v>102.54941971930501</v>
      </c>
      <c r="X159" s="56">
        <v>97.875707650874133</v>
      </c>
      <c r="Y159" s="56">
        <v>102.54941971930501</v>
      </c>
      <c r="Z159" s="56">
        <v>102.54941971930501</v>
      </c>
      <c r="AA159" s="56">
        <v>102.54941971930501</v>
      </c>
      <c r="AB159" s="56">
        <v>102.54941971930501</v>
      </c>
      <c r="AC159" s="98"/>
    </row>
    <row r="160" spans="1:29">
      <c r="A160" s="2"/>
      <c r="B160" s="44" t="s">
        <v>509</v>
      </c>
      <c r="C160" s="55">
        <v>0</v>
      </c>
      <c r="D160" s="55">
        <v>0</v>
      </c>
      <c r="E160" s="55">
        <v>0</v>
      </c>
      <c r="F160" s="55">
        <v>0</v>
      </c>
      <c r="G160" s="55">
        <v>0</v>
      </c>
      <c r="H160" s="55">
        <v>0</v>
      </c>
      <c r="I160" s="55">
        <v>0</v>
      </c>
      <c r="J160" s="55">
        <v>0</v>
      </c>
      <c r="K160" s="55">
        <v>0</v>
      </c>
      <c r="L160" s="55">
        <v>0</v>
      </c>
      <c r="M160" s="55">
        <v>0</v>
      </c>
      <c r="N160" s="55">
        <v>0</v>
      </c>
      <c r="O160" s="55">
        <v>0</v>
      </c>
      <c r="P160" s="55">
        <v>0</v>
      </c>
      <c r="Q160" s="55">
        <v>0</v>
      </c>
      <c r="R160" s="55">
        <v>0</v>
      </c>
      <c r="S160" s="55">
        <v>0</v>
      </c>
      <c r="T160" s="55">
        <v>0</v>
      </c>
      <c r="U160" s="55">
        <v>0</v>
      </c>
      <c r="V160" s="55">
        <v>0</v>
      </c>
      <c r="W160" s="55">
        <v>0</v>
      </c>
      <c r="X160" s="55">
        <v>0</v>
      </c>
      <c r="Y160" s="55">
        <v>0</v>
      </c>
      <c r="Z160" s="55">
        <v>0</v>
      </c>
      <c r="AA160" s="55">
        <v>0</v>
      </c>
      <c r="AB160" s="55">
        <v>0</v>
      </c>
      <c r="AC160" s="98"/>
    </row>
    <row r="161" spans="1:29">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98"/>
    </row>
    <row r="162" spans="1:29">
      <c r="A162" s="2"/>
      <c r="B162" s="35" t="s">
        <v>514</v>
      </c>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98"/>
    </row>
    <row r="163" spans="1:29">
      <c r="A163" s="2"/>
      <c r="B163" s="35" t="s">
        <v>503</v>
      </c>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98"/>
    </row>
    <row r="164" spans="1:29">
      <c r="A164" s="2"/>
      <c r="B164" s="54" t="s">
        <v>504</v>
      </c>
      <c r="C164" s="54" t="s">
        <v>10</v>
      </c>
      <c r="D164" s="54" t="s">
        <v>11</v>
      </c>
      <c r="E164" s="54" t="s">
        <v>12</v>
      </c>
      <c r="F164" s="54" t="s">
        <v>13</v>
      </c>
      <c r="G164" s="54" t="s">
        <v>14</v>
      </c>
      <c r="H164" s="54" t="s">
        <v>15</v>
      </c>
      <c r="I164" s="54" t="s">
        <v>16</v>
      </c>
      <c r="J164" s="54" t="s">
        <v>17</v>
      </c>
      <c r="K164" s="54" t="s">
        <v>18</v>
      </c>
      <c r="L164" s="54" t="s">
        <v>19</v>
      </c>
      <c r="M164" s="54" t="s">
        <v>20</v>
      </c>
      <c r="N164" s="54" t="s">
        <v>21</v>
      </c>
      <c r="O164" s="54" t="s">
        <v>22</v>
      </c>
      <c r="P164" s="54" t="s">
        <v>23</v>
      </c>
      <c r="Q164" s="54" t="s">
        <v>24</v>
      </c>
      <c r="R164" s="54" t="s">
        <v>25</v>
      </c>
      <c r="S164" s="54" t="s">
        <v>26</v>
      </c>
      <c r="T164" s="54" t="s">
        <v>27</v>
      </c>
      <c r="U164" s="54" t="s">
        <v>28</v>
      </c>
      <c r="V164" s="54" t="s">
        <v>29</v>
      </c>
      <c r="W164" s="54" t="s">
        <v>30</v>
      </c>
      <c r="X164" s="57" t="s">
        <v>31</v>
      </c>
      <c r="Y164" s="57" t="s">
        <v>32</v>
      </c>
      <c r="Z164" s="57" t="s">
        <v>33</v>
      </c>
      <c r="AA164" s="57" t="s">
        <v>34</v>
      </c>
      <c r="AB164" s="57" t="s">
        <v>35</v>
      </c>
      <c r="AC164" s="98"/>
    </row>
    <row r="165" spans="1:29">
      <c r="A165" s="2"/>
      <c r="B165" s="44" t="s">
        <v>505</v>
      </c>
      <c r="C165" s="55">
        <v>5.8718919046173088</v>
      </c>
      <c r="D165" s="55">
        <v>6.1368367016684102</v>
      </c>
      <c r="E165" s="55">
        <v>6.4150735456599346</v>
      </c>
      <c r="F165" s="55">
        <v>6.4473588148212162</v>
      </c>
      <c r="G165" s="55">
        <v>6.7337744163589637</v>
      </c>
      <c r="H165" s="55">
        <v>6.9857778509643706</v>
      </c>
      <c r="I165" s="55">
        <v>7.2793207306912802</v>
      </c>
      <c r="J165" s="55">
        <v>7.6075524875006604</v>
      </c>
      <c r="K165" s="55">
        <v>7.9156347684506274</v>
      </c>
      <c r="L165" s="55">
        <v>8.2753922793617694</v>
      </c>
      <c r="M165" s="55">
        <v>8.600410537140986</v>
      </c>
      <c r="N165" s="55">
        <v>8.867793257259617</v>
      </c>
      <c r="O165" s="55">
        <v>9.1691682088000697</v>
      </c>
      <c r="P165" s="55">
        <v>9.4338926320131016</v>
      </c>
      <c r="Q165" s="55">
        <v>9.6613867919514131</v>
      </c>
      <c r="R165" s="55">
        <v>10.012828997565688</v>
      </c>
      <c r="S165" s="55">
        <v>10.36761081813677</v>
      </c>
      <c r="T165" s="55">
        <v>10.716561366551881</v>
      </c>
      <c r="U165" s="55">
        <v>10.987248357572401</v>
      </c>
      <c r="V165" s="55">
        <v>11.325156601072557</v>
      </c>
      <c r="W165" s="55">
        <v>11.665641985410677</v>
      </c>
      <c r="X165" s="55">
        <v>11.325156601072557</v>
      </c>
      <c r="Y165" s="55">
        <v>11.665641985410677</v>
      </c>
      <c r="Z165" s="55">
        <v>11.665641985410677</v>
      </c>
      <c r="AA165" s="55">
        <v>11.665641985410677</v>
      </c>
      <c r="AB165" s="55">
        <v>11.665641985410677</v>
      </c>
      <c r="AC165" s="98"/>
    </row>
    <row r="166" spans="1:29">
      <c r="A166" s="2"/>
      <c r="B166" s="2" t="s">
        <v>506</v>
      </c>
      <c r="C166" s="56">
        <v>13.965580746116844</v>
      </c>
      <c r="D166" s="56">
        <v>14.595719722887033</v>
      </c>
      <c r="E166" s="56">
        <v>15.257472216704718</v>
      </c>
      <c r="F166" s="56">
        <v>15.334258802818036</v>
      </c>
      <c r="G166" s="56">
        <v>16.015463476745651</v>
      </c>
      <c r="H166" s="56">
        <v>16.614822996888243</v>
      </c>
      <c r="I166" s="56">
        <v>17.312979035157653</v>
      </c>
      <c r="J166" s="56">
        <v>18.093638348650231</v>
      </c>
      <c r="K166" s="56">
        <v>18.826374584423125</v>
      </c>
      <c r="L166" s="56">
        <v>19.682014069833407</v>
      </c>
      <c r="M166" s="56">
        <v>20.455030466713708</v>
      </c>
      <c r="N166" s="56">
        <v>21.090967746995851</v>
      </c>
      <c r="O166" s="56">
        <v>21.8077514155245</v>
      </c>
      <c r="P166" s="56">
        <v>22.43736625992306</v>
      </c>
      <c r="Q166" s="56">
        <v>22.978433451127685</v>
      </c>
      <c r="R166" s="56">
        <v>23.814295994210287</v>
      </c>
      <c r="S166" s="56">
        <v>24.658101405298268</v>
      </c>
      <c r="T166" s="56">
        <v>25.488037844772045</v>
      </c>
      <c r="U166" s="56">
        <v>26.131833931523548</v>
      </c>
      <c r="V166" s="56">
        <v>26.935507591740134</v>
      </c>
      <c r="W166" s="56">
        <v>27.745310668003771</v>
      </c>
      <c r="X166" s="56">
        <v>26.935507591740134</v>
      </c>
      <c r="Y166" s="56">
        <v>27.745310668003771</v>
      </c>
      <c r="Z166" s="56">
        <v>27.745310668003771</v>
      </c>
      <c r="AA166" s="56">
        <v>27.745310668003771</v>
      </c>
      <c r="AB166" s="56">
        <v>27.745310668003771</v>
      </c>
      <c r="AC166" s="98"/>
    </row>
    <row r="167" spans="1:29">
      <c r="A167" s="2"/>
      <c r="B167" s="44" t="s">
        <v>507</v>
      </c>
      <c r="C167" s="55">
        <v>0.52899927068624564</v>
      </c>
      <c r="D167" s="55">
        <v>0.55286817132147803</v>
      </c>
      <c r="E167" s="55">
        <v>0.57793455366305579</v>
      </c>
      <c r="F167" s="55">
        <v>0.58084313647038144</v>
      </c>
      <c r="G167" s="55">
        <v>0.60664634381612714</v>
      </c>
      <c r="H167" s="55">
        <v>0.62934935594273966</v>
      </c>
      <c r="I167" s="55">
        <v>0.65579466042264301</v>
      </c>
      <c r="J167" s="55">
        <v>0.68536508896402992</v>
      </c>
      <c r="K167" s="55">
        <v>0.71312024940996821</v>
      </c>
      <c r="L167" s="55">
        <v>0.74553083597853842</v>
      </c>
      <c r="M167" s="55">
        <v>0.77481176010279285</v>
      </c>
      <c r="N167" s="55">
        <v>0.79890029344681679</v>
      </c>
      <c r="O167" s="55">
        <v>0.82605118998199245</v>
      </c>
      <c r="P167" s="55">
        <v>0.84990023711830176</v>
      </c>
      <c r="Q167" s="55">
        <v>0.87039520648211521</v>
      </c>
      <c r="R167" s="55">
        <v>0.90205666644736482</v>
      </c>
      <c r="S167" s="55">
        <v>0.93401899262494226</v>
      </c>
      <c r="T167" s="55">
        <v>0.96545597896864876</v>
      </c>
      <c r="U167" s="55">
        <v>0.98984219437590326</v>
      </c>
      <c r="V167" s="55">
        <v>1.0202843784750186</v>
      </c>
      <c r="W167" s="55">
        <v>1.050958737424402</v>
      </c>
      <c r="X167" s="55">
        <v>1.0202843784750186</v>
      </c>
      <c r="Y167" s="55">
        <v>1.050958737424402</v>
      </c>
      <c r="Z167" s="55">
        <v>1.050958737424402</v>
      </c>
      <c r="AA167" s="55">
        <v>1.050958737424402</v>
      </c>
      <c r="AB167" s="55">
        <v>1.050958737424402</v>
      </c>
      <c r="AC167" s="98"/>
    </row>
    <row r="168" spans="1:29">
      <c r="A168" s="2"/>
      <c r="B168" s="2" t="s">
        <v>508</v>
      </c>
      <c r="C168" s="56">
        <v>2.4228166597429919</v>
      </c>
      <c r="D168" s="56">
        <v>2.5321362246523655</v>
      </c>
      <c r="E168" s="56">
        <v>2.6469402557767943</v>
      </c>
      <c r="F168" s="56">
        <v>2.6602615650343289</v>
      </c>
      <c r="G168" s="56">
        <v>2.7784402546778288</v>
      </c>
      <c r="H168" s="56">
        <v>2.8824200502177177</v>
      </c>
      <c r="I168" s="56">
        <v>3.0035395447356663</v>
      </c>
      <c r="J168" s="56">
        <v>3.1389721074552135</v>
      </c>
      <c r="K168" s="56">
        <v>3.2660907422976315</v>
      </c>
      <c r="L168" s="56">
        <v>3.4145312287816871</v>
      </c>
      <c r="M168" s="56">
        <v>3.5486378612707661</v>
      </c>
      <c r="N168" s="56">
        <v>3.6589633439863789</v>
      </c>
      <c r="O168" s="56">
        <v>3.7833144501174871</v>
      </c>
      <c r="P168" s="56">
        <v>3.8925430860017798</v>
      </c>
      <c r="Q168" s="56">
        <v>3.9864100456880394</v>
      </c>
      <c r="R168" s="56">
        <v>4.1314195323288772</v>
      </c>
      <c r="S168" s="56">
        <v>4.277806986222167</v>
      </c>
      <c r="T168" s="56">
        <v>4.4217883836763292</v>
      </c>
      <c r="U168" s="56">
        <v>4.5334772502415532</v>
      </c>
      <c r="V168" s="56">
        <v>4.6729024534154959</v>
      </c>
      <c r="W168" s="56">
        <v>4.81339101740366</v>
      </c>
      <c r="X168" s="56">
        <v>4.6729024534154959</v>
      </c>
      <c r="Y168" s="56">
        <v>4.81339101740366</v>
      </c>
      <c r="Z168" s="56">
        <v>4.81339101740366</v>
      </c>
      <c r="AA168" s="56">
        <v>4.81339101740366</v>
      </c>
      <c r="AB168" s="56">
        <v>4.81339101740366</v>
      </c>
      <c r="AC168" s="98"/>
    </row>
    <row r="169" spans="1:29">
      <c r="A169" s="2"/>
      <c r="B169" s="44" t="s">
        <v>509</v>
      </c>
      <c r="C169" s="55">
        <v>1.763634991708809</v>
      </c>
      <c r="D169" s="55">
        <v>1.8432117146016616</v>
      </c>
      <c r="E169" s="55">
        <v>1.9267807315415375</v>
      </c>
      <c r="F169" s="55">
        <v>1.9364776795328318</v>
      </c>
      <c r="G169" s="55">
        <v>2.0225032033756847</v>
      </c>
      <c r="H169" s="55">
        <v>2.0981929610415939</v>
      </c>
      <c r="I169" s="55">
        <v>2.1863591777674607</v>
      </c>
      <c r="J169" s="55">
        <v>2.2849442711415193</v>
      </c>
      <c r="K169" s="55">
        <v>2.3774774273771762</v>
      </c>
      <c r="L169" s="55">
        <v>2.4855313468088411</v>
      </c>
      <c r="M169" s="55">
        <v>2.5831512590406973</v>
      </c>
      <c r="N169" s="55">
        <v>2.66346021721629</v>
      </c>
      <c r="O169" s="55">
        <v>2.753978813061579</v>
      </c>
      <c r="P169" s="55">
        <v>2.8334893462121187</v>
      </c>
      <c r="Q169" s="55">
        <v>2.9018176920662242</v>
      </c>
      <c r="R169" s="55">
        <v>3.0073740921929542</v>
      </c>
      <c r="S169" s="55">
        <v>3.1139335526437364</v>
      </c>
      <c r="T169" s="55">
        <v>3.2187415783291087</v>
      </c>
      <c r="U169" s="55">
        <v>3.300042981168076</v>
      </c>
      <c r="V169" s="55">
        <v>3.4015344275203319</v>
      </c>
      <c r="W169" s="55">
        <v>3.5037999235033084</v>
      </c>
      <c r="X169" s="55">
        <v>3.4015344275203319</v>
      </c>
      <c r="Y169" s="55">
        <v>3.5037999235033084</v>
      </c>
      <c r="Z169" s="55">
        <v>3.5037999235033084</v>
      </c>
      <c r="AA169" s="55">
        <v>3.5037999235033084</v>
      </c>
      <c r="AB169" s="55">
        <v>3.5037999235033084</v>
      </c>
      <c r="AC169" s="98"/>
    </row>
    <row r="170" spans="1:29">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98"/>
    </row>
    <row r="171" spans="1:29">
      <c r="A171" s="2"/>
      <c r="B171" s="35" t="s">
        <v>510</v>
      </c>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98"/>
    </row>
    <row r="172" spans="1:29">
      <c r="A172" s="2"/>
      <c r="B172" s="54" t="s">
        <v>504</v>
      </c>
      <c r="C172" s="54">
        <v>2019</v>
      </c>
      <c r="D172" s="54">
        <v>2020</v>
      </c>
      <c r="E172" s="54">
        <v>2021</v>
      </c>
      <c r="F172" s="54">
        <v>2022</v>
      </c>
      <c r="G172" s="54">
        <v>2023</v>
      </c>
      <c r="H172" s="54">
        <v>2024</v>
      </c>
      <c r="I172" s="54">
        <v>2025</v>
      </c>
      <c r="J172" s="54">
        <v>2026</v>
      </c>
      <c r="K172" s="54">
        <v>2027</v>
      </c>
      <c r="L172" s="54">
        <v>2028</v>
      </c>
      <c r="M172" s="54">
        <v>2029</v>
      </c>
      <c r="N172" s="54">
        <v>2030</v>
      </c>
      <c r="O172" s="54">
        <v>2031</v>
      </c>
      <c r="P172" s="54">
        <v>2032</v>
      </c>
      <c r="Q172" s="54">
        <v>2033</v>
      </c>
      <c r="R172" s="54">
        <v>2034</v>
      </c>
      <c r="S172" s="54">
        <v>2035</v>
      </c>
      <c r="T172" s="54">
        <v>2036</v>
      </c>
      <c r="U172" s="54">
        <v>2037</v>
      </c>
      <c r="V172" s="54">
        <v>2038</v>
      </c>
      <c r="W172" s="54">
        <v>2039</v>
      </c>
      <c r="X172" s="54">
        <v>2040</v>
      </c>
      <c r="Y172" s="54">
        <v>2041</v>
      </c>
      <c r="Z172" s="54">
        <v>2042</v>
      </c>
      <c r="AA172" s="54">
        <v>2043</v>
      </c>
      <c r="AB172" s="54">
        <v>2044</v>
      </c>
      <c r="AC172" s="98"/>
    </row>
    <row r="173" spans="1:29">
      <c r="A173" s="2"/>
      <c r="B173" s="44" t="s">
        <v>505</v>
      </c>
      <c r="C173" s="55">
        <v>5.9812429273313814</v>
      </c>
      <c r="D173" s="55">
        <v>6.3292567520140635</v>
      </c>
      <c r="E173" s="55">
        <v>6.7090354481599999</v>
      </c>
      <c r="F173" s="55">
        <v>6.8832697523284168</v>
      </c>
      <c r="G173" s="55">
        <v>7.2425897055445798</v>
      </c>
      <c r="H173" s="55">
        <v>7.6368670226169373</v>
      </c>
      <c r="I173" s="55">
        <v>8.0364834422844904</v>
      </c>
      <c r="J173" s="55">
        <v>8.4673989700313133</v>
      </c>
      <c r="K173" s="55">
        <v>8.929157908190378</v>
      </c>
      <c r="L173" s="55">
        <v>9.3420321489852505</v>
      </c>
      <c r="M173" s="55">
        <v>9.779582043975525</v>
      </c>
      <c r="N173" s="55">
        <v>10.196953663064487</v>
      </c>
      <c r="O173" s="55">
        <v>10.546320032015693</v>
      </c>
      <c r="P173" s="55">
        <v>10.923917097889426</v>
      </c>
      <c r="Q173" s="55">
        <v>11.288998413228992</v>
      </c>
      <c r="R173" s="55">
        <v>11.728390025520524</v>
      </c>
      <c r="S173" s="55">
        <v>12.178176816109776</v>
      </c>
      <c r="T173" s="55">
        <v>12.60256220750926</v>
      </c>
      <c r="U173" s="55">
        <v>13.013350238658322</v>
      </c>
      <c r="V173" s="55">
        <v>13.450363784831339</v>
      </c>
      <c r="W173" s="55">
        <v>13.889747566930629</v>
      </c>
      <c r="X173" s="55">
        <v>13.450363784831339</v>
      </c>
      <c r="Y173" s="55">
        <v>13.889747566930629</v>
      </c>
      <c r="Z173" s="55">
        <v>13.889747566930629</v>
      </c>
      <c r="AA173" s="55">
        <v>13.889747566930629</v>
      </c>
      <c r="AB173" s="55">
        <v>13.889747566930629</v>
      </c>
      <c r="AC173" s="98"/>
    </row>
    <row r="174" spans="1:29">
      <c r="A174" s="2"/>
      <c r="B174" s="2" t="s">
        <v>506</v>
      </c>
      <c r="C174" s="56">
        <v>14.225658854193556</v>
      </c>
      <c r="D174" s="56">
        <v>15.053367410195609</v>
      </c>
      <c r="E174" s="56">
        <v>15.956624849677835</v>
      </c>
      <c r="F174" s="56">
        <v>16.371019951483802</v>
      </c>
      <c r="G174" s="56">
        <v>17.225618759133056</v>
      </c>
      <c r="H174" s="56">
        <v>18.163359405142984</v>
      </c>
      <c r="I174" s="56">
        <v>19.113798457325267</v>
      </c>
      <c r="J174" s="56">
        <v>20.138678631425819</v>
      </c>
      <c r="K174" s="56">
        <v>21.236916105966294</v>
      </c>
      <c r="L174" s="56">
        <v>22.218887273262208</v>
      </c>
      <c r="M174" s="56">
        <v>23.259546482968808</v>
      </c>
      <c r="N174" s="56">
        <v>24.252214117558776</v>
      </c>
      <c r="O174" s="56">
        <v>25.083139535604893</v>
      </c>
      <c r="P174" s="56">
        <v>25.981208232818094</v>
      </c>
      <c r="Q174" s="56">
        <v>26.849509739571655</v>
      </c>
      <c r="R174" s="56">
        <v>27.894549249886651</v>
      </c>
      <c r="S174" s="56">
        <v>28.964312427504332</v>
      </c>
      <c r="T174" s="56">
        <v>29.97366146650851</v>
      </c>
      <c r="U174" s="56">
        <v>30.950670837890062</v>
      </c>
      <c r="V174" s="56">
        <v>31.990054407166426</v>
      </c>
      <c r="W174" s="56">
        <v>33.035075294321487</v>
      </c>
      <c r="X174" s="56">
        <v>31.990054407166426</v>
      </c>
      <c r="Y174" s="56">
        <v>33.035075294321487</v>
      </c>
      <c r="Z174" s="56">
        <v>33.035075294321487</v>
      </c>
      <c r="AA174" s="56">
        <v>33.035075294321487</v>
      </c>
      <c r="AB174" s="56">
        <v>33.035075294321487</v>
      </c>
      <c r="AC174" s="98"/>
    </row>
    <row r="175" spans="1:29">
      <c r="A175" s="2"/>
      <c r="B175" s="44" t="s">
        <v>507</v>
      </c>
      <c r="C175" s="55">
        <v>0.53885071417399644</v>
      </c>
      <c r="D175" s="55">
        <v>0.5702033109922553</v>
      </c>
      <c r="E175" s="55">
        <v>0.60441760794234156</v>
      </c>
      <c r="F175" s="55">
        <v>0.62011439210165875</v>
      </c>
      <c r="G175" s="55">
        <v>0.65248555905806782</v>
      </c>
      <c r="H175" s="55">
        <v>0.68800603807359195</v>
      </c>
      <c r="I175" s="55">
        <v>0.72400751732292079</v>
      </c>
      <c r="J175" s="55">
        <v>0.76282873603885193</v>
      </c>
      <c r="K175" s="55">
        <v>0.80442864037750894</v>
      </c>
      <c r="L175" s="55">
        <v>0.84162451792659709</v>
      </c>
      <c r="M175" s="55">
        <v>0.88104342738517971</v>
      </c>
      <c r="N175" s="55">
        <v>0.91864447414994999</v>
      </c>
      <c r="O175" s="55">
        <v>0.95011892180320956</v>
      </c>
      <c r="P175" s="55">
        <v>0.98413667548553008</v>
      </c>
      <c r="Q175" s="55">
        <v>1.0170268840746814</v>
      </c>
      <c r="R175" s="55">
        <v>1.056611714010856</v>
      </c>
      <c r="S175" s="55">
        <v>1.0971330464963742</v>
      </c>
      <c r="T175" s="55">
        <v>1.1353659646404708</v>
      </c>
      <c r="U175" s="55">
        <v>1.1723738953746192</v>
      </c>
      <c r="V175" s="55">
        <v>1.2117444851199366</v>
      </c>
      <c r="W175" s="55">
        <v>1.25132860963339</v>
      </c>
      <c r="X175" s="55">
        <v>1.2117444851199366</v>
      </c>
      <c r="Y175" s="55">
        <v>1.25132860963339</v>
      </c>
      <c r="Z175" s="55">
        <v>1.25132860963339</v>
      </c>
      <c r="AA175" s="55">
        <v>1.25132860963339</v>
      </c>
      <c r="AB175" s="55">
        <v>1.25132860963339</v>
      </c>
      <c r="AC175" s="98"/>
    </row>
    <row r="176" spans="1:29">
      <c r="A176" s="2"/>
      <c r="B176" s="2" t="s">
        <v>508</v>
      </c>
      <c r="C176" s="56">
        <v>2.4679362709169119</v>
      </c>
      <c r="D176" s="56">
        <v>2.6115311643445409</v>
      </c>
      <c r="E176" s="56">
        <v>2.768232644375928</v>
      </c>
      <c r="F176" s="56">
        <v>2.8401239158256004</v>
      </c>
      <c r="G176" s="56">
        <v>2.9883838604859676</v>
      </c>
      <c r="H176" s="56">
        <v>3.1510676543770906</v>
      </c>
      <c r="I176" s="56">
        <v>3.3159544293390191</v>
      </c>
      <c r="J176" s="56">
        <v>3.4937556110579813</v>
      </c>
      <c r="K176" s="56">
        <v>3.6842831729290175</v>
      </c>
      <c r="L176" s="56">
        <v>3.8546402921038379</v>
      </c>
      <c r="M176" s="56">
        <v>4.0351788974241458</v>
      </c>
      <c r="N176" s="56">
        <v>4.2073916916067944</v>
      </c>
      <c r="O176" s="56">
        <v>4.3515446618587319</v>
      </c>
      <c r="P176" s="56">
        <v>4.5073459737237442</v>
      </c>
      <c r="Q176" s="56">
        <v>4.6579831290620533</v>
      </c>
      <c r="R176" s="56">
        <v>4.8392816501697311</v>
      </c>
      <c r="S176" s="56">
        <v>5.0248693529534023</v>
      </c>
      <c r="T176" s="56">
        <v>5.199976118053371</v>
      </c>
      <c r="U176" s="56">
        <v>5.3694724408157768</v>
      </c>
      <c r="V176" s="56">
        <v>5.5497897418493309</v>
      </c>
      <c r="W176" s="56">
        <v>5.7310850321209301</v>
      </c>
      <c r="X176" s="56">
        <v>5.5497897418493309</v>
      </c>
      <c r="Y176" s="56">
        <v>5.7310850321209301</v>
      </c>
      <c r="Z176" s="56">
        <v>5.7310850321209301</v>
      </c>
      <c r="AA176" s="56">
        <v>5.7310850321209301</v>
      </c>
      <c r="AB176" s="56">
        <v>5.7310850321209301</v>
      </c>
      <c r="AC176" s="98"/>
    </row>
    <row r="177" spans="1:29">
      <c r="A177" s="2"/>
      <c r="B177" s="44" t="s">
        <v>509</v>
      </c>
      <c r="C177" s="55">
        <v>1.7964787996620899</v>
      </c>
      <c r="D177" s="55">
        <v>1.9010054784189236</v>
      </c>
      <c r="E177" s="55">
        <v>2.0150728026320657</v>
      </c>
      <c r="F177" s="55">
        <v>2.0674044396204465</v>
      </c>
      <c r="G177" s="55">
        <v>2.1753269376849751</v>
      </c>
      <c r="H177" s="55">
        <v>2.2937489529606765</v>
      </c>
      <c r="I177" s="55">
        <v>2.4137745788467555</v>
      </c>
      <c r="J177" s="55">
        <v>2.5432009571844318</v>
      </c>
      <c r="K177" s="55">
        <v>2.6818912182281096</v>
      </c>
      <c r="L177" s="55">
        <v>2.8058988583667954</v>
      </c>
      <c r="M177" s="55">
        <v>2.9373178827559485</v>
      </c>
      <c r="N177" s="55">
        <v>3.0626763198539919</v>
      </c>
      <c r="O177" s="55">
        <v>3.1676092381054488</v>
      </c>
      <c r="P177" s="55">
        <v>3.2810213051119703</v>
      </c>
      <c r="Q177" s="55">
        <v>3.3906742403176793</v>
      </c>
      <c r="R177" s="55">
        <v>3.5226464283430303</v>
      </c>
      <c r="S177" s="55">
        <v>3.6577408298710665</v>
      </c>
      <c r="T177" s="55">
        <v>3.785205868124514</v>
      </c>
      <c r="U177" s="55">
        <v>3.9085869108409099</v>
      </c>
      <c r="V177" s="55">
        <v>4.0398448417431112</v>
      </c>
      <c r="W177" s="55">
        <v>4.1718146779538756</v>
      </c>
      <c r="X177" s="55">
        <v>4.0398448417431112</v>
      </c>
      <c r="Y177" s="55">
        <v>4.1718146779538756</v>
      </c>
      <c r="Z177" s="55">
        <v>4.1718146779538756</v>
      </c>
      <c r="AA177" s="55">
        <v>4.1718146779538756</v>
      </c>
      <c r="AB177" s="55">
        <v>4.1718146779538756</v>
      </c>
      <c r="AC177" s="98"/>
    </row>
    <row r="178" spans="1:29" ht="28.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98"/>
    </row>
    <row r="179" spans="1:29" ht="27" thickBot="1">
      <c r="A179" s="2"/>
      <c r="B179" s="103" t="s">
        <v>516</v>
      </c>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98"/>
    </row>
    <row r="180" spans="1:29" ht="15.75" thickTop="1">
      <c r="A180" s="2"/>
      <c r="B180" s="35" t="s">
        <v>502</v>
      </c>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98"/>
    </row>
    <row r="181" spans="1:29">
      <c r="A181" s="2"/>
      <c r="B181" s="35" t="s">
        <v>503</v>
      </c>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98"/>
    </row>
    <row r="182" spans="1:29">
      <c r="A182" s="2"/>
      <c r="B182" s="54" t="s">
        <v>504</v>
      </c>
      <c r="C182" s="54" t="s">
        <v>10</v>
      </c>
      <c r="D182" s="54" t="s">
        <v>11</v>
      </c>
      <c r="E182" s="54" t="s">
        <v>12</v>
      </c>
      <c r="F182" s="54" t="s">
        <v>13</v>
      </c>
      <c r="G182" s="54" t="s">
        <v>14</v>
      </c>
      <c r="H182" s="54" t="s">
        <v>15</v>
      </c>
      <c r="I182" s="54" t="s">
        <v>16</v>
      </c>
      <c r="J182" s="54" t="s">
        <v>17</v>
      </c>
      <c r="K182" s="54" t="s">
        <v>18</v>
      </c>
      <c r="L182" s="54" t="s">
        <v>19</v>
      </c>
      <c r="M182" s="54" t="s">
        <v>20</v>
      </c>
      <c r="N182" s="54" t="s">
        <v>21</v>
      </c>
      <c r="O182" s="54" t="s">
        <v>22</v>
      </c>
      <c r="P182" s="54" t="s">
        <v>23</v>
      </c>
      <c r="Q182" s="54" t="s">
        <v>24</v>
      </c>
      <c r="R182" s="54" t="s">
        <v>25</v>
      </c>
      <c r="S182" s="54" t="s">
        <v>26</v>
      </c>
      <c r="T182" s="54" t="s">
        <v>27</v>
      </c>
      <c r="U182" s="54" t="s">
        <v>28</v>
      </c>
      <c r="V182" s="54" t="s">
        <v>29</v>
      </c>
      <c r="W182" s="54" t="s">
        <v>30</v>
      </c>
      <c r="X182" s="57" t="s">
        <v>31</v>
      </c>
      <c r="Y182" s="57" t="s">
        <v>32</v>
      </c>
      <c r="Z182" s="57" t="s">
        <v>33</v>
      </c>
      <c r="AA182" s="57" t="s">
        <v>34</v>
      </c>
      <c r="AB182" s="57" t="s">
        <v>35</v>
      </c>
      <c r="AC182" s="98"/>
    </row>
    <row r="183" spans="1:29">
      <c r="A183" s="2"/>
      <c r="B183" s="44" t="s">
        <v>505</v>
      </c>
      <c r="C183" s="55">
        <v>32.62540048539833</v>
      </c>
      <c r="D183" s="55">
        <v>32.205297007204706</v>
      </c>
      <c r="E183" s="55">
        <v>33.08315750444666</v>
      </c>
      <c r="F183" s="55">
        <v>33.032230660605727</v>
      </c>
      <c r="G183" s="55">
        <v>33.141718216844453</v>
      </c>
      <c r="H183" s="55">
        <v>33.53224905107912</v>
      </c>
      <c r="I183" s="55">
        <v>33.030167452887653</v>
      </c>
      <c r="J183" s="55">
        <v>33.59448915057412</v>
      </c>
      <c r="K183" s="55">
        <v>34.640741784405598</v>
      </c>
      <c r="L183" s="55">
        <v>35.011190730184424</v>
      </c>
      <c r="M183" s="55">
        <v>34.819312412404244</v>
      </c>
      <c r="N183" s="55">
        <v>34.760614152825255</v>
      </c>
      <c r="O183" s="55">
        <v>34.347456807282455</v>
      </c>
      <c r="P183" s="55">
        <v>34.255712837419097</v>
      </c>
      <c r="Q183" s="55">
        <v>34.948228507988091</v>
      </c>
      <c r="R183" s="55">
        <v>35.115829748285691</v>
      </c>
      <c r="S183" s="55">
        <v>35.371392410963516</v>
      </c>
      <c r="T183" s="55">
        <v>35.450963455290278</v>
      </c>
      <c r="U183" s="55">
        <v>34.457632099427208</v>
      </c>
      <c r="V183" s="55">
        <v>34.663952871233846</v>
      </c>
      <c r="W183" s="55">
        <v>34.870273643040491</v>
      </c>
      <c r="X183" s="55">
        <v>34.663952871233846</v>
      </c>
      <c r="Y183" s="55">
        <v>34.870273643040491</v>
      </c>
      <c r="Z183" s="55">
        <v>34.870273643040491</v>
      </c>
      <c r="AA183" s="55">
        <v>34.870273643040491</v>
      </c>
      <c r="AB183" s="55">
        <v>34.870273643040491</v>
      </c>
      <c r="AC183" s="98"/>
    </row>
    <row r="184" spans="1:29">
      <c r="A184" s="2"/>
      <c r="B184" s="2" t="s">
        <v>506</v>
      </c>
      <c r="C184" s="56">
        <v>0.36183438615968555</v>
      </c>
      <c r="D184" s="56">
        <v>0.35717519786178542</v>
      </c>
      <c r="E184" s="56">
        <v>0.36691117380162552</v>
      </c>
      <c r="F184" s="56">
        <v>0.3663463659216859</v>
      </c>
      <c r="G184" s="56">
        <v>0.36756064565815905</v>
      </c>
      <c r="H184" s="56">
        <v>0.37189185638904121</v>
      </c>
      <c r="I184" s="56">
        <v>0.36632348376584645</v>
      </c>
      <c r="J184" s="56">
        <v>0.37258213475682567</v>
      </c>
      <c r="K184" s="56">
        <v>0.3841856759823159</v>
      </c>
      <c r="L184" s="56">
        <v>0.38829416706304443</v>
      </c>
      <c r="M184" s="56">
        <v>0.38616612657011018</v>
      </c>
      <c r="N184" s="56">
        <v>0.38551512923651643</v>
      </c>
      <c r="O184" s="56">
        <v>0.38093297752993749</v>
      </c>
      <c r="P184" s="56">
        <v>0.37991548433367228</v>
      </c>
      <c r="Q184" s="56">
        <v>0.38759587994072575</v>
      </c>
      <c r="R184" s="56">
        <v>0.38945467373329734</v>
      </c>
      <c r="S184" s="56">
        <v>0.3922890101031058</v>
      </c>
      <c r="T184" s="56">
        <v>0.39317149857992462</v>
      </c>
      <c r="U184" s="56">
        <v>0.38215488465167624</v>
      </c>
      <c r="V184" s="56">
        <v>0.38444310023548667</v>
      </c>
      <c r="W184" s="56">
        <v>0.38673131581928999</v>
      </c>
      <c r="X184" s="56">
        <v>0.38444310023548667</v>
      </c>
      <c r="Y184" s="56">
        <v>0.38673131581928999</v>
      </c>
      <c r="Z184" s="56">
        <v>0.38673131581928999</v>
      </c>
      <c r="AA184" s="56">
        <v>0.38673131581928999</v>
      </c>
      <c r="AB184" s="56">
        <v>0.38673131581928999</v>
      </c>
      <c r="AC184" s="98"/>
    </row>
    <row r="185" spans="1:29">
      <c r="A185" s="2"/>
      <c r="B185" s="44" t="s">
        <v>507</v>
      </c>
      <c r="C185" s="55">
        <v>1.0955541136501523</v>
      </c>
      <c r="D185" s="55">
        <v>1.0814471268593024</v>
      </c>
      <c r="E185" s="55">
        <v>1.1109254984549182</v>
      </c>
      <c r="F185" s="55">
        <v>1.109215385707337</v>
      </c>
      <c r="G185" s="55">
        <v>1.1128919549094434</v>
      </c>
      <c r="H185" s="55">
        <v>1.1260058985112877</v>
      </c>
      <c r="I185" s="55">
        <v>1.1091461036243899</v>
      </c>
      <c r="J185" s="55">
        <v>1.1280959080137407</v>
      </c>
      <c r="K185" s="55">
        <v>1.1632288522798007</v>
      </c>
      <c r="L185" s="55">
        <v>1.1756684502742232</v>
      </c>
      <c r="M185" s="55">
        <v>1.1692252165594823</v>
      </c>
      <c r="N185" s="55">
        <v>1.1672541412994306</v>
      </c>
      <c r="O185" s="55">
        <v>1.1533804041878639</v>
      </c>
      <c r="P185" s="55">
        <v>1.1502996608991651</v>
      </c>
      <c r="Q185" s="55">
        <v>1.1735541920427366</v>
      </c>
      <c r="R185" s="55">
        <v>1.1791822065813875</v>
      </c>
      <c r="S185" s="55">
        <v>1.1877639472566415</v>
      </c>
      <c r="T185" s="55">
        <v>1.1904359262559012</v>
      </c>
      <c r="U185" s="55">
        <v>1.1570800674176169</v>
      </c>
      <c r="V185" s="55">
        <v>1.1640082757130301</v>
      </c>
      <c r="W185" s="55">
        <v>1.1709364840084504</v>
      </c>
      <c r="X185" s="55">
        <v>1.1640082757130301</v>
      </c>
      <c r="Y185" s="55">
        <v>1.1709364840084504</v>
      </c>
      <c r="Z185" s="55">
        <v>1.1709364840084504</v>
      </c>
      <c r="AA185" s="55">
        <v>1.1709364840084504</v>
      </c>
      <c r="AB185" s="55">
        <v>1.1709364840084504</v>
      </c>
      <c r="AC185" s="98"/>
    </row>
    <row r="186" spans="1:29">
      <c r="A186" s="2"/>
      <c r="B186" s="2" t="s">
        <v>508</v>
      </c>
      <c r="C186" s="56">
        <v>6.4225603543344221</v>
      </c>
      <c r="D186" s="56">
        <v>6.3398597620467712</v>
      </c>
      <c r="E186" s="56">
        <v>6.5126733349788708</v>
      </c>
      <c r="F186" s="56">
        <v>6.5026479951099887</v>
      </c>
      <c r="G186" s="56">
        <v>6.5242014604323941</v>
      </c>
      <c r="H186" s="56">
        <v>6.6010804509055774</v>
      </c>
      <c r="I186" s="56">
        <v>6.5022418368438579</v>
      </c>
      <c r="J186" s="56">
        <v>6.6133328919337018</v>
      </c>
      <c r="K186" s="56">
        <v>6.819295748686109</v>
      </c>
      <c r="L186" s="56">
        <v>6.8922214653689977</v>
      </c>
      <c r="M186" s="56">
        <v>6.8544487466192976</v>
      </c>
      <c r="N186" s="56">
        <v>6.8428935439480227</v>
      </c>
      <c r="O186" s="56">
        <v>6.7615603511563265</v>
      </c>
      <c r="P186" s="56">
        <v>6.7434998469226031</v>
      </c>
      <c r="Q186" s="56">
        <v>6.8798268689477382</v>
      </c>
      <c r="R186" s="56">
        <v>6.9128204587660278</v>
      </c>
      <c r="S186" s="56">
        <v>6.963129929330151</v>
      </c>
      <c r="T186" s="56">
        <v>6.9787940997937383</v>
      </c>
      <c r="U186" s="56">
        <v>6.7832492025674611</v>
      </c>
      <c r="V186" s="56">
        <v>6.8238650291800482</v>
      </c>
      <c r="W186" s="56">
        <v>6.8644808557926282</v>
      </c>
      <c r="X186" s="56">
        <v>6.8238650291800482</v>
      </c>
      <c r="Y186" s="56">
        <v>6.8644808557926282</v>
      </c>
      <c r="Z186" s="56">
        <v>6.8644808557926282</v>
      </c>
      <c r="AA186" s="56">
        <v>6.8644808557926282</v>
      </c>
      <c r="AB186" s="56">
        <v>6.8644808557926282</v>
      </c>
      <c r="AC186" s="98"/>
    </row>
    <row r="187" spans="1:29">
      <c r="A187" s="2"/>
      <c r="B187" s="44" t="s">
        <v>509</v>
      </c>
      <c r="C187" s="55">
        <v>176.96716769759962</v>
      </c>
      <c r="D187" s="55">
        <v>174.68843635423696</v>
      </c>
      <c r="E187" s="55">
        <v>179.45013992014549</v>
      </c>
      <c r="F187" s="55">
        <v>179.17390179953327</v>
      </c>
      <c r="G187" s="55">
        <v>179.76778578064702</v>
      </c>
      <c r="H187" s="55">
        <v>181.88610876227665</v>
      </c>
      <c r="I187" s="55">
        <v>179.1627105184821</v>
      </c>
      <c r="J187" s="55">
        <v>182.22371240731934</v>
      </c>
      <c r="K187" s="55">
        <v>187.89881102835164</v>
      </c>
      <c r="L187" s="55">
        <v>189.90820554108356</v>
      </c>
      <c r="M187" s="55">
        <v>188.86741640332767</v>
      </c>
      <c r="N187" s="55">
        <v>188.54902445742277</v>
      </c>
      <c r="O187" s="55">
        <v>186.30797042693229</v>
      </c>
      <c r="P187" s="55">
        <v>185.81033146285833</v>
      </c>
      <c r="Q187" s="55">
        <v>189.56668494767297</v>
      </c>
      <c r="R187" s="55">
        <v>190.47579001172713</v>
      </c>
      <c r="S187" s="55">
        <v>191.86201669126146</v>
      </c>
      <c r="T187" s="55">
        <v>192.29362709713371</v>
      </c>
      <c r="U187" s="55">
        <v>186.90558483506311</v>
      </c>
      <c r="V187" s="55">
        <v>188.02471294017693</v>
      </c>
      <c r="W187" s="55">
        <v>189.1438410452908</v>
      </c>
      <c r="X187" s="55">
        <v>188.02471294017693</v>
      </c>
      <c r="Y187" s="55">
        <v>189.1438410452908</v>
      </c>
      <c r="Z187" s="55">
        <v>189.1438410452908</v>
      </c>
      <c r="AA187" s="55">
        <v>189.1438410452908</v>
      </c>
      <c r="AB187" s="55">
        <v>189.1438410452908</v>
      </c>
      <c r="AC187" s="98"/>
    </row>
    <row r="188" spans="1:29">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98"/>
    </row>
    <row r="189" spans="1:29">
      <c r="A189" s="2"/>
      <c r="B189" s="35" t="s">
        <v>510</v>
      </c>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98"/>
    </row>
    <row r="190" spans="1:29">
      <c r="A190" s="2"/>
      <c r="B190" s="54" t="s">
        <v>504</v>
      </c>
      <c r="C190" s="54">
        <v>2019</v>
      </c>
      <c r="D190" s="54">
        <v>2020</v>
      </c>
      <c r="E190" s="54">
        <v>2021</v>
      </c>
      <c r="F190" s="54">
        <v>2022</v>
      </c>
      <c r="G190" s="54">
        <v>2023</v>
      </c>
      <c r="H190" s="54">
        <v>2024</v>
      </c>
      <c r="I190" s="54">
        <v>2025</v>
      </c>
      <c r="J190" s="54">
        <v>2026</v>
      </c>
      <c r="K190" s="54">
        <v>2027</v>
      </c>
      <c r="L190" s="54">
        <v>2028</v>
      </c>
      <c r="M190" s="54">
        <v>2029</v>
      </c>
      <c r="N190" s="54">
        <v>2030</v>
      </c>
      <c r="O190" s="54">
        <v>2031</v>
      </c>
      <c r="P190" s="54">
        <v>2032</v>
      </c>
      <c r="Q190" s="54">
        <v>2033</v>
      </c>
      <c r="R190" s="54">
        <v>2034</v>
      </c>
      <c r="S190" s="54">
        <v>2035</v>
      </c>
      <c r="T190" s="54">
        <v>2036</v>
      </c>
      <c r="U190" s="54">
        <v>2037</v>
      </c>
      <c r="V190" s="54">
        <v>2038</v>
      </c>
      <c r="W190" s="54">
        <v>2039</v>
      </c>
      <c r="X190" s="54">
        <v>2040</v>
      </c>
      <c r="Y190" s="54">
        <v>2041</v>
      </c>
      <c r="Z190" s="54">
        <v>2042</v>
      </c>
      <c r="AA190" s="54">
        <v>2043</v>
      </c>
      <c r="AB190" s="54">
        <v>2044</v>
      </c>
      <c r="AC190" s="98"/>
    </row>
    <row r="191" spans="1:29">
      <c r="A191" s="2"/>
      <c r="B191" s="44" t="s">
        <v>505</v>
      </c>
      <c r="C191" s="55">
        <v>32.811419322114084</v>
      </c>
      <c r="D191" s="55">
        <v>32.989840124466859</v>
      </c>
      <c r="E191" s="55">
        <v>33.497793225042614</v>
      </c>
      <c r="F191" s="55">
        <v>33.929953105452988</v>
      </c>
      <c r="G191" s="55">
        <v>34.171106155305566</v>
      </c>
      <c r="H191" s="55">
        <v>34.241200041944161</v>
      </c>
      <c r="I191" s="55">
        <v>34.540019265050518</v>
      </c>
      <c r="J191" s="55">
        <v>35.604409379884849</v>
      </c>
      <c r="K191" s="55">
        <v>36.033640436121722</v>
      </c>
      <c r="L191" s="55">
        <v>36.218552146102247</v>
      </c>
      <c r="M191" s="55">
        <v>36.108523346071024</v>
      </c>
      <c r="N191" s="55">
        <v>36.475457520563609</v>
      </c>
      <c r="O191" s="55">
        <v>36.871204992330554</v>
      </c>
      <c r="P191" s="55">
        <v>37.245144597616495</v>
      </c>
      <c r="Q191" s="55">
        <v>37.436982580980271</v>
      </c>
      <c r="R191" s="55">
        <v>37.424634025005545</v>
      </c>
      <c r="S191" s="55">
        <v>37.321808549292918</v>
      </c>
      <c r="T191" s="55">
        <v>38.061969912380597</v>
      </c>
      <c r="U191" s="55">
        <v>37.893443786289623</v>
      </c>
      <c r="V191" s="55">
        <v>38.130916016572819</v>
      </c>
      <c r="W191" s="55">
        <v>38.368388246856014</v>
      </c>
      <c r="X191" s="55">
        <v>38.130916016572819</v>
      </c>
      <c r="Y191" s="55">
        <v>38.368388246856014</v>
      </c>
      <c r="Z191" s="55">
        <v>38.368388246856014</v>
      </c>
      <c r="AA191" s="55">
        <v>38.368388246856014</v>
      </c>
      <c r="AB191" s="55">
        <v>38.368388246856014</v>
      </c>
      <c r="AC191" s="98"/>
    </row>
    <row r="192" spans="1:29">
      <c r="A192" s="2"/>
      <c r="B192" s="2" t="s">
        <v>506</v>
      </c>
      <c r="C192" s="56">
        <v>0.36389744165006732</v>
      </c>
      <c r="D192" s="56">
        <v>0.36587623058558449</v>
      </c>
      <c r="E192" s="56">
        <v>0.37150972153467166</v>
      </c>
      <c r="F192" s="56">
        <v>0.37630262224162436</v>
      </c>
      <c r="G192" s="56">
        <v>0.3789771477483086</v>
      </c>
      <c r="H192" s="56">
        <v>0.37975452911582863</v>
      </c>
      <c r="I192" s="56">
        <v>0.3830686055273631</v>
      </c>
      <c r="J192" s="56">
        <v>0.3948733018101791</v>
      </c>
      <c r="K192" s="56">
        <v>0.39963372017879806</v>
      </c>
      <c r="L192" s="56">
        <v>0.40168449699928033</v>
      </c>
      <c r="M192" s="56">
        <v>0.40046421455901537</v>
      </c>
      <c r="N192" s="56">
        <v>0.40453372481216832</v>
      </c>
      <c r="O192" s="56">
        <v>0.4089227910424853</v>
      </c>
      <c r="P192" s="56">
        <v>0.41306999553733448</v>
      </c>
      <c r="Q192" s="56">
        <v>0.41519758869848999</v>
      </c>
      <c r="R192" s="56">
        <v>0.41506063613685029</v>
      </c>
      <c r="S192" s="56">
        <v>0.41392024269087102</v>
      </c>
      <c r="T192" s="56">
        <v>0.42212905632955255</v>
      </c>
      <c r="U192" s="56">
        <v>0.42026000502355743</v>
      </c>
      <c r="V192" s="56">
        <v>0.42289370813205807</v>
      </c>
      <c r="W192" s="56">
        <v>0.42552741124056581</v>
      </c>
      <c r="X192" s="56">
        <v>0.42289370813205807</v>
      </c>
      <c r="Y192" s="56">
        <v>0.42552741124056581</v>
      </c>
      <c r="Z192" s="56">
        <v>0.42552741124056581</v>
      </c>
      <c r="AA192" s="56">
        <v>0.42552741124056581</v>
      </c>
      <c r="AB192" s="56">
        <v>0.42552741124056581</v>
      </c>
      <c r="AC192" s="98"/>
    </row>
    <row r="193" spans="1:29">
      <c r="A193" s="2"/>
      <c r="B193" s="44" t="s">
        <v>507</v>
      </c>
      <c r="C193" s="55">
        <v>1.1018005872182428</v>
      </c>
      <c r="D193" s="55">
        <v>1.1077919203841233</v>
      </c>
      <c r="E193" s="55">
        <v>1.1248488790910685</v>
      </c>
      <c r="F193" s="55">
        <v>1.139360717342683</v>
      </c>
      <c r="G193" s="55">
        <v>1.1474585862379172</v>
      </c>
      <c r="H193" s="55">
        <v>1.1498123242673728</v>
      </c>
      <c r="I193" s="55">
        <v>1.1598466111800576</v>
      </c>
      <c r="J193" s="55">
        <v>1.1955886082585963</v>
      </c>
      <c r="K193" s="55">
        <v>1.2100020972080188</v>
      </c>
      <c r="L193" s="55">
        <v>1.2162113936922694</v>
      </c>
      <c r="M193" s="55">
        <v>1.2125166496370028</v>
      </c>
      <c r="N193" s="55">
        <v>1.2248382223479339</v>
      </c>
      <c r="O193" s="55">
        <v>1.2381273395452865</v>
      </c>
      <c r="P193" s="55">
        <v>1.2506841531547011</v>
      </c>
      <c r="Q193" s="55">
        <v>1.2571260324481841</v>
      </c>
      <c r="R193" s="55">
        <v>1.25671137052543</v>
      </c>
      <c r="S193" s="55">
        <v>1.2532585125917635</v>
      </c>
      <c r="T193" s="55">
        <v>1.2781129761088721</v>
      </c>
      <c r="U193" s="55">
        <v>1.2724539040990379</v>
      </c>
      <c r="V193" s="55">
        <v>1.2804281718442283</v>
      </c>
      <c r="W193" s="55">
        <v>1.2884024395894045</v>
      </c>
      <c r="X193" s="55">
        <v>1.2804281718442283</v>
      </c>
      <c r="Y193" s="55">
        <v>1.2884024395894045</v>
      </c>
      <c r="Z193" s="55">
        <v>1.2884024395894045</v>
      </c>
      <c r="AA193" s="55">
        <v>1.2884024395894045</v>
      </c>
      <c r="AB193" s="55">
        <v>1.2884024395894045</v>
      </c>
      <c r="AC193" s="98"/>
    </row>
    <row r="194" spans="1:29">
      <c r="A194" s="2"/>
      <c r="B194" s="2" t="s">
        <v>508</v>
      </c>
      <c r="C194" s="56">
        <v>6.4591795892886381</v>
      </c>
      <c r="D194" s="56">
        <v>6.4943030928941354</v>
      </c>
      <c r="E194" s="56">
        <v>6.5942975572403881</v>
      </c>
      <c r="F194" s="56">
        <v>6.6793715447888289</v>
      </c>
      <c r="G194" s="56">
        <v>6.7268443725324545</v>
      </c>
      <c r="H194" s="56">
        <v>6.7406428918060399</v>
      </c>
      <c r="I194" s="56">
        <v>6.7994677481107146</v>
      </c>
      <c r="J194" s="56">
        <v>7.0090011071307856</v>
      </c>
      <c r="K194" s="56">
        <v>7.0934985331737153</v>
      </c>
      <c r="L194" s="56">
        <v>7.1298998217373466</v>
      </c>
      <c r="M194" s="56">
        <v>7.1082398084225034</v>
      </c>
      <c r="N194" s="56">
        <v>7.1804736154159627</v>
      </c>
      <c r="O194" s="56">
        <v>7.2583795410040892</v>
      </c>
      <c r="P194" s="56">
        <v>7.3319924207877349</v>
      </c>
      <c r="Q194" s="56">
        <v>7.3697571993981654</v>
      </c>
      <c r="R194" s="56">
        <v>7.3673262914290234</v>
      </c>
      <c r="S194" s="56">
        <v>7.3470843077628629</v>
      </c>
      <c r="T194" s="56">
        <v>7.4927907498494406</v>
      </c>
      <c r="U194" s="56">
        <v>7.4596150891679471</v>
      </c>
      <c r="V194" s="56">
        <v>7.5063633193438406</v>
      </c>
      <c r="W194" s="56">
        <v>7.5531115495197412</v>
      </c>
      <c r="X194" s="56">
        <v>7.5063633193438406</v>
      </c>
      <c r="Y194" s="56">
        <v>7.5531115495197412</v>
      </c>
      <c r="Z194" s="56">
        <v>7.5531115495197412</v>
      </c>
      <c r="AA194" s="56">
        <v>7.5531115495197412</v>
      </c>
      <c r="AB194" s="56">
        <v>7.5531115495197412</v>
      </c>
      <c r="AC194" s="98"/>
    </row>
    <row r="195" spans="1:29">
      <c r="A195" s="2"/>
      <c r="B195" s="44" t="s">
        <v>509</v>
      </c>
      <c r="C195" s="55">
        <v>157.75964921757071</v>
      </c>
      <c r="D195" s="55">
        <v>158.61750918747822</v>
      </c>
      <c r="E195" s="55">
        <v>161.0597839997659</v>
      </c>
      <c r="F195" s="55">
        <v>163.13763959236132</v>
      </c>
      <c r="G195" s="55">
        <v>164.29712069188355</v>
      </c>
      <c r="H195" s="55">
        <v>164.63413710863296</v>
      </c>
      <c r="I195" s="55">
        <v>166.07088129070962</v>
      </c>
      <c r="J195" s="55">
        <v>171.18854503754247</v>
      </c>
      <c r="K195" s="55">
        <v>173.25231863418108</v>
      </c>
      <c r="L195" s="55">
        <v>174.1413873518847</v>
      </c>
      <c r="M195" s="55">
        <v>173.61236101729222</v>
      </c>
      <c r="N195" s="55">
        <v>175.37660675398533</v>
      </c>
      <c r="O195" s="55">
        <v>177.27938888333429</v>
      </c>
      <c r="P195" s="55">
        <v>179.07731723197804</v>
      </c>
      <c r="Q195" s="55">
        <v>179.99968796714703</v>
      </c>
      <c r="R195" s="55">
        <v>179.94031522743737</v>
      </c>
      <c r="S195" s="55">
        <v>179.44592299100884</v>
      </c>
      <c r="T195" s="55">
        <v>183.00467172597786</v>
      </c>
      <c r="U195" s="55">
        <v>182.19438606673515</v>
      </c>
      <c r="V195" s="55">
        <v>183.33616952269011</v>
      </c>
      <c r="W195" s="55">
        <v>184.47795297864508</v>
      </c>
      <c r="X195" s="55">
        <v>183.33616952269011</v>
      </c>
      <c r="Y195" s="55">
        <v>184.47795297864508</v>
      </c>
      <c r="Z195" s="55">
        <v>184.47795297864508</v>
      </c>
      <c r="AA195" s="55">
        <v>184.47795297864508</v>
      </c>
      <c r="AB195" s="55">
        <v>184.47795297864508</v>
      </c>
      <c r="AC195" s="98"/>
    </row>
    <row r="196" spans="1:29">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98"/>
    </row>
    <row r="197" spans="1:29">
      <c r="A197" s="2"/>
      <c r="B197" s="35" t="s">
        <v>511</v>
      </c>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98"/>
    </row>
    <row r="198" spans="1:29">
      <c r="A198" s="2"/>
      <c r="B198" s="35" t="s">
        <v>503</v>
      </c>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98"/>
    </row>
    <row r="199" spans="1:29">
      <c r="A199" s="2"/>
      <c r="B199" s="54" t="s">
        <v>504</v>
      </c>
      <c r="C199" s="54" t="s">
        <v>10</v>
      </c>
      <c r="D199" s="54" t="s">
        <v>11</v>
      </c>
      <c r="E199" s="54" t="s">
        <v>12</v>
      </c>
      <c r="F199" s="54" t="s">
        <v>13</v>
      </c>
      <c r="G199" s="54" t="s">
        <v>14</v>
      </c>
      <c r="H199" s="54" t="s">
        <v>15</v>
      </c>
      <c r="I199" s="54" t="s">
        <v>16</v>
      </c>
      <c r="J199" s="54" t="s">
        <v>17</v>
      </c>
      <c r="K199" s="54" t="s">
        <v>18</v>
      </c>
      <c r="L199" s="54" t="s">
        <v>19</v>
      </c>
      <c r="M199" s="54" t="s">
        <v>20</v>
      </c>
      <c r="N199" s="54" t="s">
        <v>21</v>
      </c>
      <c r="O199" s="54" t="s">
        <v>22</v>
      </c>
      <c r="P199" s="54" t="s">
        <v>23</v>
      </c>
      <c r="Q199" s="54" t="s">
        <v>24</v>
      </c>
      <c r="R199" s="54" t="s">
        <v>25</v>
      </c>
      <c r="S199" s="54" t="s">
        <v>26</v>
      </c>
      <c r="T199" s="54" t="s">
        <v>27</v>
      </c>
      <c r="U199" s="54" t="s">
        <v>28</v>
      </c>
      <c r="V199" s="54" t="s">
        <v>29</v>
      </c>
      <c r="W199" s="54" t="s">
        <v>30</v>
      </c>
      <c r="X199" s="57" t="s">
        <v>31</v>
      </c>
      <c r="Y199" s="57" t="s">
        <v>32</v>
      </c>
      <c r="Z199" s="57" t="s">
        <v>33</v>
      </c>
      <c r="AA199" s="57" t="s">
        <v>34</v>
      </c>
      <c r="AB199" s="57" t="s">
        <v>35</v>
      </c>
      <c r="AC199" s="98"/>
    </row>
    <row r="200" spans="1:29">
      <c r="A200" s="2"/>
      <c r="B200" s="44" t="s">
        <v>505</v>
      </c>
      <c r="C200" s="55">
        <v>77.682329487009099</v>
      </c>
      <c r="D200" s="55">
        <v>77.691313329268866</v>
      </c>
      <c r="E200" s="55">
        <v>78.396769542717465</v>
      </c>
      <c r="F200" s="55">
        <v>78.400699973706111</v>
      </c>
      <c r="G200" s="55">
        <v>78.567967886780252</v>
      </c>
      <c r="H200" s="55">
        <v>78.577681666223626</v>
      </c>
      <c r="I200" s="55">
        <v>79.871916441772044</v>
      </c>
      <c r="J200" s="55">
        <v>81.227241344686917</v>
      </c>
      <c r="K200" s="55">
        <v>82.416140569739511</v>
      </c>
      <c r="L200" s="55">
        <v>82.030452991724658</v>
      </c>
      <c r="M200" s="55">
        <v>81.841118516099968</v>
      </c>
      <c r="N200" s="55">
        <v>83.146976137571954</v>
      </c>
      <c r="O200" s="55">
        <v>82.721535057557617</v>
      </c>
      <c r="P200" s="55">
        <v>82.898404452046876</v>
      </c>
      <c r="Q200" s="55">
        <v>83.599930234506829</v>
      </c>
      <c r="R200" s="55">
        <v>83.786906451538314</v>
      </c>
      <c r="S200" s="55">
        <v>84.197187297739276</v>
      </c>
      <c r="T200" s="55">
        <v>86.237249427891143</v>
      </c>
      <c r="U200" s="55">
        <v>85.771381057707842</v>
      </c>
      <c r="V200" s="55">
        <v>86.314243763508102</v>
      </c>
      <c r="W200" s="55">
        <v>86.857106469308363</v>
      </c>
      <c r="X200" s="55">
        <v>86.314243763508102</v>
      </c>
      <c r="Y200" s="55">
        <v>86.857106469308363</v>
      </c>
      <c r="Z200" s="55">
        <v>86.857106469308363</v>
      </c>
      <c r="AA200" s="55">
        <v>86.857106469308363</v>
      </c>
      <c r="AB200" s="55">
        <v>86.857106469308363</v>
      </c>
      <c r="AC200" s="98"/>
    </row>
    <row r="201" spans="1:29">
      <c r="A201" s="2"/>
      <c r="B201" s="2" t="s">
        <v>506</v>
      </c>
      <c r="C201" s="56">
        <v>0.26983441350175497</v>
      </c>
      <c r="D201" s="56">
        <v>0.26986561943780885</v>
      </c>
      <c r="E201" s="56">
        <v>0.27231606556712507</v>
      </c>
      <c r="F201" s="56">
        <v>0.2723297181641442</v>
      </c>
      <c r="G201" s="56">
        <v>0.27291073368620289</v>
      </c>
      <c r="H201" s="56">
        <v>0.272944475104552</v>
      </c>
      <c r="I201" s="56">
        <v>0.27744008026854772</v>
      </c>
      <c r="J201" s="56">
        <v>0.28214788579778372</v>
      </c>
      <c r="K201" s="56">
        <v>0.28627760136144786</v>
      </c>
      <c r="L201" s="56">
        <v>0.28493789151887938</v>
      </c>
      <c r="M201" s="56">
        <v>0.28428022641635664</v>
      </c>
      <c r="N201" s="56">
        <v>0.28881620426014365</v>
      </c>
      <c r="O201" s="56">
        <v>0.2873384081504895</v>
      </c>
      <c r="P201" s="56">
        <v>0.28795277501673411</v>
      </c>
      <c r="Q201" s="56">
        <v>0.2903895685490312</v>
      </c>
      <c r="R201" s="56">
        <v>0.2910390420933453</v>
      </c>
      <c r="S201" s="56">
        <v>0.29246417818589521</v>
      </c>
      <c r="T201" s="56">
        <v>0.29955046115439643</v>
      </c>
      <c r="U201" s="56">
        <v>0.29793223833245008</v>
      </c>
      <c r="V201" s="56">
        <v>0.2998179057782977</v>
      </c>
      <c r="W201" s="56">
        <v>0.30170357322415953</v>
      </c>
      <c r="X201" s="56">
        <v>0.2998179057782977</v>
      </c>
      <c r="Y201" s="56">
        <v>0.30170357322415953</v>
      </c>
      <c r="Z201" s="56">
        <v>0.30170357322415953</v>
      </c>
      <c r="AA201" s="56">
        <v>0.30170357322415953</v>
      </c>
      <c r="AB201" s="56">
        <v>0.30170357322415953</v>
      </c>
      <c r="AC201" s="98"/>
    </row>
    <row r="202" spans="1:29">
      <c r="A202" s="2"/>
      <c r="B202" s="44" t="s">
        <v>507</v>
      </c>
      <c r="C202" s="55">
        <v>0</v>
      </c>
      <c r="D202" s="55">
        <v>0</v>
      </c>
      <c r="E202" s="55">
        <v>0</v>
      </c>
      <c r="F202" s="55">
        <v>0</v>
      </c>
      <c r="G202" s="55">
        <v>0</v>
      </c>
      <c r="H202" s="55">
        <v>0</v>
      </c>
      <c r="I202" s="55">
        <v>0</v>
      </c>
      <c r="J202" s="55">
        <v>0</v>
      </c>
      <c r="K202" s="55">
        <v>0</v>
      </c>
      <c r="L202" s="55">
        <v>0</v>
      </c>
      <c r="M202" s="55">
        <v>0</v>
      </c>
      <c r="N202" s="55">
        <v>0</v>
      </c>
      <c r="O202" s="55">
        <v>0</v>
      </c>
      <c r="P202" s="55">
        <v>0</v>
      </c>
      <c r="Q202" s="55">
        <v>0</v>
      </c>
      <c r="R202" s="55">
        <v>0</v>
      </c>
      <c r="S202" s="55">
        <v>0</v>
      </c>
      <c r="T202" s="55">
        <v>0</v>
      </c>
      <c r="U202" s="55">
        <v>0</v>
      </c>
      <c r="V202" s="55">
        <v>0</v>
      </c>
      <c r="W202" s="55">
        <v>0</v>
      </c>
      <c r="X202" s="55">
        <v>0</v>
      </c>
      <c r="Y202" s="55">
        <v>0</v>
      </c>
      <c r="Z202" s="55">
        <v>0</v>
      </c>
      <c r="AA202" s="55">
        <v>0</v>
      </c>
      <c r="AB202" s="55">
        <v>0</v>
      </c>
      <c r="AC202" s="98"/>
    </row>
    <row r="203" spans="1:29">
      <c r="A203" s="2"/>
      <c r="B203" s="2" t="s">
        <v>508</v>
      </c>
      <c r="C203" s="56">
        <v>26.993435217343574</v>
      </c>
      <c r="D203" s="56">
        <v>26.996556966725237</v>
      </c>
      <c r="E203" s="56">
        <v>27.24169233692011</v>
      </c>
      <c r="F203" s="56">
        <v>27.243058102274588</v>
      </c>
      <c r="G203" s="56">
        <v>27.301181173574378</v>
      </c>
      <c r="H203" s="56">
        <v>27.304556565093307</v>
      </c>
      <c r="I203" s="56">
        <v>27.754283585388734</v>
      </c>
      <c r="J203" s="56">
        <v>28.225238501479438</v>
      </c>
      <c r="K203" s="56">
        <v>28.638363010274873</v>
      </c>
      <c r="L203" s="56">
        <v>28.504342407133464</v>
      </c>
      <c r="M203" s="56">
        <v>28.438551538914979</v>
      </c>
      <c r="N203" s="56">
        <v>28.89231732247292</v>
      </c>
      <c r="O203" s="56">
        <v>28.744482978317663</v>
      </c>
      <c r="P203" s="56">
        <v>28.805942419269087</v>
      </c>
      <c r="Q203" s="56">
        <v>29.049712024109468</v>
      </c>
      <c r="R203" s="56">
        <v>29.11468343311526</v>
      </c>
      <c r="S203" s="56">
        <v>29.25724982518895</v>
      </c>
      <c r="T203" s="56">
        <v>29.966140576963056</v>
      </c>
      <c r="U203" s="56">
        <v>29.804258360590353</v>
      </c>
      <c r="V203" s="56">
        <v>29.992894944710585</v>
      </c>
      <c r="W203" s="56">
        <v>30.181531528830803</v>
      </c>
      <c r="X203" s="56">
        <v>29.992894944710585</v>
      </c>
      <c r="Y203" s="56">
        <v>30.181531528830803</v>
      </c>
      <c r="Z203" s="56">
        <v>30.181531528830803</v>
      </c>
      <c r="AA203" s="56">
        <v>30.181531528830803</v>
      </c>
      <c r="AB203" s="56">
        <v>30.181531528830803</v>
      </c>
      <c r="AC203" s="98"/>
    </row>
    <row r="204" spans="1:29">
      <c r="A204" s="2"/>
      <c r="B204" s="44" t="s">
        <v>509</v>
      </c>
      <c r="C204" s="55">
        <v>0</v>
      </c>
      <c r="D204" s="55">
        <v>0</v>
      </c>
      <c r="E204" s="55">
        <v>0</v>
      </c>
      <c r="F204" s="55">
        <v>0</v>
      </c>
      <c r="G204" s="55">
        <v>0</v>
      </c>
      <c r="H204" s="55">
        <v>0</v>
      </c>
      <c r="I204" s="55">
        <v>0</v>
      </c>
      <c r="J204" s="55">
        <v>0</v>
      </c>
      <c r="K204" s="55">
        <v>0</v>
      </c>
      <c r="L204" s="55">
        <v>0</v>
      </c>
      <c r="M204" s="55">
        <v>0</v>
      </c>
      <c r="N204" s="55">
        <v>0</v>
      </c>
      <c r="O204" s="55">
        <v>0</v>
      </c>
      <c r="P204" s="55">
        <v>0</v>
      </c>
      <c r="Q204" s="55">
        <v>0</v>
      </c>
      <c r="R204" s="55">
        <v>0</v>
      </c>
      <c r="S204" s="55">
        <v>0</v>
      </c>
      <c r="T204" s="55">
        <v>0</v>
      </c>
      <c r="U204" s="55">
        <v>0</v>
      </c>
      <c r="V204" s="55">
        <v>0</v>
      </c>
      <c r="W204" s="55">
        <v>0</v>
      </c>
      <c r="X204" s="55">
        <v>0</v>
      </c>
      <c r="Y204" s="55">
        <v>0</v>
      </c>
      <c r="Z204" s="55">
        <v>0</v>
      </c>
      <c r="AA204" s="55">
        <v>0</v>
      </c>
      <c r="AB204" s="55">
        <v>0</v>
      </c>
      <c r="AC204" s="98"/>
    </row>
    <row r="205" spans="1:29">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98"/>
    </row>
    <row r="206" spans="1:29">
      <c r="A206" s="2"/>
      <c r="B206" s="35" t="s">
        <v>510</v>
      </c>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98"/>
    </row>
    <row r="207" spans="1:29">
      <c r="A207" s="2"/>
      <c r="B207" s="54" t="s">
        <v>504</v>
      </c>
      <c r="C207" s="54">
        <v>2019</v>
      </c>
      <c r="D207" s="54">
        <v>2020</v>
      </c>
      <c r="E207" s="54">
        <v>2021</v>
      </c>
      <c r="F207" s="54">
        <v>2022</v>
      </c>
      <c r="G207" s="54">
        <v>2023</v>
      </c>
      <c r="H207" s="54">
        <v>2024</v>
      </c>
      <c r="I207" s="54">
        <v>2025</v>
      </c>
      <c r="J207" s="54">
        <v>2026</v>
      </c>
      <c r="K207" s="54">
        <v>2027</v>
      </c>
      <c r="L207" s="54">
        <v>2028</v>
      </c>
      <c r="M207" s="54">
        <v>2029</v>
      </c>
      <c r="N207" s="54">
        <v>2030</v>
      </c>
      <c r="O207" s="54">
        <v>2031</v>
      </c>
      <c r="P207" s="54">
        <v>2032</v>
      </c>
      <c r="Q207" s="54">
        <v>2033</v>
      </c>
      <c r="R207" s="54">
        <v>2034</v>
      </c>
      <c r="S207" s="54">
        <v>2035</v>
      </c>
      <c r="T207" s="54">
        <v>2036</v>
      </c>
      <c r="U207" s="54">
        <v>2037</v>
      </c>
      <c r="V207" s="54">
        <v>2038</v>
      </c>
      <c r="W207" s="54">
        <v>2039</v>
      </c>
      <c r="X207" s="54">
        <v>2040</v>
      </c>
      <c r="Y207" s="54">
        <v>2041</v>
      </c>
      <c r="Z207" s="54">
        <v>2042</v>
      </c>
      <c r="AA207" s="54">
        <v>2043</v>
      </c>
      <c r="AB207" s="54">
        <v>2044</v>
      </c>
      <c r="AC207" s="98"/>
    </row>
    <row r="208" spans="1:29">
      <c r="A208" s="2"/>
      <c r="B208" s="44" t="s">
        <v>505</v>
      </c>
      <c r="C208" s="55">
        <v>77.243347689746173</v>
      </c>
      <c r="D208" s="55">
        <v>78.404987116504401</v>
      </c>
      <c r="E208" s="55">
        <v>79.088062971482358</v>
      </c>
      <c r="F208" s="55">
        <v>79.77675265241588</v>
      </c>
      <c r="G208" s="55">
        <v>80.792251513170058</v>
      </c>
      <c r="H208" s="55">
        <v>80.810903902635246</v>
      </c>
      <c r="I208" s="55">
        <v>82.422494497916418</v>
      </c>
      <c r="J208" s="55">
        <v>84.011327970775653</v>
      </c>
      <c r="K208" s="55">
        <v>85.132946251205638</v>
      </c>
      <c r="L208" s="55">
        <v>86.206394283113852</v>
      </c>
      <c r="M208" s="55">
        <v>86.03417659009051</v>
      </c>
      <c r="N208" s="55">
        <v>86.698177509563621</v>
      </c>
      <c r="O208" s="55">
        <v>88.171474822434533</v>
      </c>
      <c r="P208" s="55">
        <v>88.811813163686409</v>
      </c>
      <c r="Q208" s="55">
        <v>90.120558975967896</v>
      </c>
      <c r="R208" s="55">
        <v>91.716756822661281</v>
      </c>
      <c r="S208" s="55">
        <v>91.646976362396657</v>
      </c>
      <c r="T208" s="55">
        <v>93.839688489656709</v>
      </c>
      <c r="U208" s="55">
        <v>93.934399166261557</v>
      </c>
      <c r="V208" s="55">
        <v>94.887859213834972</v>
      </c>
      <c r="W208" s="55">
        <v>95.841319261408373</v>
      </c>
      <c r="X208" s="55">
        <v>94.887859213834972</v>
      </c>
      <c r="Y208" s="55">
        <v>95.841319261408373</v>
      </c>
      <c r="Z208" s="55">
        <v>95.841319261408373</v>
      </c>
      <c r="AA208" s="55">
        <v>95.841319261408373</v>
      </c>
      <c r="AB208" s="55">
        <v>95.841319261408373</v>
      </c>
      <c r="AC208" s="98"/>
    </row>
    <row r="209" spans="1:29">
      <c r="A209" s="2"/>
      <c r="B209" s="2" t="s">
        <v>506</v>
      </c>
      <c r="C209" s="56">
        <v>0.26830958286673479</v>
      </c>
      <c r="D209" s="56">
        <v>0.27234460982190001</v>
      </c>
      <c r="E209" s="56">
        <v>0.27471731638107144</v>
      </c>
      <c r="F209" s="56">
        <v>0.27710952291459989</v>
      </c>
      <c r="G209" s="56">
        <v>0.28063692150463737</v>
      </c>
      <c r="H209" s="56">
        <v>0.28070171174208269</v>
      </c>
      <c r="I209" s="56">
        <v>0.28629967212707186</v>
      </c>
      <c r="J209" s="56">
        <v>0.29181858422887785</v>
      </c>
      <c r="K209" s="56">
        <v>0.29571459523769761</v>
      </c>
      <c r="L209" s="56">
        <v>0.2994432838857648</v>
      </c>
      <c r="M209" s="56">
        <v>0.29884507499451729</v>
      </c>
      <c r="N209" s="56">
        <v>0.30115152357625163</v>
      </c>
      <c r="O209" s="56">
        <v>0.3062691136248219</v>
      </c>
      <c r="P209" s="56">
        <v>0.30849336876619304</v>
      </c>
      <c r="Q209" s="56">
        <v>0.31303937892077727</v>
      </c>
      <c r="R209" s="56">
        <v>0.31858387163410384</v>
      </c>
      <c r="S209" s="56">
        <v>0.31834148485587832</v>
      </c>
      <c r="T209" s="56">
        <v>0.32595800710416256</v>
      </c>
      <c r="U209" s="56">
        <v>0.32628699054276922</v>
      </c>
      <c r="V209" s="56">
        <v>0.32959889344826365</v>
      </c>
      <c r="W209" s="56">
        <v>0.33291079635375809</v>
      </c>
      <c r="X209" s="56">
        <v>0.32959889344826365</v>
      </c>
      <c r="Y209" s="56">
        <v>0.33291079635375809</v>
      </c>
      <c r="Z209" s="56">
        <v>0.33291079635375809</v>
      </c>
      <c r="AA209" s="56">
        <v>0.33291079635375809</v>
      </c>
      <c r="AB209" s="56">
        <v>0.33291079635375809</v>
      </c>
      <c r="AC209" s="98"/>
    </row>
    <row r="210" spans="1:29">
      <c r="A210" s="2"/>
      <c r="B210" s="44" t="s">
        <v>507</v>
      </c>
      <c r="C210" s="55">
        <v>0</v>
      </c>
      <c r="D210" s="55">
        <v>0</v>
      </c>
      <c r="E210" s="55">
        <v>0</v>
      </c>
      <c r="F210" s="55">
        <v>0</v>
      </c>
      <c r="G210" s="55">
        <v>0</v>
      </c>
      <c r="H210" s="55">
        <v>0</v>
      </c>
      <c r="I210" s="55">
        <v>0</v>
      </c>
      <c r="J210" s="55">
        <v>0</v>
      </c>
      <c r="K210" s="55">
        <v>0</v>
      </c>
      <c r="L210" s="55">
        <v>0</v>
      </c>
      <c r="M210" s="55">
        <v>0</v>
      </c>
      <c r="N210" s="55">
        <v>0</v>
      </c>
      <c r="O210" s="55">
        <v>0</v>
      </c>
      <c r="P210" s="55">
        <v>0</v>
      </c>
      <c r="Q210" s="55">
        <v>0</v>
      </c>
      <c r="R210" s="55">
        <v>0</v>
      </c>
      <c r="S210" s="55">
        <v>0</v>
      </c>
      <c r="T210" s="55">
        <v>0</v>
      </c>
      <c r="U210" s="55">
        <v>0</v>
      </c>
      <c r="V210" s="55">
        <v>0</v>
      </c>
      <c r="W210" s="55">
        <v>0</v>
      </c>
      <c r="X210" s="55">
        <v>0</v>
      </c>
      <c r="Y210" s="55">
        <v>0</v>
      </c>
      <c r="Z210" s="55">
        <v>0</v>
      </c>
      <c r="AA210" s="55">
        <v>0</v>
      </c>
      <c r="AB210" s="55">
        <v>0</v>
      </c>
      <c r="AC210" s="98"/>
    </row>
    <row r="211" spans="1:29">
      <c r="A211" s="2"/>
      <c r="B211" s="2" t="s">
        <v>508</v>
      </c>
      <c r="C211" s="56">
        <v>26.840895678631725</v>
      </c>
      <c r="D211" s="56">
        <v>27.244547819590679</v>
      </c>
      <c r="E211" s="56">
        <v>27.481906353528089</v>
      </c>
      <c r="F211" s="56">
        <v>27.72121560712408</v>
      </c>
      <c r="G211" s="56">
        <v>28.074086110520085</v>
      </c>
      <c r="H211" s="56">
        <v>28.080567533901728</v>
      </c>
      <c r="I211" s="56">
        <v>28.640570904267676</v>
      </c>
      <c r="J211" s="56">
        <v>29.192666518598401</v>
      </c>
      <c r="K211" s="56">
        <v>29.582411916185094</v>
      </c>
      <c r="L211" s="56">
        <v>29.955418880572594</v>
      </c>
      <c r="M211" s="56">
        <v>29.895575835563449</v>
      </c>
      <c r="N211" s="56">
        <v>30.126306117757821</v>
      </c>
      <c r="O211" s="56">
        <v>30.638254662986739</v>
      </c>
      <c r="P211" s="56">
        <v>30.860762556942916</v>
      </c>
      <c r="Q211" s="56">
        <v>31.315531943148031</v>
      </c>
      <c r="R211" s="56">
        <v>31.870186566063111</v>
      </c>
      <c r="S211" s="56">
        <v>31.845938910952498</v>
      </c>
      <c r="T211" s="56">
        <v>32.607873229198916</v>
      </c>
      <c r="U211" s="56">
        <v>32.640783757631922</v>
      </c>
      <c r="V211" s="56">
        <v>32.972096711252888</v>
      </c>
      <c r="W211" s="56">
        <v>33.303409664873854</v>
      </c>
      <c r="X211" s="56">
        <v>32.972096711252888</v>
      </c>
      <c r="Y211" s="56">
        <v>33.303409664873854</v>
      </c>
      <c r="Z211" s="56">
        <v>33.303409664873854</v>
      </c>
      <c r="AA211" s="56">
        <v>33.303409664873854</v>
      </c>
      <c r="AB211" s="56">
        <v>33.303409664873854</v>
      </c>
      <c r="AC211" s="98"/>
    </row>
    <row r="212" spans="1:29">
      <c r="A212" s="2"/>
      <c r="B212" s="44" t="s">
        <v>509</v>
      </c>
      <c r="C212" s="55">
        <v>0</v>
      </c>
      <c r="D212" s="55">
        <v>0</v>
      </c>
      <c r="E212" s="55">
        <v>0</v>
      </c>
      <c r="F212" s="55">
        <v>0</v>
      </c>
      <c r="G212" s="55">
        <v>0</v>
      </c>
      <c r="H212" s="55">
        <v>0</v>
      </c>
      <c r="I212" s="55">
        <v>0</v>
      </c>
      <c r="J212" s="55">
        <v>0</v>
      </c>
      <c r="K212" s="55">
        <v>0</v>
      </c>
      <c r="L212" s="55">
        <v>0</v>
      </c>
      <c r="M212" s="55">
        <v>0</v>
      </c>
      <c r="N212" s="55">
        <v>0</v>
      </c>
      <c r="O212" s="55">
        <v>0</v>
      </c>
      <c r="P212" s="55">
        <v>0</v>
      </c>
      <c r="Q212" s="55">
        <v>0</v>
      </c>
      <c r="R212" s="55">
        <v>0</v>
      </c>
      <c r="S212" s="55">
        <v>0</v>
      </c>
      <c r="T212" s="55">
        <v>0</v>
      </c>
      <c r="U212" s="55">
        <v>0</v>
      </c>
      <c r="V212" s="55">
        <v>0</v>
      </c>
      <c r="W212" s="55">
        <v>0</v>
      </c>
      <c r="X212" s="55">
        <v>0</v>
      </c>
      <c r="Y212" s="55">
        <v>0</v>
      </c>
      <c r="Z212" s="55">
        <v>0</v>
      </c>
      <c r="AA212" s="55">
        <v>0</v>
      </c>
      <c r="AB212" s="55">
        <v>0</v>
      </c>
      <c r="AC212" s="98"/>
    </row>
    <row r="213" spans="1:29">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98"/>
    </row>
    <row r="214" spans="1:29">
      <c r="A214" s="2"/>
      <c r="B214" s="35" t="s">
        <v>512</v>
      </c>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98"/>
    </row>
    <row r="215" spans="1:29">
      <c r="A215" s="2"/>
      <c r="B215" s="35" t="s">
        <v>503</v>
      </c>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98"/>
    </row>
    <row r="216" spans="1:29">
      <c r="A216" s="2"/>
      <c r="B216" s="54" t="s">
        <v>504</v>
      </c>
      <c r="C216" s="54" t="s">
        <v>10</v>
      </c>
      <c r="D216" s="54" t="s">
        <v>11</v>
      </c>
      <c r="E216" s="54" t="s">
        <v>12</v>
      </c>
      <c r="F216" s="54" t="s">
        <v>13</v>
      </c>
      <c r="G216" s="54" t="s">
        <v>14</v>
      </c>
      <c r="H216" s="54" t="s">
        <v>15</v>
      </c>
      <c r="I216" s="54" t="s">
        <v>16</v>
      </c>
      <c r="J216" s="54" t="s">
        <v>17</v>
      </c>
      <c r="K216" s="54" t="s">
        <v>18</v>
      </c>
      <c r="L216" s="54" t="s">
        <v>19</v>
      </c>
      <c r="M216" s="54" t="s">
        <v>20</v>
      </c>
      <c r="N216" s="54" t="s">
        <v>21</v>
      </c>
      <c r="O216" s="54" t="s">
        <v>22</v>
      </c>
      <c r="P216" s="54" t="s">
        <v>23</v>
      </c>
      <c r="Q216" s="54" t="s">
        <v>24</v>
      </c>
      <c r="R216" s="54" t="s">
        <v>25</v>
      </c>
      <c r="S216" s="54" t="s">
        <v>26</v>
      </c>
      <c r="T216" s="54" t="s">
        <v>27</v>
      </c>
      <c r="U216" s="54" t="s">
        <v>28</v>
      </c>
      <c r="V216" s="54" t="s">
        <v>29</v>
      </c>
      <c r="W216" s="54" t="s">
        <v>30</v>
      </c>
      <c r="X216" s="57" t="s">
        <v>31</v>
      </c>
      <c r="Y216" s="57" t="s">
        <v>32</v>
      </c>
      <c r="Z216" s="57" t="s">
        <v>33</v>
      </c>
      <c r="AA216" s="57" t="s">
        <v>34</v>
      </c>
      <c r="AB216" s="57" t="s">
        <v>35</v>
      </c>
      <c r="AC216" s="98"/>
    </row>
    <row r="217" spans="1:29">
      <c r="A217" s="2"/>
      <c r="B217" s="44" t="s">
        <v>505</v>
      </c>
      <c r="C217" s="55">
        <v>28.294411155630634</v>
      </c>
      <c r="D217" s="55">
        <v>27.906386503512845</v>
      </c>
      <c r="E217" s="55">
        <v>28.315170401112834</v>
      </c>
      <c r="F217" s="55">
        <v>27.608974342990624</v>
      </c>
      <c r="G217" s="55">
        <v>26.846050049689332</v>
      </c>
      <c r="H217" s="55">
        <v>27.240798700697397</v>
      </c>
      <c r="I217" s="55">
        <v>27.219775193250079</v>
      </c>
      <c r="J217" s="55">
        <v>27.330148607348512</v>
      </c>
      <c r="K217" s="55">
        <v>27.585190766129827</v>
      </c>
      <c r="L217" s="55">
        <v>27.623332576428805</v>
      </c>
      <c r="M217" s="55">
        <v>27.888064340597865</v>
      </c>
      <c r="N217" s="55">
        <v>27.766709373726673</v>
      </c>
      <c r="O217" s="55">
        <v>28.086936150570907</v>
      </c>
      <c r="P217" s="55">
        <v>28.319868391603862</v>
      </c>
      <c r="Q217" s="55">
        <v>28.128043567367346</v>
      </c>
      <c r="R217" s="55">
        <v>27.84090826104423</v>
      </c>
      <c r="S217" s="55">
        <v>28.452087461485533</v>
      </c>
      <c r="T217" s="55">
        <v>28.902683474455618</v>
      </c>
      <c r="U217" s="55">
        <v>28.650460109968908</v>
      </c>
      <c r="V217" s="55">
        <v>28.781064245619302</v>
      </c>
      <c r="W217" s="55">
        <v>28.911668381269692</v>
      </c>
      <c r="X217" s="55">
        <v>28.781064245619302</v>
      </c>
      <c r="Y217" s="55">
        <v>28.911668381269692</v>
      </c>
      <c r="Z217" s="55">
        <v>28.911668381269692</v>
      </c>
      <c r="AA217" s="55">
        <v>28.911668381269692</v>
      </c>
      <c r="AB217" s="55">
        <v>28.911668381269692</v>
      </c>
      <c r="AC217" s="98"/>
    </row>
    <row r="218" spans="1:29">
      <c r="A218" s="2"/>
      <c r="B218" s="2" t="s">
        <v>506</v>
      </c>
      <c r="C218" s="56">
        <v>3.0311013342576771</v>
      </c>
      <c r="D218" s="56">
        <v>2.9895333357476588</v>
      </c>
      <c r="E218" s="56">
        <v>3.0333252143141749</v>
      </c>
      <c r="F218" s="56">
        <v>2.9576724006808455</v>
      </c>
      <c r="G218" s="56">
        <v>2.875942449467388</v>
      </c>
      <c r="H218" s="56">
        <v>2.9182307712205997</v>
      </c>
      <c r="I218" s="56">
        <v>2.9159785815169919</v>
      </c>
      <c r="J218" s="56">
        <v>2.9278025774609304</v>
      </c>
      <c r="K218" s="56">
        <v>2.9551245324407276</v>
      </c>
      <c r="L218" s="56">
        <v>2.9592105581739467</v>
      </c>
      <c r="M218" s="56">
        <v>2.9875705335478635</v>
      </c>
      <c r="N218" s="56">
        <v>2.9745701144905858</v>
      </c>
      <c r="O218" s="56">
        <v>3.0088751157581051</v>
      </c>
      <c r="P218" s="56">
        <v>3.0338284969294982</v>
      </c>
      <c r="Q218" s="56">
        <v>3.0132788386422575</v>
      </c>
      <c r="R218" s="56">
        <v>2.9825188342964815</v>
      </c>
      <c r="S218" s="56">
        <v>3.0479927570347414</v>
      </c>
      <c r="T218" s="56">
        <v>3.0962638508776976</v>
      </c>
      <c r="U218" s="56">
        <v>3.0692438654671008</v>
      </c>
      <c r="V218" s="56">
        <v>3.0832351221733134</v>
      </c>
      <c r="W218" s="56">
        <v>3.097226378879526</v>
      </c>
      <c r="X218" s="56">
        <v>3.0832351221733134</v>
      </c>
      <c r="Y218" s="56">
        <v>3.097226378879526</v>
      </c>
      <c r="Z218" s="56">
        <v>3.097226378879526</v>
      </c>
      <c r="AA218" s="56">
        <v>3.097226378879526</v>
      </c>
      <c r="AB218" s="56">
        <v>3.097226378879526</v>
      </c>
      <c r="AC218" s="98"/>
    </row>
    <row r="219" spans="1:29">
      <c r="A219" s="2"/>
      <c r="B219" s="44" t="s">
        <v>507</v>
      </c>
      <c r="C219" s="55">
        <v>1.5953164917145628</v>
      </c>
      <c r="D219" s="55">
        <v>1.5734385977619176</v>
      </c>
      <c r="E219" s="55">
        <v>1.5964869549021863</v>
      </c>
      <c r="F219" s="55">
        <v>1.5566696845688597</v>
      </c>
      <c r="G219" s="55">
        <v>1.5136539207723061</v>
      </c>
      <c r="H219" s="55">
        <v>1.5359109322213662</v>
      </c>
      <c r="I219" s="55">
        <v>1.5347255692194643</v>
      </c>
      <c r="J219" s="55">
        <v>1.5409487249794331</v>
      </c>
      <c r="K219" s="55">
        <v>1.5553287012845871</v>
      </c>
      <c r="L219" s="55">
        <v>1.5574792411441791</v>
      </c>
      <c r="M219" s="55">
        <v>1.572405543972561</v>
      </c>
      <c r="N219" s="55">
        <v>1.5655632181529455</v>
      </c>
      <c r="O219" s="55">
        <v>1.583618481977954</v>
      </c>
      <c r="P219" s="55">
        <v>1.5967518404892154</v>
      </c>
      <c r="Q219" s="55">
        <v>1.5859362308643448</v>
      </c>
      <c r="R219" s="55">
        <v>1.5697467548928827</v>
      </c>
      <c r="S219" s="55">
        <v>1.6042067142288019</v>
      </c>
      <c r="T219" s="55">
        <v>1.6296125530935193</v>
      </c>
      <c r="U219" s="55">
        <v>1.6153915081405721</v>
      </c>
      <c r="V219" s="55">
        <v>1.6227553274596254</v>
      </c>
      <c r="W219" s="55">
        <v>1.6301191467786751</v>
      </c>
      <c r="X219" s="55">
        <v>1.6227553274596254</v>
      </c>
      <c r="Y219" s="55">
        <v>1.6301191467786751</v>
      </c>
      <c r="Z219" s="55">
        <v>1.6301191467786751</v>
      </c>
      <c r="AA219" s="55">
        <v>1.6301191467786751</v>
      </c>
      <c r="AB219" s="55">
        <v>1.6301191467786751</v>
      </c>
      <c r="AC219" s="98"/>
    </row>
    <row r="220" spans="1:29">
      <c r="A220" s="2"/>
      <c r="B220" s="2" t="s">
        <v>508</v>
      </c>
      <c r="C220" s="56">
        <v>0.65806805283226311</v>
      </c>
      <c r="D220" s="56">
        <v>0.64904342157679906</v>
      </c>
      <c r="E220" s="56">
        <v>0.65855086889715864</v>
      </c>
      <c r="F220" s="56">
        <v>0.64212624488465764</v>
      </c>
      <c r="G220" s="56">
        <v>0.62438224231858186</v>
      </c>
      <c r="H220" s="56">
        <v>0.6335632595413152</v>
      </c>
      <c r="I220" s="56">
        <v>0.63307429730303255</v>
      </c>
      <c r="J220" s="56">
        <v>0.63564134905401559</v>
      </c>
      <c r="K220" s="56">
        <v>0.64157308927989476</v>
      </c>
      <c r="L220" s="56">
        <v>0.64246018697197371</v>
      </c>
      <c r="M220" s="56">
        <v>0.6486172868886726</v>
      </c>
      <c r="N220" s="56">
        <v>0.64579482748807493</v>
      </c>
      <c r="O220" s="56">
        <v>0.65324262381589193</v>
      </c>
      <c r="P220" s="56">
        <v>0.65866013420178859</v>
      </c>
      <c r="Q220" s="56">
        <v>0.65419869523153551</v>
      </c>
      <c r="R220" s="56">
        <v>0.64752053639330143</v>
      </c>
      <c r="S220" s="56">
        <v>0.66173526961937057</v>
      </c>
      <c r="T220" s="56">
        <v>0.67221517815107035</v>
      </c>
      <c r="U220" s="56">
        <v>0.66634899710798123</v>
      </c>
      <c r="V220" s="56">
        <v>0.66938657257709622</v>
      </c>
      <c r="W220" s="56">
        <v>0.6724241480462112</v>
      </c>
      <c r="X220" s="56">
        <v>0.66938657257709622</v>
      </c>
      <c r="Y220" s="56">
        <v>0.6724241480462112</v>
      </c>
      <c r="Z220" s="56">
        <v>0.6724241480462112</v>
      </c>
      <c r="AA220" s="56">
        <v>0.6724241480462112</v>
      </c>
      <c r="AB220" s="56">
        <v>0.6724241480462112</v>
      </c>
      <c r="AC220" s="98"/>
    </row>
    <row r="221" spans="1:29">
      <c r="A221" s="2"/>
      <c r="B221" s="44" t="s">
        <v>509</v>
      </c>
      <c r="C221" s="55">
        <v>43.372667118489751</v>
      </c>
      <c r="D221" s="55">
        <v>42.777861876652317</v>
      </c>
      <c r="E221" s="55">
        <v>43.404489086403416</v>
      </c>
      <c r="F221" s="55">
        <v>42.32195704921596</v>
      </c>
      <c r="G221" s="55">
        <v>41.152465970997106</v>
      </c>
      <c r="H221" s="55">
        <v>41.75757846976839</v>
      </c>
      <c r="I221" s="55">
        <v>41.725351413154272</v>
      </c>
      <c r="J221" s="55">
        <v>41.894543460378408</v>
      </c>
      <c r="K221" s="55">
        <v>42.285499066174843</v>
      </c>
      <c r="L221" s="55">
        <v>42.343966868607446</v>
      </c>
      <c r="M221" s="55">
        <v>42.749775726753981</v>
      </c>
      <c r="N221" s="55">
        <v>42.563749993533094</v>
      </c>
      <c r="O221" s="55">
        <v>43.054627478775544</v>
      </c>
      <c r="P221" s="55">
        <v>43.411690663300433</v>
      </c>
      <c r="Q221" s="55">
        <v>43.117641276624383</v>
      </c>
      <c r="R221" s="55">
        <v>42.677489898650236</v>
      </c>
      <c r="S221" s="55">
        <v>43.614370043095661</v>
      </c>
      <c r="T221" s="55">
        <v>44.305091287230155</v>
      </c>
      <c r="U221" s="55">
        <v>43.918456627571921</v>
      </c>
      <c r="V221" s="55">
        <v>44.118660465308807</v>
      </c>
      <c r="W221" s="55">
        <v>44.318864303045686</v>
      </c>
      <c r="X221" s="55">
        <v>44.118660465308807</v>
      </c>
      <c r="Y221" s="55">
        <v>44.318864303045686</v>
      </c>
      <c r="Z221" s="55">
        <v>44.318864303045686</v>
      </c>
      <c r="AA221" s="55">
        <v>44.318864303045686</v>
      </c>
      <c r="AB221" s="55">
        <v>44.318864303045686</v>
      </c>
      <c r="AC221" s="98"/>
    </row>
    <row r="222" spans="1:29">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98"/>
    </row>
    <row r="223" spans="1:29">
      <c r="A223" s="2"/>
      <c r="B223" s="35" t="s">
        <v>510</v>
      </c>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98"/>
    </row>
    <row r="224" spans="1:29">
      <c r="A224" s="2"/>
      <c r="B224" s="54" t="s">
        <v>504</v>
      </c>
      <c r="C224" s="54">
        <v>2019</v>
      </c>
      <c r="D224" s="54">
        <v>2020</v>
      </c>
      <c r="E224" s="54">
        <v>2021</v>
      </c>
      <c r="F224" s="54">
        <v>2022</v>
      </c>
      <c r="G224" s="54">
        <v>2023</v>
      </c>
      <c r="H224" s="54">
        <v>2024</v>
      </c>
      <c r="I224" s="54">
        <v>2025</v>
      </c>
      <c r="J224" s="54">
        <v>2026</v>
      </c>
      <c r="K224" s="54">
        <v>2027</v>
      </c>
      <c r="L224" s="54">
        <v>2028</v>
      </c>
      <c r="M224" s="54">
        <v>2029</v>
      </c>
      <c r="N224" s="54">
        <v>2030</v>
      </c>
      <c r="O224" s="54">
        <v>2031</v>
      </c>
      <c r="P224" s="54">
        <v>2032</v>
      </c>
      <c r="Q224" s="54">
        <v>2033</v>
      </c>
      <c r="R224" s="54">
        <v>2034</v>
      </c>
      <c r="S224" s="54">
        <v>2035</v>
      </c>
      <c r="T224" s="54">
        <v>2036</v>
      </c>
      <c r="U224" s="54">
        <v>2037</v>
      </c>
      <c r="V224" s="54">
        <v>2038</v>
      </c>
      <c r="W224" s="54">
        <v>2039</v>
      </c>
      <c r="X224" s="54">
        <v>2040</v>
      </c>
      <c r="Y224" s="54">
        <v>2041</v>
      </c>
      <c r="Z224" s="54">
        <v>2042</v>
      </c>
      <c r="AA224" s="54">
        <v>2043</v>
      </c>
      <c r="AB224" s="54">
        <v>2044</v>
      </c>
      <c r="AC224" s="98"/>
    </row>
    <row r="225" spans="1:29">
      <c r="A225" s="2"/>
      <c r="B225" s="44" t="s">
        <v>505</v>
      </c>
      <c r="C225" s="55">
        <v>28.549098025978253</v>
      </c>
      <c r="D225" s="55">
        <v>28.731361124122209</v>
      </c>
      <c r="E225" s="55">
        <v>28.842782338836624</v>
      </c>
      <c r="F225" s="55">
        <v>28.578166003696143</v>
      </c>
      <c r="G225" s="55">
        <v>28.53939663366393</v>
      </c>
      <c r="H225" s="55">
        <v>28.417332846783808</v>
      </c>
      <c r="I225" s="55">
        <v>28.212626229106732</v>
      </c>
      <c r="J225" s="55">
        <v>28.849551593921603</v>
      </c>
      <c r="K225" s="55">
        <v>29.062113443435269</v>
      </c>
      <c r="L225" s="55">
        <v>29.467725760158807</v>
      </c>
      <c r="M225" s="55">
        <v>29.575020263217134</v>
      </c>
      <c r="N225" s="55">
        <v>29.502259820859766</v>
      </c>
      <c r="O225" s="55">
        <v>30.140633154676774</v>
      </c>
      <c r="P225" s="55">
        <v>30.402643145613411</v>
      </c>
      <c r="Q225" s="55">
        <v>30.477901334499457</v>
      </c>
      <c r="R225" s="55">
        <v>30.787983896307033</v>
      </c>
      <c r="S225" s="55">
        <v>31.050754070969784</v>
      </c>
      <c r="T225" s="55">
        <v>31.456692180718804</v>
      </c>
      <c r="U225" s="55">
        <v>31.896404167442665</v>
      </c>
      <c r="V225" s="55">
        <v>32.251029875678462</v>
      </c>
      <c r="W225" s="55">
        <v>32.605655583914263</v>
      </c>
      <c r="X225" s="55">
        <v>32.251029875678462</v>
      </c>
      <c r="Y225" s="55">
        <v>32.605655583914263</v>
      </c>
      <c r="Z225" s="55">
        <v>32.605655583914263</v>
      </c>
      <c r="AA225" s="55">
        <v>32.605655583914263</v>
      </c>
      <c r="AB225" s="55">
        <v>32.605655583914263</v>
      </c>
      <c r="AC225" s="98"/>
    </row>
    <row r="226" spans="1:29">
      <c r="A226" s="2"/>
      <c r="B226" s="2" t="s">
        <v>506</v>
      </c>
      <c r="C226" s="56">
        <v>3.0583852281787145</v>
      </c>
      <c r="D226" s="56">
        <v>3.0779105654239913</v>
      </c>
      <c r="E226" s="56">
        <v>3.0898468093248752</v>
      </c>
      <c r="F226" s="56">
        <v>3.0614991995407799</v>
      </c>
      <c r="G226" s="56">
        <v>3.057345945084041</v>
      </c>
      <c r="H226" s="56">
        <v>3.0442695921166028</v>
      </c>
      <c r="I226" s="56">
        <v>3.0223399432343783</v>
      </c>
      <c r="J226" s="56">
        <v>3.0905719807379697</v>
      </c>
      <c r="K226" s="56">
        <v>3.1133431386931285</v>
      </c>
      <c r="L226" s="56">
        <v>3.1567952546480953</v>
      </c>
      <c r="M226" s="56">
        <v>3.1682894154415351</v>
      </c>
      <c r="N226" s="56">
        <v>3.1604947922314004</v>
      </c>
      <c r="O226" s="56">
        <v>3.2288819466147949</v>
      </c>
      <c r="P226" s="56">
        <v>3.2569503460152518</v>
      </c>
      <c r="Q226" s="56">
        <v>3.2650125458430423</v>
      </c>
      <c r="R226" s="56">
        <v>3.298230825652972</v>
      </c>
      <c r="S226" s="56">
        <v>3.3263806614153175</v>
      </c>
      <c r="T226" s="56">
        <v>3.3698676786682498</v>
      </c>
      <c r="U226" s="56">
        <v>3.4169727971425878</v>
      </c>
      <c r="V226" s="56">
        <v>3.4549628599674804</v>
      </c>
      <c r="W226" s="56">
        <v>3.4929529227923695</v>
      </c>
      <c r="X226" s="56">
        <v>3.4549628599674804</v>
      </c>
      <c r="Y226" s="56">
        <v>3.4929529227923695</v>
      </c>
      <c r="Z226" s="56">
        <v>3.4929529227923695</v>
      </c>
      <c r="AA226" s="56">
        <v>3.4929529227923695</v>
      </c>
      <c r="AB226" s="56">
        <v>3.4929529227923695</v>
      </c>
      <c r="AC226" s="98"/>
    </row>
    <row r="227" spans="1:29">
      <c r="A227" s="2"/>
      <c r="B227" s="44" t="s">
        <v>507</v>
      </c>
      <c r="C227" s="55">
        <v>1.6096764358835358</v>
      </c>
      <c r="D227" s="55">
        <v>1.6199529291705161</v>
      </c>
      <c r="E227" s="55">
        <v>1.6262351628025549</v>
      </c>
      <c r="F227" s="55">
        <v>1.6113153681793477</v>
      </c>
      <c r="G227" s="55">
        <v>1.6091294447810611</v>
      </c>
      <c r="H227" s="55">
        <v>1.6022471537455694</v>
      </c>
      <c r="I227" s="55">
        <v>1.5907052332812412</v>
      </c>
      <c r="J227" s="55">
        <v>1.6266168319673397</v>
      </c>
      <c r="K227" s="55">
        <v>1.6386016519437447</v>
      </c>
      <c r="L227" s="55">
        <v>1.6614711866568896</v>
      </c>
      <c r="M227" s="55">
        <v>1.6675207449692309</v>
      </c>
      <c r="N227" s="55">
        <v>1.6634183117007524</v>
      </c>
      <c r="O227" s="55">
        <v>1.6994115508499021</v>
      </c>
      <c r="P227" s="55">
        <v>1.7141843926396092</v>
      </c>
      <c r="Q227" s="55">
        <v>1.7184276557068614</v>
      </c>
      <c r="R227" s="55">
        <v>1.7359109608699796</v>
      </c>
      <c r="S227" s="55">
        <v>1.7507266639027961</v>
      </c>
      <c r="T227" s="55">
        <v>1.7736145677201165</v>
      </c>
      <c r="U227" s="55">
        <v>1.7984067353381974</v>
      </c>
      <c r="V227" s="55">
        <v>1.8184015052460296</v>
      </c>
      <c r="W227" s="55">
        <v>1.8383962751538618</v>
      </c>
      <c r="X227" s="55">
        <v>1.8184015052460296</v>
      </c>
      <c r="Y227" s="55">
        <v>1.8383962751538618</v>
      </c>
      <c r="Z227" s="55">
        <v>1.8383962751538618</v>
      </c>
      <c r="AA227" s="55">
        <v>1.8383962751538618</v>
      </c>
      <c r="AB227" s="55">
        <v>1.8383962751538618</v>
      </c>
      <c r="AC227" s="98"/>
    </row>
    <row r="228" spans="1:29">
      <c r="A228" s="2"/>
      <c r="B228" s="2" t="s">
        <v>508</v>
      </c>
      <c r="C228" s="56">
        <v>0.66399152980196163</v>
      </c>
      <c r="D228" s="56">
        <v>0.66823058328284901</v>
      </c>
      <c r="E228" s="56">
        <v>0.67082200465606689</v>
      </c>
      <c r="F228" s="56">
        <v>0.66466758937398396</v>
      </c>
      <c r="G228" s="56">
        <v>0.66376589597219748</v>
      </c>
      <c r="H228" s="56">
        <v>0.66092695092005016</v>
      </c>
      <c r="I228" s="56">
        <v>0.65616590872851788</v>
      </c>
      <c r="J228" s="56">
        <v>0.67097944318653191</v>
      </c>
      <c r="K228" s="56">
        <v>0.67592318142680341</v>
      </c>
      <c r="L228" s="56">
        <v>0.68535686449597222</v>
      </c>
      <c r="M228" s="56">
        <v>0.6878523072998135</v>
      </c>
      <c r="N228" s="56">
        <v>0.68616005357655752</v>
      </c>
      <c r="O228" s="56">
        <v>0.7010072647255825</v>
      </c>
      <c r="P228" s="56">
        <v>0.70710106196384714</v>
      </c>
      <c r="Q228" s="56">
        <v>0.70885140797909685</v>
      </c>
      <c r="R228" s="56">
        <v>0.71606327135888392</v>
      </c>
      <c r="S228" s="56">
        <v>0.72217474885992061</v>
      </c>
      <c r="T228" s="56">
        <v>0.73161600918457736</v>
      </c>
      <c r="U228" s="56">
        <v>0.74184277832703316</v>
      </c>
      <c r="V228" s="56">
        <v>0.75009062091401546</v>
      </c>
      <c r="W228" s="56">
        <v>0.75833846350099776</v>
      </c>
      <c r="X228" s="56">
        <v>0.75009062091401546</v>
      </c>
      <c r="Y228" s="56">
        <v>0.75833846350099776</v>
      </c>
      <c r="Z228" s="56">
        <v>0.75833846350099776</v>
      </c>
      <c r="AA228" s="56">
        <v>0.75833846350099776</v>
      </c>
      <c r="AB228" s="56">
        <v>0.75833846350099776</v>
      </c>
      <c r="AC228" s="98"/>
    </row>
    <row r="229" spans="1:29">
      <c r="A229" s="2"/>
      <c r="B229" s="44" t="s">
        <v>509</v>
      </c>
      <c r="C229" s="55">
        <v>6.5393105207768585</v>
      </c>
      <c r="D229" s="55">
        <v>6.5810587747552347</v>
      </c>
      <c r="E229" s="55">
        <v>6.6065803488854158</v>
      </c>
      <c r="F229" s="55">
        <v>6.5459686832286295</v>
      </c>
      <c r="G229" s="55">
        <v>6.5370883694230955</v>
      </c>
      <c r="H229" s="55">
        <v>6.5091290620914037</v>
      </c>
      <c r="I229" s="55">
        <v>6.4622400102050577</v>
      </c>
      <c r="J229" s="55">
        <v>6.6081308798673319</v>
      </c>
      <c r="K229" s="55">
        <v>6.6568192110214568</v>
      </c>
      <c r="L229" s="55">
        <v>6.7497266957935977</v>
      </c>
      <c r="M229" s="55">
        <v>6.7743030264374724</v>
      </c>
      <c r="N229" s="55">
        <v>6.7576368912842355</v>
      </c>
      <c r="O229" s="55">
        <v>6.9038594253276742</v>
      </c>
      <c r="P229" s="55">
        <v>6.963874095098376</v>
      </c>
      <c r="Q229" s="55">
        <v>6.9811123513091076</v>
      </c>
      <c r="R229" s="55">
        <v>7.0521382785342936</v>
      </c>
      <c r="S229" s="55">
        <v>7.1123270721051099</v>
      </c>
      <c r="T229" s="55">
        <v>7.2053091813630061</v>
      </c>
      <c r="U229" s="55">
        <v>7.3060273623114398</v>
      </c>
      <c r="V229" s="55">
        <v>7.3872561150620228</v>
      </c>
      <c r="W229" s="55">
        <v>7.4684848678126059</v>
      </c>
      <c r="X229" s="55">
        <v>7.3872561150620228</v>
      </c>
      <c r="Y229" s="55">
        <v>7.4684848678126059</v>
      </c>
      <c r="Z229" s="55">
        <v>7.4684848678126059</v>
      </c>
      <c r="AA229" s="55">
        <v>7.4684848678126059</v>
      </c>
      <c r="AB229" s="55">
        <v>7.4684848678126059</v>
      </c>
      <c r="AC229" s="98"/>
    </row>
    <row r="230" spans="1:29">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98"/>
    </row>
    <row r="231" spans="1:29">
      <c r="A231" s="2"/>
      <c r="B231" s="35" t="s">
        <v>513</v>
      </c>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98"/>
    </row>
    <row r="232" spans="1:29">
      <c r="A232" s="2"/>
      <c r="B232" s="35" t="s">
        <v>503</v>
      </c>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98"/>
    </row>
    <row r="233" spans="1:29">
      <c r="A233" s="2"/>
      <c r="B233" s="54" t="s">
        <v>504</v>
      </c>
      <c r="C233" s="54" t="s">
        <v>10</v>
      </c>
      <c r="D233" s="54" t="s">
        <v>11</v>
      </c>
      <c r="E233" s="54" t="s">
        <v>12</v>
      </c>
      <c r="F233" s="54" t="s">
        <v>13</v>
      </c>
      <c r="G233" s="54" t="s">
        <v>14</v>
      </c>
      <c r="H233" s="54" t="s">
        <v>15</v>
      </c>
      <c r="I233" s="54" t="s">
        <v>16</v>
      </c>
      <c r="J233" s="54" t="s">
        <v>17</v>
      </c>
      <c r="K233" s="54" t="s">
        <v>18</v>
      </c>
      <c r="L233" s="54" t="s">
        <v>19</v>
      </c>
      <c r="M233" s="54" t="s">
        <v>20</v>
      </c>
      <c r="N233" s="54" t="s">
        <v>21</v>
      </c>
      <c r="O233" s="54" t="s">
        <v>22</v>
      </c>
      <c r="P233" s="54" t="s">
        <v>23</v>
      </c>
      <c r="Q233" s="54" t="s">
        <v>24</v>
      </c>
      <c r="R233" s="54" t="s">
        <v>25</v>
      </c>
      <c r="S233" s="54" t="s">
        <v>26</v>
      </c>
      <c r="T233" s="54" t="s">
        <v>27</v>
      </c>
      <c r="U233" s="54" t="s">
        <v>28</v>
      </c>
      <c r="V233" s="54" t="s">
        <v>29</v>
      </c>
      <c r="W233" s="54" t="s">
        <v>30</v>
      </c>
      <c r="X233" s="57" t="s">
        <v>31</v>
      </c>
      <c r="Y233" s="57" t="s">
        <v>32</v>
      </c>
      <c r="Z233" s="57" t="s">
        <v>33</v>
      </c>
      <c r="AA233" s="57" t="s">
        <v>34</v>
      </c>
      <c r="AB233" s="57" t="s">
        <v>35</v>
      </c>
      <c r="AC233" s="98"/>
    </row>
    <row r="234" spans="1:29">
      <c r="A234" s="2"/>
      <c r="B234" s="44" t="s">
        <v>505</v>
      </c>
      <c r="C234" s="55">
        <v>1.228999357841112</v>
      </c>
      <c r="D234" s="55">
        <v>1.243718296230732</v>
      </c>
      <c r="E234" s="55">
        <v>1.2231077827737451</v>
      </c>
      <c r="F234" s="55">
        <v>1.2138444508959301</v>
      </c>
      <c r="G234" s="55">
        <v>1.2217758788379454</v>
      </c>
      <c r="H234" s="55">
        <v>1.2065449773739039</v>
      </c>
      <c r="I234" s="55">
        <v>1.2278234426545502</v>
      </c>
      <c r="J234" s="55">
        <v>1.2328830777259818</v>
      </c>
      <c r="K234" s="55">
        <v>1.2189720810631834</v>
      </c>
      <c r="L234" s="55">
        <v>1.2175401843394109</v>
      </c>
      <c r="M234" s="55">
        <v>1.2111246470630657</v>
      </c>
      <c r="N234" s="55">
        <v>1.2257715906453448</v>
      </c>
      <c r="O234" s="55">
        <v>1.2357228729044141</v>
      </c>
      <c r="P234" s="55">
        <v>1.2341389871429225</v>
      </c>
      <c r="Q234" s="55">
        <v>1.2266795251601395</v>
      </c>
      <c r="R234" s="55">
        <v>1.2202199910570861</v>
      </c>
      <c r="S234" s="55">
        <v>1.2195880366370973</v>
      </c>
      <c r="T234" s="55">
        <v>1.2327550869573769</v>
      </c>
      <c r="U234" s="55">
        <v>1.2448262163214727</v>
      </c>
      <c r="V234" s="55">
        <v>1.249362889111806</v>
      </c>
      <c r="W234" s="55">
        <v>1.2538995619021394</v>
      </c>
      <c r="X234" s="55">
        <v>1.249362889111806</v>
      </c>
      <c r="Y234" s="55">
        <v>1.2538995619021394</v>
      </c>
      <c r="Z234" s="55">
        <v>1.2538995619021394</v>
      </c>
      <c r="AA234" s="55">
        <v>1.2538995619021394</v>
      </c>
      <c r="AB234" s="55">
        <v>1.2538995619021394</v>
      </c>
      <c r="AC234" s="98"/>
    </row>
    <row r="235" spans="1:29">
      <c r="A235" s="2"/>
      <c r="B235" s="2" t="s">
        <v>506</v>
      </c>
      <c r="C235" s="56">
        <v>0.86627564367341336</v>
      </c>
      <c r="D235" s="56">
        <v>0.8766504723877715</v>
      </c>
      <c r="E235" s="56">
        <v>0.86212289294073718</v>
      </c>
      <c r="F235" s="56">
        <v>0.85559351704333175</v>
      </c>
      <c r="G235" s="56">
        <v>0.86118408371196531</v>
      </c>
      <c r="H235" s="56">
        <v>0.85044839139015171</v>
      </c>
      <c r="I235" s="56">
        <v>0.86544678507503869</v>
      </c>
      <c r="J235" s="56">
        <v>0.86901313244559919</v>
      </c>
      <c r="K235" s="56">
        <v>0.85920779161175775</v>
      </c>
      <c r="L235" s="56">
        <v>0.85819850120965446</v>
      </c>
      <c r="M235" s="56">
        <v>0.85367642912872244</v>
      </c>
      <c r="N235" s="56">
        <v>0.86400051139828205</v>
      </c>
      <c r="O235" s="56">
        <v>0.87101479776820634</v>
      </c>
      <c r="P235" s="56">
        <v>0.86989837598263953</v>
      </c>
      <c r="Q235" s="56">
        <v>0.86464048045212949</v>
      </c>
      <c r="R235" s="56">
        <v>0.86008739665493139</v>
      </c>
      <c r="S235" s="56">
        <v>0.85964195563947809</v>
      </c>
      <c r="T235" s="56">
        <v>0.8689229165437351</v>
      </c>
      <c r="U235" s="56">
        <v>0.87743140378828177</v>
      </c>
      <c r="V235" s="56">
        <v>0.88062913462231984</v>
      </c>
      <c r="W235" s="56">
        <v>0.88382686545635747</v>
      </c>
      <c r="X235" s="56">
        <v>0.88062913462231984</v>
      </c>
      <c r="Y235" s="56">
        <v>0.88382686545635747</v>
      </c>
      <c r="Z235" s="56">
        <v>0.88382686545635747</v>
      </c>
      <c r="AA235" s="56">
        <v>0.88382686545635747</v>
      </c>
      <c r="AB235" s="56">
        <v>0.88382686545635747</v>
      </c>
      <c r="AC235" s="98"/>
    </row>
    <row r="236" spans="1:29">
      <c r="A236" s="2"/>
      <c r="B236" s="44" t="s">
        <v>507</v>
      </c>
      <c r="C236" s="55">
        <v>0</v>
      </c>
      <c r="D236" s="55">
        <v>0</v>
      </c>
      <c r="E236" s="55">
        <v>0</v>
      </c>
      <c r="F236" s="55">
        <v>0</v>
      </c>
      <c r="G236" s="55">
        <v>0</v>
      </c>
      <c r="H236" s="55">
        <v>0</v>
      </c>
      <c r="I236" s="55">
        <v>0</v>
      </c>
      <c r="J236" s="55">
        <v>0</v>
      </c>
      <c r="K236" s="55">
        <v>0</v>
      </c>
      <c r="L236" s="55">
        <v>0</v>
      </c>
      <c r="M236" s="55">
        <v>0</v>
      </c>
      <c r="N236" s="55">
        <v>0</v>
      </c>
      <c r="O236" s="55">
        <v>0</v>
      </c>
      <c r="P236" s="55">
        <v>0</v>
      </c>
      <c r="Q236" s="55">
        <v>0</v>
      </c>
      <c r="R236" s="55">
        <v>0</v>
      </c>
      <c r="S236" s="55">
        <v>0</v>
      </c>
      <c r="T236" s="55">
        <v>0</v>
      </c>
      <c r="U236" s="55">
        <v>0</v>
      </c>
      <c r="V236" s="55">
        <v>0</v>
      </c>
      <c r="W236" s="55">
        <v>0</v>
      </c>
      <c r="X236" s="55">
        <v>0</v>
      </c>
      <c r="Y236" s="55">
        <v>0</v>
      </c>
      <c r="Z236" s="55">
        <v>0</v>
      </c>
      <c r="AA236" s="55">
        <v>0</v>
      </c>
      <c r="AB236" s="55">
        <v>0</v>
      </c>
      <c r="AC236" s="98"/>
    </row>
    <row r="237" spans="1:29">
      <c r="A237" s="2"/>
      <c r="B237" s="2" t="s">
        <v>508</v>
      </c>
      <c r="C237" s="56">
        <v>4.3817430813713338</v>
      </c>
      <c r="D237" s="56">
        <v>4.4342204126590747</v>
      </c>
      <c r="E237" s="56">
        <v>4.3607378887118653</v>
      </c>
      <c r="F237" s="56">
        <v>4.327711394347082</v>
      </c>
      <c r="G237" s="56">
        <v>4.3559892606361004</v>
      </c>
      <c r="H237" s="56">
        <v>4.3016866308687867</v>
      </c>
      <c r="I237" s="56">
        <v>4.3775505989260637</v>
      </c>
      <c r="J237" s="56">
        <v>4.3955896815562223</v>
      </c>
      <c r="K237" s="56">
        <v>4.3459928994315611</v>
      </c>
      <c r="L237" s="56">
        <v>4.3408877677465032</v>
      </c>
      <c r="M237" s="56">
        <v>4.3180144961743467</v>
      </c>
      <c r="N237" s="56">
        <v>4.370235144863396</v>
      </c>
      <c r="O237" s="56">
        <v>4.4057143840601078</v>
      </c>
      <c r="P237" s="56">
        <v>4.4000673668889263</v>
      </c>
      <c r="Q237" s="56">
        <v>4.3734721976357633</v>
      </c>
      <c r="R237" s="56">
        <v>4.3504420644755193</v>
      </c>
      <c r="S237" s="56">
        <v>4.3481889616647962</v>
      </c>
      <c r="T237" s="56">
        <v>4.3951333569363289</v>
      </c>
      <c r="U237" s="56">
        <v>4.4381704726500235</v>
      </c>
      <c r="V237" s="56">
        <v>4.4543450414035881</v>
      </c>
      <c r="W237" s="56">
        <v>4.4705196101571536</v>
      </c>
      <c r="X237" s="56">
        <v>4.4543450414035881</v>
      </c>
      <c r="Y237" s="56">
        <v>4.4705196101571536</v>
      </c>
      <c r="Z237" s="56">
        <v>4.4705196101571536</v>
      </c>
      <c r="AA237" s="56">
        <v>4.4705196101571536</v>
      </c>
      <c r="AB237" s="56">
        <v>4.4705196101571536</v>
      </c>
      <c r="AC237" s="98"/>
    </row>
    <row r="238" spans="1:29">
      <c r="A238" s="2"/>
      <c r="B238" s="44" t="s">
        <v>509</v>
      </c>
      <c r="C238" s="55">
        <v>0</v>
      </c>
      <c r="D238" s="55">
        <v>0</v>
      </c>
      <c r="E238" s="55">
        <v>0</v>
      </c>
      <c r="F238" s="55">
        <v>0</v>
      </c>
      <c r="G238" s="55">
        <v>0</v>
      </c>
      <c r="H238" s="55">
        <v>0</v>
      </c>
      <c r="I238" s="55">
        <v>0</v>
      </c>
      <c r="J238" s="55">
        <v>0</v>
      </c>
      <c r="K238" s="55">
        <v>0</v>
      </c>
      <c r="L238" s="55">
        <v>0</v>
      </c>
      <c r="M238" s="55">
        <v>0</v>
      </c>
      <c r="N238" s="55">
        <v>0</v>
      </c>
      <c r="O238" s="55">
        <v>0</v>
      </c>
      <c r="P238" s="55">
        <v>0</v>
      </c>
      <c r="Q238" s="55">
        <v>0</v>
      </c>
      <c r="R238" s="55">
        <v>0</v>
      </c>
      <c r="S238" s="55">
        <v>0</v>
      </c>
      <c r="T238" s="55">
        <v>0</v>
      </c>
      <c r="U238" s="55">
        <v>0</v>
      </c>
      <c r="V238" s="55">
        <v>0</v>
      </c>
      <c r="W238" s="55">
        <v>0</v>
      </c>
      <c r="X238" s="55">
        <v>0</v>
      </c>
      <c r="Y238" s="55">
        <v>0</v>
      </c>
      <c r="Z238" s="55">
        <v>0</v>
      </c>
      <c r="AA238" s="55">
        <v>0</v>
      </c>
      <c r="AB238" s="55">
        <v>0</v>
      </c>
      <c r="AC238" s="98"/>
    </row>
    <row r="239" spans="1:2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98"/>
    </row>
    <row r="240" spans="1:29">
      <c r="A240" s="2"/>
      <c r="B240" s="35" t="s">
        <v>510</v>
      </c>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98"/>
    </row>
    <row r="241" spans="1:29">
      <c r="A241" s="2"/>
      <c r="B241" s="54" t="s">
        <v>504</v>
      </c>
      <c r="C241" s="54">
        <v>2019</v>
      </c>
      <c r="D241" s="54">
        <v>2020</v>
      </c>
      <c r="E241" s="54">
        <v>2021</v>
      </c>
      <c r="F241" s="54">
        <v>2022</v>
      </c>
      <c r="G241" s="54">
        <v>2023</v>
      </c>
      <c r="H241" s="54">
        <v>2024</v>
      </c>
      <c r="I241" s="54">
        <v>2025</v>
      </c>
      <c r="J241" s="54">
        <v>2026</v>
      </c>
      <c r="K241" s="54">
        <v>2027</v>
      </c>
      <c r="L241" s="54">
        <v>2028</v>
      </c>
      <c r="M241" s="54">
        <v>2029</v>
      </c>
      <c r="N241" s="54">
        <v>2030</v>
      </c>
      <c r="O241" s="54">
        <v>2031</v>
      </c>
      <c r="P241" s="54">
        <v>2032</v>
      </c>
      <c r="Q241" s="54">
        <v>2033</v>
      </c>
      <c r="R241" s="54">
        <v>2034</v>
      </c>
      <c r="S241" s="54">
        <v>2035</v>
      </c>
      <c r="T241" s="54">
        <v>2036</v>
      </c>
      <c r="U241" s="54">
        <v>2037</v>
      </c>
      <c r="V241" s="54">
        <v>2038</v>
      </c>
      <c r="W241" s="54">
        <v>2039</v>
      </c>
      <c r="X241" s="54">
        <v>2040</v>
      </c>
      <c r="Y241" s="54">
        <v>2041</v>
      </c>
      <c r="Z241" s="54">
        <v>2042</v>
      </c>
      <c r="AA241" s="54">
        <v>2043</v>
      </c>
      <c r="AB241" s="54">
        <v>2044</v>
      </c>
      <c r="AC241" s="98"/>
    </row>
    <row r="242" spans="1:29">
      <c r="A242" s="2"/>
      <c r="B242" s="44" t="s">
        <v>505</v>
      </c>
      <c r="C242" s="55">
        <v>1.2103181572596922</v>
      </c>
      <c r="D242" s="55">
        <v>1.2374899795762748</v>
      </c>
      <c r="E242" s="55">
        <v>1.2327971623282448</v>
      </c>
      <c r="F242" s="55">
        <v>1.2429991372396572</v>
      </c>
      <c r="G242" s="55">
        <v>1.2560012965925573</v>
      </c>
      <c r="H242" s="55">
        <v>1.2556318911532078</v>
      </c>
      <c r="I242" s="55">
        <v>1.2635171010869732</v>
      </c>
      <c r="J242" s="55">
        <v>1.2779603977094331</v>
      </c>
      <c r="K242" s="55">
        <v>1.2881395698159477</v>
      </c>
      <c r="L242" s="55">
        <v>1.2987793585814038</v>
      </c>
      <c r="M242" s="55">
        <v>1.2973473424338029</v>
      </c>
      <c r="N242" s="55">
        <v>1.2989070542888335</v>
      </c>
      <c r="O242" s="55">
        <v>1.3166476364995596</v>
      </c>
      <c r="P242" s="55">
        <v>1.328910984973761</v>
      </c>
      <c r="Q242" s="55">
        <v>1.3342924469297137</v>
      </c>
      <c r="R242" s="55">
        <v>1.3448729484024349</v>
      </c>
      <c r="S242" s="55">
        <v>1.3548195318989886</v>
      </c>
      <c r="T242" s="55">
        <v>1.3591247014637509</v>
      </c>
      <c r="U242" s="55">
        <v>1.3694315692776946</v>
      </c>
      <c r="V242" s="55">
        <v>1.3782163498646898</v>
      </c>
      <c r="W242" s="55">
        <v>1.3870011304516852</v>
      </c>
      <c r="X242" s="55">
        <v>1.3782163498646898</v>
      </c>
      <c r="Y242" s="55">
        <v>1.3870011304516852</v>
      </c>
      <c r="Z242" s="55">
        <v>1.3870011304516852</v>
      </c>
      <c r="AA242" s="55">
        <v>1.3870011304516852</v>
      </c>
      <c r="AB242" s="55">
        <v>1.3870011304516852</v>
      </c>
      <c r="AC242" s="98"/>
    </row>
    <row r="243" spans="1:29">
      <c r="A243" s="2"/>
      <c r="B243" s="2" t="s">
        <v>506</v>
      </c>
      <c r="C243" s="56">
        <v>0.85310796465469552</v>
      </c>
      <c r="D243" s="56">
        <v>0.872260365115201</v>
      </c>
      <c r="E243" s="56">
        <v>0.86895257389770197</v>
      </c>
      <c r="F243" s="56">
        <v>0.87614356413438355</v>
      </c>
      <c r="G243" s="56">
        <v>0.88530829956790158</v>
      </c>
      <c r="H243" s="56">
        <v>0.88504791950121753</v>
      </c>
      <c r="I243" s="56">
        <v>0.89060590882585888</v>
      </c>
      <c r="J243" s="56">
        <v>0.90078644797631569</v>
      </c>
      <c r="K243" s="56">
        <v>0.90796136536937522</v>
      </c>
      <c r="L243" s="56">
        <v>0.91546095420360807</v>
      </c>
      <c r="M243" s="56">
        <v>0.9144515796241186</v>
      </c>
      <c r="N243" s="56">
        <v>0.91555096212789411</v>
      </c>
      <c r="O243" s="56">
        <v>0.92805563446615635</v>
      </c>
      <c r="P243" s="56">
        <v>0.9366996097663074</v>
      </c>
      <c r="Q243" s="56">
        <v>0.94049280086120435</v>
      </c>
      <c r="R243" s="56">
        <v>0.94795060030201883</v>
      </c>
      <c r="S243" s="56">
        <v>0.95496157469012943</v>
      </c>
      <c r="T243" s="56">
        <v>0.95799612756604735</v>
      </c>
      <c r="U243" s="56">
        <v>0.96526105288339248</v>
      </c>
      <c r="V243" s="56">
        <v>0.97145311588893968</v>
      </c>
      <c r="W243" s="56">
        <v>0.97764517889448665</v>
      </c>
      <c r="X243" s="56">
        <v>0.97145311588893968</v>
      </c>
      <c r="Y243" s="56">
        <v>0.97764517889448665</v>
      </c>
      <c r="Z243" s="56">
        <v>0.97764517889448665</v>
      </c>
      <c r="AA243" s="56">
        <v>0.97764517889448665</v>
      </c>
      <c r="AB243" s="56">
        <v>0.97764517889448665</v>
      </c>
      <c r="AC243" s="98"/>
    </row>
    <row r="244" spans="1:29">
      <c r="A244" s="2"/>
      <c r="B244" s="44" t="s">
        <v>507</v>
      </c>
      <c r="C244" s="55">
        <v>0</v>
      </c>
      <c r="D244" s="55">
        <v>0</v>
      </c>
      <c r="E244" s="55">
        <v>0</v>
      </c>
      <c r="F244" s="55">
        <v>0</v>
      </c>
      <c r="G244" s="55">
        <v>0</v>
      </c>
      <c r="H244" s="55">
        <v>0</v>
      </c>
      <c r="I244" s="55">
        <v>0</v>
      </c>
      <c r="J244" s="55">
        <v>0</v>
      </c>
      <c r="K244" s="55">
        <v>0</v>
      </c>
      <c r="L244" s="55">
        <v>0</v>
      </c>
      <c r="M244" s="55">
        <v>0</v>
      </c>
      <c r="N244" s="55">
        <v>0</v>
      </c>
      <c r="O244" s="55">
        <v>0</v>
      </c>
      <c r="P244" s="55">
        <v>0</v>
      </c>
      <c r="Q244" s="55">
        <v>0</v>
      </c>
      <c r="R244" s="55">
        <v>0</v>
      </c>
      <c r="S244" s="55">
        <v>0</v>
      </c>
      <c r="T244" s="55">
        <v>0</v>
      </c>
      <c r="U244" s="55">
        <v>0</v>
      </c>
      <c r="V244" s="55">
        <v>0</v>
      </c>
      <c r="W244" s="55">
        <v>0</v>
      </c>
      <c r="X244" s="55">
        <v>0</v>
      </c>
      <c r="Y244" s="55">
        <v>0</v>
      </c>
      <c r="Z244" s="55">
        <v>0</v>
      </c>
      <c r="AA244" s="55">
        <v>0</v>
      </c>
      <c r="AB244" s="55">
        <v>0</v>
      </c>
      <c r="AC244" s="98"/>
    </row>
    <row r="245" spans="1:29">
      <c r="A245" s="2"/>
      <c r="B245" s="2" t="s">
        <v>508</v>
      </c>
      <c r="C245" s="56">
        <v>4.3151391235440997</v>
      </c>
      <c r="D245" s="56">
        <v>4.4120146375013078</v>
      </c>
      <c r="E245" s="56">
        <v>4.3952833679709338</v>
      </c>
      <c r="F245" s="56">
        <v>4.4316563999820575</v>
      </c>
      <c r="G245" s="56">
        <v>4.4780129106050861</v>
      </c>
      <c r="H245" s="56">
        <v>4.4766958718956982</v>
      </c>
      <c r="I245" s="56">
        <v>4.5048089574331307</v>
      </c>
      <c r="J245" s="56">
        <v>4.5563035449964868</v>
      </c>
      <c r="K245" s="56">
        <v>4.5925952783218449</v>
      </c>
      <c r="L245" s="56">
        <v>4.63052924509965</v>
      </c>
      <c r="M245" s="56">
        <v>4.6254236876336279</v>
      </c>
      <c r="N245" s="56">
        <v>4.6309845177399325</v>
      </c>
      <c r="O245" s="56">
        <v>4.6942348952648638</v>
      </c>
      <c r="P245" s="56">
        <v>4.7379573284691157</v>
      </c>
      <c r="Q245" s="56">
        <v>4.7571438183095829</v>
      </c>
      <c r="R245" s="56">
        <v>4.7948664085044008</v>
      </c>
      <c r="S245" s="56">
        <v>4.8303288952349606</v>
      </c>
      <c r="T245" s="56">
        <v>4.8456780871073342</v>
      </c>
      <c r="U245" s="56">
        <v>4.8824250930729765</v>
      </c>
      <c r="V245" s="56">
        <v>4.9137454117638235</v>
      </c>
      <c r="W245" s="56">
        <v>4.9450657304546723</v>
      </c>
      <c r="X245" s="56">
        <v>4.9137454117638235</v>
      </c>
      <c r="Y245" s="56">
        <v>4.9450657304546723</v>
      </c>
      <c r="Z245" s="56">
        <v>4.9450657304546723</v>
      </c>
      <c r="AA245" s="56">
        <v>4.9450657304546723</v>
      </c>
      <c r="AB245" s="56">
        <v>4.9450657304546723</v>
      </c>
      <c r="AC245" s="98"/>
    </row>
    <row r="246" spans="1:29">
      <c r="A246" s="2"/>
      <c r="B246" s="44" t="s">
        <v>509</v>
      </c>
      <c r="C246" s="55">
        <v>0</v>
      </c>
      <c r="D246" s="55">
        <v>0</v>
      </c>
      <c r="E246" s="55">
        <v>0</v>
      </c>
      <c r="F246" s="55">
        <v>0</v>
      </c>
      <c r="G246" s="55">
        <v>0</v>
      </c>
      <c r="H246" s="55">
        <v>0</v>
      </c>
      <c r="I246" s="55">
        <v>0</v>
      </c>
      <c r="J246" s="55">
        <v>0</v>
      </c>
      <c r="K246" s="55">
        <v>0</v>
      </c>
      <c r="L246" s="55">
        <v>0</v>
      </c>
      <c r="M246" s="55">
        <v>0</v>
      </c>
      <c r="N246" s="55">
        <v>0</v>
      </c>
      <c r="O246" s="55">
        <v>0</v>
      </c>
      <c r="P246" s="55">
        <v>0</v>
      </c>
      <c r="Q246" s="55">
        <v>0</v>
      </c>
      <c r="R246" s="55">
        <v>0</v>
      </c>
      <c r="S246" s="55">
        <v>0</v>
      </c>
      <c r="T246" s="55">
        <v>0</v>
      </c>
      <c r="U246" s="55">
        <v>0</v>
      </c>
      <c r="V246" s="55">
        <v>0</v>
      </c>
      <c r="W246" s="55">
        <v>0</v>
      </c>
      <c r="X246" s="55">
        <v>0</v>
      </c>
      <c r="Y246" s="55">
        <v>0</v>
      </c>
      <c r="Z246" s="55">
        <v>0</v>
      </c>
      <c r="AA246" s="55">
        <v>0</v>
      </c>
      <c r="AB246" s="55">
        <v>0</v>
      </c>
      <c r="AC246" s="98"/>
    </row>
    <row r="247" spans="1:29">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98"/>
    </row>
    <row r="248" spans="1:29">
      <c r="A248" s="2"/>
      <c r="B248" s="35" t="s">
        <v>514</v>
      </c>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98"/>
    </row>
    <row r="249" spans="1:29">
      <c r="A249" s="2"/>
      <c r="B249" s="35" t="s">
        <v>503</v>
      </c>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98"/>
    </row>
    <row r="250" spans="1:29">
      <c r="A250" s="2"/>
      <c r="B250" s="54" t="s">
        <v>504</v>
      </c>
      <c r="C250" s="54" t="s">
        <v>10</v>
      </c>
      <c r="D250" s="54" t="s">
        <v>11</v>
      </c>
      <c r="E250" s="54" t="s">
        <v>12</v>
      </c>
      <c r="F250" s="54" t="s">
        <v>13</v>
      </c>
      <c r="G250" s="54" t="s">
        <v>14</v>
      </c>
      <c r="H250" s="54" t="s">
        <v>15</v>
      </c>
      <c r="I250" s="54" t="s">
        <v>16</v>
      </c>
      <c r="J250" s="54" t="s">
        <v>17</v>
      </c>
      <c r="K250" s="54" t="s">
        <v>18</v>
      </c>
      <c r="L250" s="54" t="s">
        <v>19</v>
      </c>
      <c r="M250" s="54" t="s">
        <v>20</v>
      </c>
      <c r="N250" s="54" t="s">
        <v>21</v>
      </c>
      <c r="O250" s="54" t="s">
        <v>22</v>
      </c>
      <c r="P250" s="54" t="s">
        <v>23</v>
      </c>
      <c r="Q250" s="54" t="s">
        <v>24</v>
      </c>
      <c r="R250" s="54" t="s">
        <v>25</v>
      </c>
      <c r="S250" s="54" t="s">
        <v>26</v>
      </c>
      <c r="T250" s="54" t="s">
        <v>27</v>
      </c>
      <c r="U250" s="54" t="s">
        <v>28</v>
      </c>
      <c r="V250" s="54" t="s">
        <v>29</v>
      </c>
      <c r="W250" s="54" t="s">
        <v>30</v>
      </c>
      <c r="X250" s="57" t="s">
        <v>31</v>
      </c>
      <c r="Y250" s="57" t="s">
        <v>32</v>
      </c>
      <c r="Z250" s="57" t="s">
        <v>33</v>
      </c>
      <c r="AA250" s="57" t="s">
        <v>34</v>
      </c>
      <c r="AB250" s="57" t="s">
        <v>35</v>
      </c>
      <c r="AC250" s="98"/>
    </row>
    <row r="251" spans="1:29">
      <c r="A251" s="2"/>
      <c r="B251" s="44" t="s">
        <v>505</v>
      </c>
      <c r="C251" s="55">
        <v>5.5981921275371844</v>
      </c>
      <c r="D251" s="55">
        <v>5.5930612622236824</v>
      </c>
      <c r="E251" s="55">
        <v>5.6309156463144046</v>
      </c>
      <c r="F251" s="55">
        <v>5.4322181362478412</v>
      </c>
      <c r="G251" s="55">
        <v>5.4310019311364934</v>
      </c>
      <c r="H251" s="55">
        <v>5.4590506615169678</v>
      </c>
      <c r="I251" s="55">
        <v>5.4813224176185384</v>
      </c>
      <c r="J251" s="55">
        <v>5.5188727504314228</v>
      </c>
      <c r="K251" s="55">
        <v>5.5442990385405526</v>
      </c>
      <c r="L251" s="55">
        <v>5.6163211849782222</v>
      </c>
      <c r="M251" s="55">
        <v>5.6580522228613681</v>
      </c>
      <c r="N251" s="55">
        <v>5.7062063439888231</v>
      </c>
      <c r="O251" s="55">
        <v>5.6990231325499217</v>
      </c>
      <c r="P251" s="55">
        <v>5.677549511052673</v>
      </c>
      <c r="Q251" s="55">
        <v>5.6811981263867182</v>
      </c>
      <c r="R251" s="55">
        <v>5.7280980359930957</v>
      </c>
      <c r="S251" s="55">
        <v>5.7920248171583504</v>
      </c>
      <c r="T251" s="55">
        <v>5.7972697017010404</v>
      </c>
      <c r="U251" s="55">
        <v>5.8427253677376907</v>
      </c>
      <c r="V251" s="55">
        <v>5.8831071780754352</v>
      </c>
      <c r="W251" s="55">
        <v>5.9234889884131778</v>
      </c>
      <c r="X251" s="55">
        <v>5.8831071780754352</v>
      </c>
      <c r="Y251" s="55">
        <v>5.9234889884131778</v>
      </c>
      <c r="Z251" s="55">
        <v>5.9234889884131778</v>
      </c>
      <c r="AA251" s="55">
        <v>5.9234889884131778</v>
      </c>
      <c r="AB251" s="55">
        <v>5.9234889884131778</v>
      </c>
      <c r="AC251" s="98"/>
    </row>
    <row r="252" spans="1:29">
      <c r="A252" s="2"/>
      <c r="B252" s="2" t="s">
        <v>506</v>
      </c>
      <c r="C252" s="56">
        <v>13.314619114142495</v>
      </c>
      <c r="D252" s="56">
        <v>13.302415975018491</v>
      </c>
      <c r="E252" s="56">
        <v>13.392448023666697</v>
      </c>
      <c r="F252" s="56">
        <v>12.919870161886763</v>
      </c>
      <c r="G252" s="56">
        <v>12.916977565946258</v>
      </c>
      <c r="H252" s="56">
        <v>12.983688059824139</v>
      </c>
      <c r="I252" s="56">
        <v>13.03665872298463</v>
      </c>
      <c r="J252" s="56">
        <v>13.125967622647707</v>
      </c>
      <c r="K252" s="56">
        <v>13.186440956528882</v>
      </c>
      <c r="L252" s="56">
        <v>13.357736872380634</v>
      </c>
      <c r="M252" s="56">
        <v>13.456989070589199</v>
      </c>
      <c r="N252" s="56">
        <v>13.571517791108549</v>
      </c>
      <c r="O252" s="56">
        <v>13.554433396334943</v>
      </c>
      <c r="P252" s="56">
        <v>13.503360999260407</v>
      </c>
      <c r="Q252" s="56">
        <v>13.51203878708192</v>
      </c>
      <c r="R252" s="56">
        <v>13.623584518037628</v>
      </c>
      <c r="S252" s="56">
        <v>13.7756265921604</v>
      </c>
      <c r="T252" s="56">
        <v>13.788100912153823</v>
      </c>
      <c r="U252" s="56">
        <v>13.896211685430183</v>
      </c>
      <c r="V252" s="56">
        <v>13.992254910017248</v>
      </c>
      <c r="W252" s="56">
        <v>14.08829813460431</v>
      </c>
      <c r="X252" s="56">
        <v>13.992254910017248</v>
      </c>
      <c r="Y252" s="56">
        <v>14.08829813460431</v>
      </c>
      <c r="Z252" s="56">
        <v>14.08829813460431</v>
      </c>
      <c r="AA252" s="56">
        <v>14.08829813460431</v>
      </c>
      <c r="AB252" s="56">
        <v>14.08829813460431</v>
      </c>
      <c r="AC252" s="98"/>
    </row>
    <row r="253" spans="1:29">
      <c r="A253" s="2"/>
      <c r="B253" s="44" t="s">
        <v>507</v>
      </c>
      <c r="C253" s="55">
        <v>0.50434163311145852</v>
      </c>
      <c r="D253" s="55">
        <v>0.50387939299312734</v>
      </c>
      <c r="E253" s="55">
        <v>0.50728969786616318</v>
      </c>
      <c r="F253" s="55">
        <v>0.48938902128359274</v>
      </c>
      <c r="G253" s="55">
        <v>0.48927945325554489</v>
      </c>
      <c r="H253" s="55">
        <v>0.49180636590243765</v>
      </c>
      <c r="I253" s="55">
        <v>0.49381283041609336</v>
      </c>
      <c r="J253" s="55">
        <v>0.49719574328211991</v>
      </c>
      <c r="K253" s="55">
        <v>0.49948639986852683</v>
      </c>
      <c r="L253" s="55">
        <v>0.50597488152957837</v>
      </c>
      <c r="M253" s="55">
        <v>0.50973443449202449</v>
      </c>
      <c r="N253" s="55">
        <v>0.51407264360260641</v>
      </c>
      <c r="O253" s="55">
        <v>0.51342550743693849</v>
      </c>
      <c r="P253" s="55">
        <v>0.5114909469416915</v>
      </c>
      <c r="Q253" s="55">
        <v>0.51181965102584215</v>
      </c>
      <c r="R253" s="55">
        <v>0.51604486810749961</v>
      </c>
      <c r="S253" s="55">
        <v>0.52180403758184468</v>
      </c>
      <c r="T253" s="55">
        <v>0.52227654970280923</v>
      </c>
      <c r="U253" s="55">
        <v>0.52637165475115566</v>
      </c>
      <c r="V253" s="55">
        <v>0.53000965568248404</v>
      </c>
      <c r="W253" s="55">
        <v>0.53364765661381597</v>
      </c>
      <c r="X253" s="55">
        <v>0.53000965568248404</v>
      </c>
      <c r="Y253" s="55">
        <v>0.53364765661381597</v>
      </c>
      <c r="Z253" s="55">
        <v>0.53364765661381597</v>
      </c>
      <c r="AA253" s="55">
        <v>0.53364765661381597</v>
      </c>
      <c r="AB253" s="55">
        <v>0.53364765661381597</v>
      </c>
      <c r="AC253" s="98"/>
    </row>
    <row r="254" spans="1:29">
      <c r="A254" s="2"/>
      <c r="B254" s="2" t="s">
        <v>508</v>
      </c>
      <c r="C254" s="56">
        <v>2.3098846796504766</v>
      </c>
      <c r="D254" s="56">
        <v>2.3077676199085069</v>
      </c>
      <c r="E254" s="56">
        <v>2.3233868162270213</v>
      </c>
      <c r="F254" s="56">
        <v>2.241401717478837</v>
      </c>
      <c r="G254" s="56">
        <v>2.2408998959103705</v>
      </c>
      <c r="H254" s="56">
        <v>2.2524731558331226</v>
      </c>
      <c r="I254" s="56">
        <v>2.2616627633056652</v>
      </c>
      <c r="J254" s="56">
        <v>2.2771565042320603</v>
      </c>
      <c r="K254" s="56">
        <v>2.2876477113978098</v>
      </c>
      <c r="L254" s="56">
        <v>2.3173649574054274</v>
      </c>
      <c r="M254" s="56">
        <v>2.3345837099734297</v>
      </c>
      <c r="N254" s="56">
        <v>2.3544527076998918</v>
      </c>
      <c r="O254" s="56">
        <v>2.3514888240611391</v>
      </c>
      <c r="P254" s="56">
        <v>2.3426285369929047</v>
      </c>
      <c r="Q254" s="56">
        <v>2.3441340016983006</v>
      </c>
      <c r="R254" s="56">
        <v>2.3634854959322844</v>
      </c>
      <c r="S254" s="56">
        <v>2.3898624921247951</v>
      </c>
      <c r="T254" s="56">
        <v>2.3920265976388038</v>
      </c>
      <c r="U254" s="56">
        <v>2.4107821787602326</v>
      </c>
      <c r="V254" s="56">
        <v>2.42744422302572</v>
      </c>
      <c r="W254" s="56">
        <v>2.4441062672912004</v>
      </c>
      <c r="X254" s="56">
        <v>2.42744422302572</v>
      </c>
      <c r="Y254" s="56">
        <v>2.4441062672912004</v>
      </c>
      <c r="Z254" s="56">
        <v>2.4441062672912004</v>
      </c>
      <c r="AA254" s="56">
        <v>2.4441062672912004</v>
      </c>
      <c r="AB254" s="56">
        <v>2.4441062672912004</v>
      </c>
      <c r="AC254" s="98"/>
    </row>
    <row r="255" spans="1:29">
      <c r="A255" s="2"/>
      <c r="B255" s="44" t="s">
        <v>509</v>
      </c>
      <c r="C255" s="55">
        <v>1.6814286922873478</v>
      </c>
      <c r="D255" s="55">
        <v>1.6798876261792479</v>
      </c>
      <c r="E255" s="55">
        <v>1.6912572694656802</v>
      </c>
      <c r="F255" s="55">
        <v>1.6315780575164176</v>
      </c>
      <c r="G255" s="55">
        <v>1.6312127677722756</v>
      </c>
      <c r="H255" s="55">
        <v>1.6396372624965601</v>
      </c>
      <c r="I255" s="55">
        <v>1.6463266309361657</v>
      </c>
      <c r="J255" s="55">
        <v>1.6576049517865634</v>
      </c>
      <c r="K255" s="55">
        <v>1.6652417905000405</v>
      </c>
      <c r="L255" s="55">
        <v>1.6868737925359696</v>
      </c>
      <c r="M255" s="55">
        <v>1.6994077968818537</v>
      </c>
      <c r="N255" s="55">
        <v>1.7138709876889919</v>
      </c>
      <c r="O255" s="55">
        <v>1.7117134951376514</v>
      </c>
      <c r="P255" s="55">
        <v>1.7052638480926383</v>
      </c>
      <c r="Q255" s="55">
        <v>1.7063597173250677</v>
      </c>
      <c r="R255" s="55">
        <v>1.7204462030835579</v>
      </c>
      <c r="S255" s="55">
        <v>1.7396467452600426</v>
      </c>
      <c r="T255" s="55">
        <v>1.7412220572816572</v>
      </c>
      <c r="U255" s="55">
        <v>1.7548747614689795</v>
      </c>
      <c r="V255" s="55">
        <v>1.7670035225049538</v>
      </c>
      <c r="W255" s="55">
        <v>1.7791322835409318</v>
      </c>
      <c r="X255" s="55">
        <v>1.7670035225049538</v>
      </c>
      <c r="Y255" s="55">
        <v>1.7791322835409318</v>
      </c>
      <c r="Z255" s="55">
        <v>1.7791322835409318</v>
      </c>
      <c r="AA255" s="55">
        <v>1.7791322835409318</v>
      </c>
      <c r="AB255" s="55">
        <v>1.7791322835409318</v>
      </c>
      <c r="AC255" s="98"/>
    </row>
    <row r="256" spans="1:29">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98"/>
    </row>
    <row r="257" spans="1:29">
      <c r="A257" s="2"/>
      <c r="B257" s="35" t="s">
        <v>510</v>
      </c>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98"/>
    </row>
    <row r="258" spans="1:29">
      <c r="A258" s="2"/>
      <c r="B258" s="54" t="s">
        <v>504</v>
      </c>
      <c r="C258" s="54">
        <v>2019</v>
      </c>
      <c r="D258" s="54">
        <v>2020</v>
      </c>
      <c r="E258" s="54">
        <v>2021</v>
      </c>
      <c r="F258" s="54">
        <v>2022</v>
      </c>
      <c r="G258" s="54">
        <v>2023</v>
      </c>
      <c r="H258" s="54">
        <v>2024</v>
      </c>
      <c r="I258" s="54">
        <v>2025</v>
      </c>
      <c r="J258" s="54">
        <v>2026</v>
      </c>
      <c r="K258" s="54">
        <v>2027</v>
      </c>
      <c r="L258" s="54">
        <v>2028</v>
      </c>
      <c r="M258" s="54">
        <v>2029</v>
      </c>
      <c r="N258" s="54">
        <v>2030</v>
      </c>
      <c r="O258" s="54">
        <v>2031</v>
      </c>
      <c r="P258" s="54">
        <v>2032</v>
      </c>
      <c r="Q258" s="54">
        <v>2033</v>
      </c>
      <c r="R258" s="54">
        <v>2034</v>
      </c>
      <c r="S258" s="54">
        <v>2035</v>
      </c>
      <c r="T258" s="54">
        <v>2036</v>
      </c>
      <c r="U258" s="54">
        <v>2037</v>
      </c>
      <c r="V258" s="54">
        <v>2038</v>
      </c>
      <c r="W258" s="54">
        <v>2039</v>
      </c>
      <c r="X258" s="54">
        <v>2040</v>
      </c>
      <c r="Y258" s="54">
        <v>2041</v>
      </c>
      <c r="Z258" s="54">
        <v>2042</v>
      </c>
      <c r="AA258" s="54">
        <v>2043</v>
      </c>
      <c r="AB258" s="54">
        <v>2044</v>
      </c>
      <c r="AC258" s="98"/>
    </row>
    <row r="259" spans="1:29">
      <c r="A259" s="2"/>
      <c r="B259" s="44" t="s">
        <v>505</v>
      </c>
      <c r="C259" s="55">
        <v>5.6148461360989659</v>
      </c>
      <c r="D259" s="55">
        <v>5.6256995561512602</v>
      </c>
      <c r="E259" s="55">
        <v>5.6641743204939479</v>
      </c>
      <c r="F259" s="55">
        <v>5.5130495924062322</v>
      </c>
      <c r="G259" s="55">
        <v>5.5162812287139387</v>
      </c>
      <c r="H259" s="55">
        <v>5.5574388609347212</v>
      </c>
      <c r="I259" s="55">
        <v>5.5486280789259759</v>
      </c>
      <c r="J259" s="55">
        <v>5.6025293335677109</v>
      </c>
      <c r="K259" s="55">
        <v>5.6803325020324777</v>
      </c>
      <c r="L259" s="55">
        <v>5.7242644635362883</v>
      </c>
      <c r="M259" s="55">
        <v>5.7848424007382837</v>
      </c>
      <c r="N259" s="55">
        <v>5.7910922634088475</v>
      </c>
      <c r="O259" s="55">
        <v>5.815786842741316</v>
      </c>
      <c r="P259" s="55">
        <v>5.8310608973654734</v>
      </c>
      <c r="Q259" s="55">
        <v>5.8283780294873777</v>
      </c>
      <c r="R259" s="55">
        <v>5.8424325987124002</v>
      </c>
      <c r="S259" s="55">
        <v>5.891455911757598</v>
      </c>
      <c r="T259" s="55">
        <v>5.933863516512492</v>
      </c>
      <c r="U259" s="55">
        <v>5.9685883632528416</v>
      </c>
      <c r="V259" s="55">
        <v>6.0036409466942073</v>
      </c>
      <c r="W259" s="55">
        <v>6.0386935301355731</v>
      </c>
      <c r="X259" s="55">
        <v>6.0036409466942073</v>
      </c>
      <c r="Y259" s="55">
        <v>6.0386935301355731</v>
      </c>
      <c r="Z259" s="55">
        <v>6.0386935301355731</v>
      </c>
      <c r="AA259" s="55">
        <v>6.0386935301355731</v>
      </c>
      <c r="AB259" s="55">
        <v>6.0386935301355731</v>
      </c>
      <c r="AC259" s="98"/>
    </row>
    <row r="260" spans="1:29">
      <c r="A260" s="2"/>
      <c r="B260" s="2" t="s">
        <v>506</v>
      </c>
      <c r="C260" s="56">
        <v>13.354228648019163</v>
      </c>
      <c r="D260" s="56">
        <v>13.380042187602996</v>
      </c>
      <c r="E260" s="56">
        <v>13.471549735228844</v>
      </c>
      <c r="F260" s="56">
        <v>13.112117949506711</v>
      </c>
      <c r="G260" s="56">
        <v>13.119804003427742</v>
      </c>
      <c r="H260" s="56">
        <v>13.217692426006899</v>
      </c>
      <c r="I260" s="56">
        <v>13.196737052580694</v>
      </c>
      <c r="J260" s="56">
        <v>13.324934631188063</v>
      </c>
      <c r="K260" s="56">
        <v>13.509980004833995</v>
      </c>
      <c r="L260" s="56">
        <v>13.614466832194411</v>
      </c>
      <c r="M260" s="56">
        <v>13.758544088242399</v>
      </c>
      <c r="N260" s="56">
        <v>13.773408626485901</v>
      </c>
      <c r="O260" s="56">
        <v>13.832141680033393</v>
      </c>
      <c r="P260" s="56">
        <v>13.868469161301659</v>
      </c>
      <c r="Q260" s="56">
        <v>13.862088286348349</v>
      </c>
      <c r="R260" s="56">
        <v>13.895515369910569</v>
      </c>
      <c r="S260" s="56">
        <v>14.012111357693742</v>
      </c>
      <c r="T260" s="56">
        <v>14.112972687921598</v>
      </c>
      <c r="U260" s="56">
        <v>14.195561512601348</v>
      </c>
      <c r="V260" s="56">
        <v>14.278929819164592</v>
      </c>
      <c r="W260" s="56">
        <v>14.362298125727841</v>
      </c>
      <c r="X260" s="56">
        <v>14.278929819164592</v>
      </c>
      <c r="Y260" s="56">
        <v>14.362298125727841</v>
      </c>
      <c r="Z260" s="56">
        <v>14.362298125727841</v>
      </c>
      <c r="AA260" s="56">
        <v>14.362298125727841</v>
      </c>
      <c r="AB260" s="56">
        <v>14.362298125727841</v>
      </c>
      <c r="AC260" s="98"/>
    </row>
    <row r="261" spans="1:29">
      <c r="A261" s="2"/>
      <c r="B261" s="44" t="s">
        <v>507</v>
      </c>
      <c r="C261" s="55">
        <v>0.50584199424314846</v>
      </c>
      <c r="D261" s="55">
        <v>0.50681977983344595</v>
      </c>
      <c r="E261" s="55">
        <v>0.51028597481927562</v>
      </c>
      <c r="F261" s="55">
        <v>0.49667113445100952</v>
      </c>
      <c r="G261" s="55">
        <v>0.49696227285711103</v>
      </c>
      <c r="H261" s="55">
        <v>0.50067016765177641</v>
      </c>
      <c r="I261" s="55">
        <v>0.49987640350684259</v>
      </c>
      <c r="J261" s="55">
        <v>0.50473237239348734</v>
      </c>
      <c r="K261" s="55">
        <v>0.51174166684977251</v>
      </c>
      <c r="L261" s="55">
        <v>0.51569950121948338</v>
      </c>
      <c r="M261" s="55">
        <v>0.52115697303948494</v>
      </c>
      <c r="N261" s="55">
        <v>0.52172002373052706</v>
      </c>
      <c r="O261" s="55">
        <v>0.52394476060732842</v>
      </c>
      <c r="P261" s="55">
        <v>0.52532080156445815</v>
      </c>
      <c r="Q261" s="55">
        <v>0.52507910175561889</v>
      </c>
      <c r="R261" s="55">
        <v>0.52634527916327656</v>
      </c>
      <c r="S261" s="55">
        <v>0.53076179385203304</v>
      </c>
      <c r="T261" s="55">
        <v>0.53458229878490471</v>
      </c>
      <c r="U261" s="55">
        <v>0.5377106633561084</v>
      </c>
      <c r="V261" s="55">
        <v>0.54086855375623344</v>
      </c>
      <c r="W261" s="55">
        <v>0.54402644415635493</v>
      </c>
      <c r="X261" s="55">
        <v>0.54086855375623344</v>
      </c>
      <c r="Y261" s="55">
        <v>0.54402644415635493</v>
      </c>
      <c r="Z261" s="55">
        <v>0.54402644415635493</v>
      </c>
      <c r="AA261" s="55">
        <v>0.54402644415635493</v>
      </c>
      <c r="AB261" s="55">
        <v>0.54402644415635493</v>
      </c>
      <c r="AC261" s="98"/>
    </row>
    <row r="262" spans="1:29">
      <c r="A262" s="2"/>
      <c r="B262" s="2" t="s">
        <v>508</v>
      </c>
      <c r="C262" s="56">
        <v>2.3167563336336272</v>
      </c>
      <c r="D262" s="56">
        <v>2.3212345916371824</v>
      </c>
      <c r="E262" s="56">
        <v>2.3371097646722703</v>
      </c>
      <c r="F262" s="56">
        <v>2.2747537957856316</v>
      </c>
      <c r="G262" s="56">
        <v>2.2760872096855671</v>
      </c>
      <c r="H262" s="56">
        <v>2.2930693678451313</v>
      </c>
      <c r="I262" s="56">
        <v>2.2894339280613423</v>
      </c>
      <c r="J262" s="56">
        <v>2.3116742655621643</v>
      </c>
      <c r="K262" s="56">
        <v>2.3437768341719512</v>
      </c>
      <c r="L262" s="56">
        <v>2.3619037155852354</v>
      </c>
      <c r="M262" s="56">
        <v>2.3868989365208328</v>
      </c>
      <c r="N262" s="56">
        <v>2.3894777086858028</v>
      </c>
      <c r="O262" s="56">
        <v>2.3996670035815413</v>
      </c>
      <c r="P262" s="56">
        <v>2.4059692711652012</v>
      </c>
      <c r="Q262" s="56">
        <v>2.4048622860407285</v>
      </c>
      <c r="R262" s="56">
        <v>2.4106613785678093</v>
      </c>
      <c r="S262" s="56">
        <v>2.4308890158423111</v>
      </c>
      <c r="T262" s="56">
        <v>2.4483869284348714</v>
      </c>
      <c r="U262" s="56">
        <v>2.4627148381709745</v>
      </c>
      <c r="V262" s="56">
        <v>2.4771779762035386</v>
      </c>
      <c r="W262" s="56">
        <v>2.4916411142361028</v>
      </c>
      <c r="X262" s="56">
        <v>2.4771779762035386</v>
      </c>
      <c r="Y262" s="56">
        <v>2.4916411142361028</v>
      </c>
      <c r="Z262" s="56">
        <v>2.4916411142361028</v>
      </c>
      <c r="AA262" s="56">
        <v>2.4916411142361028</v>
      </c>
      <c r="AB262" s="56">
        <v>2.4916411142361028</v>
      </c>
      <c r="AC262" s="98"/>
    </row>
    <row r="263" spans="1:29">
      <c r="A263" s="2"/>
      <c r="B263" s="44" t="s">
        <v>509</v>
      </c>
      <c r="C263" s="55">
        <v>1.6864307585257734</v>
      </c>
      <c r="D263" s="55">
        <v>1.6896906058960752</v>
      </c>
      <c r="E263" s="55">
        <v>1.7012465816862914</v>
      </c>
      <c r="F263" s="55">
        <v>1.6558559541172784</v>
      </c>
      <c r="G263" s="55">
        <v>1.6568265828286606</v>
      </c>
      <c r="H263" s="55">
        <v>1.6691883635868159</v>
      </c>
      <c r="I263" s="55">
        <v>1.6665420268171083</v>
      </c>
      <c r="J263" s="55">
        <v>1.6827313811729709</v>
      </c>
      <c r="K263" s="55">
        <v>1.7060997252431989</v>
      </c>
      <c r="L263" s="55">
        <v>1.7192947815931987</v>
      </c>
      <c r="M263" s="55">
        <v>1.7374894914942729</v>
      </c>
      <c r="N263" s="55">
        <v>1.7393666507945866</v>
      </c>
      <c r="O263" s="55">
        <v>1.7467837192494784</v>
      </c>
      <c r="P263" s="55">
        <v>1.7513713134419504</v>
      </c>
      <c r="Q263" s="55">
        <v>1.7505655084740113</v>
      </c>
      <c r="R263" s="55">
        <v>1.7547868276810554</v>
      </c>
      <c r="S263" s="55">
        <v>1.7695110820952138</v>
      </c>
      <c r="T263" s="55">
        <v>1.7822482947134297</v>
      </c>
      <c r="U263" s="55">
        <v>1.7926779749234605</v>
      </c>
      <c r="V263" s="55">
        <v>1.8032060915358201</v>
      </c>
      <c r="W263" s="55">
        <v>1.8137342081481798</v>
      </c>
      <c r="X263" s="55">
        <v>1.8032060915358201</v>
      </c>
      <c r="Y263" s="55">
        <v>1.8137342081481798</v>
      </c>
      <c r="Z263" s="55">
        <v>1.8137342081481798</v>
      </c>
      <c r="AA263" s="55">
        <v>1.8137342081481798</v>
      </c>
      <c r="AB263" s="55">
        <v>1.8137342081481798</v>
      </c>
      <c r="AC263" s="98"/>
    </row>
    <row r="264" spans="1:29">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98"/>
    </row>
    <row r="265" spans="1:29">
      <c r="A265" s="9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row>
  </sheetData>
  <hyperlinks>
    <hyperlink ref="A1" location="'Table of Contents'!$C$13" display="TOC"/>
  </hyperlinks>
  <pageMargins left="0.7" right="0.7" top="0.75" bottom="0.75" header="0.3" footer="0.3"/>
  <pageSetup paperSize="9" scale="37" orientation="landscape" r:id="rId1"/>
  <rowBreaks count="4" manualBreakCount="4">
    <brk id="41" max="16383" man="1"/>
    <brk id="91" max="16383" man="1"/>
    <brk id="161" max="16383" man="1"/>
    <brk id="21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sheetPr>
  <dimension ref="A1:S20"/>
  <sheetViews>
    <sheetView showGridLines="0" zoomScale="85" zoomScaleNormal="85" workbookViewId="0"/>
  </sheetViews>
  <sheetFormatPr defaultColWidth="10.28515625" defaultRowHeight="15"/>
  <cols>
    <col min="1" max="1" width="3.7109375" customWidth="1"/>
    <col min="2" max="2" width="13.140625" customWidth="1"/>
    <col min="3" max="3" width="23.42578125" customWidth="1"/>
    <col min="4" max="7" width="16.28515625" customWidth="1"/>
    <col min="8" max="8" width="15.7109375" customWidth="1"/>
  </cols>
  <sheetData>
    <row r="1" spans="1:19" ht="12" customHeight="1">
      <c r="A1" s="85" t="s">
        <v>898</v>
      </c>
      <c r="B1" s="8"/>
      <c r="C1" s="8"/>
      <c r="D1" s="8"/>
      <c r="E1" s="8"/>
      <c r="F1" s="8"/>
      <c r="G1" s="8"/>
      <c r="H1" s="8"/>
      <c r="I1" s="8"/>
      <c r="J1" s="8"/>
      <c r="K1" s="8"/>
      <c r="L1" s="8"/>
      <c r="M1" s="8"/>
      <c r="N1" s="8"/>
      <c r="O1" s="8"/>
      <c r="P1" s="8"/>
      <c r="Q1" s="8"/>
      <c r="R1" s="8"/>
      <c r="S1" s="8"/>
    </row>
    <row r="2" spans="1:19" ht="27" customHeight="1" thickBot="1">
      <c r="A2" s="8"/>
      <c r="B2" s="78" t="str">
        <f>'Table of Contents'!$D$14</f>
        <v>Large-scale Renewable Energy Target (LRET)</v>
      </c>
      <c r="C2" s="78"/>
      <c r="D2" s="78"/>
      <c r="E2" s="78"/>
      <c r="F2" s="78"/>
      <c r="G2" s="8"/>
      <c r="H2" s="8"/>
      <c r="I2" s="8"/>
      <c r="J2" s="8"/>
      <c r="K2" s="8"/>
      <c r="L2" s="8"/>
      <c r="M2" s="8"/>
      <c r="N2" s="8"/>
      <c r="O2" s="8"/>
      <c r="P2" s="8"/>
      <c r="Q2" s="8"/>
      <c r="R2" s="8"/>
      <c r="S2" s="8"/>
    </row>
    <row r="3" spans="1:19" ht="15.75" customHeight="1" thickTop="1">
      <c r="A3" s="8"/>
      <c r="B3" s="99" t="str">
        <f>HYPERLINK('Table of Contents'!D47, "Source: " &amp; 'Table of Contents'!F14)</f>
        <v>Source: AEMO 2018 ISP Assumptions Workbook</v>
      </c>
      <c r="C3" s="8"/>
      <c r="D3" s="8"/>
      <c r="E3" s="8"/>
      <c r="F3" s="8"/>
      <c r="G3" s="8"/>
      <c r="H3" s="8"/>
      <c r="I3" s="8"/>
      <c r="J3" s="8"/>
      <c r="K3" s="8"/>
      <c r="L3" s="8"/>
      <c r="M3" s="8"/>
      <c r="N3" s="8"/>
      <c r="O3" s="8"/>
      <c r="P3" s="8"/>
      <c r="Q3" s="8"/>
      <c r="R3" s="8"/>
      <c r="S3" s="8"/>
    </row>
    <row r="4" spans="1:19">
      <c r="A4" s="8"/>
      <c r="B4" s="2" t="s">
        <v>796</v>
      </c>
      <c r="C4" s="8"/>
      <c r="D4" s="8"/>
      <c r="E4" s="8"/>
      <c r="F4" s="8"/>
      <c r="G4" s="8"/>
      <c r="H4" s="8"/>
      <c r="I4" s="8"/>
      <c r="J4" s="8"/>
      <c r="K4" s="8"/>
      <c r="L4" s="8"/>
      <c r="M4" s="8"/>
      <c r="N4" s="8"/>
      <c r="O4" s="8"/>
      <c r="P4" s="8"/>
      <c r="Q4" s="8"/>
      <c r="R4" s="8"/>
      <c r="S4" s="8"/>
    </row>
    <row r="5" spans="1:19" ht="45">
      <c r="A5" s="8"/>
      <c r="B5" s="57" t="s">
        <v>789</v>
      </c>
      <c r="C5" s="57" t="s">
        <v>790</v>
      </c>
      <c r="D5" s="57" t="s">
        <v>791</v>
      </c>
      <c r="E5" s="57" t="s">
        <v>792</v>
      </c>
      <c r="F5" s="57" t="s">
        <v>793</v>
      </c>
      <c r="G5" s="57" t="s">
        <v>794</v>
      </c>
      <c r="H5" s="8"/>
      <c r="I5" s="8"/>
      <c r="J5" s="8"/>
      <c r="K5" s="8"/>
      <c r="L5" s="8"/>
      <c r="M5" s="8"/>
      <c r="N5" s="8"/>
      <c r="O5" s="8"/>
      <c r="P5" s="8"/>
      <c r="Q5" s="8"/>
      <c r="R5" s="8"/>
      <c r="S5" s="8"/>
    </row>
    <row r="6" spans="1:19">
      <c r="A6" s="8"/>
      <c r="B6" s="44" t="s">
        <v>9</v>
      </c>
      <c r="C6" s="52">
        <v>39546.059500000003</v>
      </c>
      <c r="D6" s="52">
        <v>656.5</v>
      </c>
      <c r="E6" s="52">
        <v>103.0796</v>
      </c>
      <c r="F6" s="52">
        <v>40306</v>
      </c>
      <c r="G6" s="71">
        <v>90.592334494773525</v>
      </c>
      <c r="H6" s="9"/>
      <c r="I6" s="8"/>
      <c r="J6" s="8"/>
      <c r="K6" s="8"/>
      <c r="L6" s="8"/>
      <c r="M6" s="8"/>
      <c r="N6" s="8"/>
      <c r="O6" s="8"/>
      <c r="P6" s="8"/>
      <c r="Q6" s="8"/>
      <c r="R6" s="8"/>
      <c r="S6" s="8"/>
    </row>
    <row r="7" spans="1:19">
      <c r="A7" s="8"/>
      <c r="B7" s="2" t="s">
        <v>10</v>
      </c>
      <c r="C7" s="53">
        <v>41732.913</v>
      </c>
      <c r="D7" s="53">
        <v>566</v>
      </c>
      <c r="E7" s="53">
        <v>101.9204</v>
      </c>
      <c r="F7" s="53">
        <v>42401</v>
      </c>
      <c r="G7" s="72">
        <v>88.382765360754661</v>
      </c>
      <c r="H7" s="9"/>
      <c r="I7" s="8"/>
      <c r="J7" s="8"/>
      <c r="K7" s="8"/>
      <c r="L7" s="8"/>
      <c r="M7" s="8"/>
      <c r="N7" s="8"/>
      <c r="O7" s="8"/>
      <c r="P7" s="8"/>
      <c r="Q7" s="8"/>
      <c r="R7" s="8"/>
      <c r="S7" s="8"/>
    </row>
    <row r="8" spans="1:19">
      <c r="A8" s="8"/>
      <c r="B8" s="44" t="s">
        <v>11</v>
      </c>
      <c r="C8" s="52">
        <v>42469.554999999993</v>
      </c>
      <c r="D8" s="52">
        <v>487.5</v>
      </c>
      <c r="E8" s="52">
        <v>101.18899999999999</v>
      </c>
      <c r="F8" s="52">
        <v>43058</v>
      </c>
      <c r="G8" s="71">
        <v>86.22708815683383</v>
      </c>
      <c r="H8" s="9"/>
      <c r="I8" s="8"/>
      <c r="J8" s="8"/>
      <c r="K8" s="8"/>
      <c r="L8" s="8"/>
      <c r="M8" s="8"/>
      <c r="N8" s="8"/>
      <c r="O8" s="8"/>
      <c r="P8" s="8"/>
      <c r="Q8" s="8"/>
      <c r="R8" s="8"/>
      <c r="S8" s="8"/>
    </row>
    <row r="9" spans="1:19">
      <c r="A9" s="8"/>
      <c r="B9" s="2" t="s">
        <v>12</v>
      </c>
      <c r="C9" s="53">
        <v>42112.979999999996</v>
      </c>
      <c r="D9" s="53">
        <v>420</v>
      </c>
      <c r="E9" s="53">
        <v>101.18899999999999</v>
      </c>
      <c r="F9" s="53">
        <v>42634</v>
      </c>
      <c r="G9" s="72">
        <v>84.123988445691552</v>
      </c>
      <c r="H9" s="9"/>
      <c r="I9" s="8"/>
      <c r="J9" s="8"/>
      <c r="K9" s="8"/>
      <c r="L9" s="8"/>
      <c r="M9" s="8"/>
      <c r="N9" s="8"/>
      <c r="O9" s="8"/>
      <c r="P9" s="8"/>
      <c r="Q9" s="8"/>
      <c r="R9" s="8"/>
      <c r="S9" s="8"/>
    </row>
    <row r="10" spans="1:19">
      <c r="A10" s="8"/>
      <c r="B10" s="44" t="s">
        <v>13</v>
      </c>
      <c r="C10" s="52">
        <v>42112.979999999996</v>
      </c>
      <c r="D10" s="52">
        <v>362</v>
      </c>
      <c r="E10" s="52">
        <v>101.18899999999999</v>
      </c>
      <c r="F10" s="52">
        <v>42576</v>
      </c>
      <c r="G10" s="71">
        <v>82.072183849455186</v>
      </c>
      <c r="H10" s="9"/>
      <c r="I10" s="8"/>
      <c r="J10" s="8"/>
      <c r="K10" s="8"/>
      <c r="L10" s="8"/>
      <c r="M10" s="8"/>
      <c r="N10" s="8"/>
      <c r="O10" s="8"/>
      <c r="P10" s="8"/>
      <c r="Q10" s="8"/>
      <c r="R10" s="8"/>
      <c r="S10" s="8"/>
    </row>
    <row r="11" spans="1:19">
      <c r="A11" s="8"/>
      <c r="B11" s="2" t="s">
        <v>14</v>
      </c>
      <c r="C11" s="53">
        <v>42112.979999999996</v>
      </c>
      <c r="D11" s="53">
        <v>312</v>
      </c>
      <c r="E11" s="53">
        <v>101.35300000000001</v>
      </c>
      <c r="F11" s="53">
        <v>42526</v>
      </c>
      <c r="G11" s="72">
        <v>80.070423267761157</v>
      </c>
      <c r="H11" s="9"/>
      <c r="I11" s="8"/>
      <c r="J11" s="8"/>
      <c r="K11" s="8"/>
      <c r="L11" s="8"/>
      <c r="M11" s="8"/>
      <c r="N11" s="8"/>
      <c r="O11" s="8"/>
      <c r="P11" s="8"/>
      <c r="Q11" s="8"/>
      <c r="R11" s="8"/>
      <c r="S11" s="8"/>
    </row>
    <row r="12" spans="1:19">
      <c r="A12" s="8"/>
      <c r="B12" s="44" t="s">
        <v>15</v>
      </c>
      <c r="C12" s="52">
        <v>42112.979999999996</v>
      </c>
      <c r="D12" s="52">
        <v>269</v>
      </c>
      <c r="E12" s="52">
        <v>101.18899999999999</v>
      </c>
      <c r="F12" s="52">
        <v>42483</v>
      </c>
      <c r="G12" s="71">
        <v>78.117486114888948</v>
      </c>
      <c r="H12" s="9"/>
      <c r="I12" s="8"/>
      <c r="J12" s="8"/>
      <c r="K12" s="8"/>
      <c r="L12" s="8"/>
      <c r="M12" s="8"/>
      <c r="N12" s="8"/>
      <c r="O12" s="8"/>
      <c r="P12" s="8"/>
      <c r="Q12" s="8"/>
      <c r="R12" s="8"/>
      <c r="S12" s="8"/>
    </row>
    <row r="13" spans="1:19">
      <c r="A13" s="8"/>
      <c r="B13" s="2" t="s">
        <v>16</v>
      </c>
      <c r="C13" s="53">
        <v>42112.979999999996</v>
      </c>
      <c r="D13" s="53">
        <v>232</v>
      </c>
      <c r="E13" s="53">
        <v>101.18899999999999</v>
      </c>
      <c r="F13" s="53">
        <v>42446</v>
      </c>
      <c r="G13" s="72">
        <v>76.212181575501418</v>
      </c>
      <c r="H13" s="9"/>
      <c r="I13" s="8"/>
      <c r="J13" s="8"/>
      <c r="K13" s="8"/>
      <c r="L13" s="8"/>
      <c r="M13" s="8"/>
      <c r="N13" s="8"/>
      <c r="O13" s="8"/>
      <c r="P13" s="8"/>
      <c r="Q13" s="8"/>
      <c r="R13" s="8"/>
      <c r="S13" s="8"/>
    </row>
    <row r="14" spans="1:19">
      <c r="A14" s="8"/>
      <c r="B14" s="44" t="s">
        <v>17</v>
      </c>
      <c r="C14" s="52">
        <v>42112.979999999996</v>
      </c>
      <c r="D14" s="52">
        <v>200</v>
      </c>
      <c r="E14" s="52">
        <v>101.18899999999999</v>
      </c>
      <c r="F14" s="52">
        <v>42414</v>
      </c>
      <c r="G14" s="71">
        <v>74.353347878537974</v>
      </c>
      <c r="H14" s="9"/>
      <c r="I14" s="8"/>
      <c r="J14" s="8"/>
      <c r="K14" s="8"/>
      <c r="L14" s="8"/>
      <c r="M14" s="8"/>
      <c r="N14" s="8"/>
      <c r="O14" s="8"/>
      <c r="P14" s="8"/>
      <c r="Q14" s="8"/>
      <c r="R14" s="8"/>
      <c r="S14" s="8"/>
    </row>
    <row r="15" spans="1:19">
      <c r="A15" s="8"/>
      <c r="B15" s="2" t="s">
        <v>18</v>
      </c>
      <c r="C15" s="53">
        <v>42112.979999999996</v>
      </c>
      <c r="D15" s="53">
        <v>172.5</v>
      </c>
      <c r="E15" s="53">
        <v>101.35300000000001</v>
      </c>
      <c r="F15" s="53">
        <v>42387</v>
      </c>
      <c r="G15" s="72">
        <v>72.539851588817541</v>
      </c>
      <c r="H15" s="9"/>
      <c r="I15" s="8"/>
      <c r="J15" s="8"/>
      <c r="K15" s="8"/>
      <c r="L15" s="8"/>
      <c r="M15" s="8"/>
      <c r="N15" s="8"/>
      <c r="O15" s="8"/>
      <c r="P15" s="8"/>
      <c r="Q15" s="8"/>
      <c r="R15" s="8"/>
      <c r="S15" s="8"/>
    </row>
    <row r="16" spans="1:19">
      <c r="A16" s="8"/>
      <c r="B16" s="44" t="s">
        <v>19</v>
      </c>
      <c r="C16" s="52">
        <v>42112.979999999996</v>
      </c>
      <c r="D16" s="52">
        <v>149</v>
      </c>
      <c r="E16" s="52">
        <v>101.18899999999999</v>
      </c>
      <c r="F16" s="52">
        <v>42363</v>
      </c>
      <c r="G16" s="71">
        <v>70.770586915919552</v>
      </c>
      <c r="H16" s="9"/>
      <c r="I16" s="8"/>
      <c r="J16" s="8"/>
      <c r="K16" s="8"/>
      <c r="L16" s="8"/>
      <c r="M16" s="8"/>
      <c r="N16" s="8"/>
      <c r="O16" s="8"/>
      <c r="P16" s="8"/>
      <c r="Q16" s="8"/>
      <c r="R16" s="8"/>
      <c r="S16" s="8"/>
    </row>
    <row r="17" spans="1:19">
      <c r="A17" s="8"/>
      <c r="B17" s="2" t="s">
        <v>20</v>
      </c>
      <c r="C17" s="53">
        <v>42112.979999999996</v>
      </c>
      <c r="D17" s="53">
        <v>128.5</v>
      </c>
      <c r="E17" s="53">
        <v>101.18899999999999</v>
      </c>
      <c r="F17" s="53">
        <v>42343</v>
      </c>
      <c r="G17" s="72">
        <v>69.044475039921522</v>
      </c>
      <c r="H17" s="9"/>
      <c r="I17" s="8"/>
      <c r="J17" s="8"/>
      <c r="K17" s="8"/>
      <c r="L17" s="8"/>
      <c r="M17" s="8"/>
      <c r="N17" s="8"/>
      <c r="O17" s="8"/>
      <c r="P17" s="8"/>
      <c r="Q17" s="8"/>
      <c r="R17" s="8"/>
      <c r="S17" s="8"/>
    </row>
    <row r="18" spans="1:19">
      <c r="A18" s="8"/>
      <c r="B18" s="8"/>
      <c r="C18" s="8"/>
      <c r="D18" s="8"/>
      <c r="E18" s="8"/>
      <c r="F18" s="8"/>
      <c r="G18" s="8"/>
      <c r="H18" s="8"/>
      <c r="I18" s="8"/>
      <c r="J18" s="8"/>
      <c r="K18" s="8"/>
      <c r="L18" s="8"/>
      <c r="M18" s="8"/>
      <c r="N18" s="8"/>
      <c r="O18" s="8"/>
      <c r="P18" s="8"/>
      <c r="Q18" s="8"/>
      <c r="R18" s="8"/>
      <c r="S18" s="8"/>
    </row>
    <row r="19" spans="1:19">
      <c r="A19" s="8"/>
      <c r="B19" s="10" t="s">
        <v>795</v>
      </c>
      <c r="C19" s="8"/>
      <c r="D19" s="8"/>
      <c r="E19" s="8"/>
      <c r="F19" s="8"/>
      <c r="G19" s="8"/>
      <c r="H19" s="8"/>
      <c r="I19" s="8"/>
      <c r="J19" s="8"/>
      <c r="K19" s="8"/>
      <c r="L19" s="8"/>
      <c r="M19" s="8"/>
      <c r="N19" s="8"/>
      <c r="O19" s="8"/>
      <c r="P19" s="8"/>
      <c r="Q19" s="8"/>
      <c r="R19" s="8"/>
      <c r="S19" s="8"/>
    </row>
    <row r="20" spans="1:19">
      <c r="A20" s="8"/>
      <c r="B20" s="8"/>
      <c r="C20" s="8"/>
      <c r="D20" s="8"/>
      <c r="E20" s="8"/>
      <c r="F20" s="8"/>
      <c r="G20" s="8"/>
      <c r="H20" s="8"/>
      <c r="I20" s="8"/>
      <c r="J20" s="8"/>
      <c r="K20" s="8"/>
      <c r="L20" s="8"/>
      <c r="M20" s="8"/>
      <c r="N20" s="8"/>
      <c r="O20" s="8"/>
      <c r="P20" s="8"/>
      <c r="Q20" s="8"/>
      <c r="R20" s="8"/>
      <c r="S20" s="8"/>
    </row>
  </sheetData>
  <hyperlinks>
    <hyperlink ref="A1" location="'Table of Contents'!$C$14" display="TOC"/>
  </hyperlinks>
  <pageMargins left="0.7" right="0.7" top="0.75" bottom="0.75" header="0.3" footer="0.3"/>
  <pageSetup paperSize="9" scale="85" orientation="portrait" r:id="rId1"/>
  <colBreaks count="1" manualBreakCount="1">
    <brk id="7"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34998626667073579"/>
  </sheetPr>
  <dimension ref="A1:K20"/>
  <sheetViews>
    <sheetView showGridLines="0" zoomScale="85" zoomScaleNormal="85" workbookViewId="0"/>
  </sheetViews>
  <sheetFormatPr defaultRowHeight="15"/>
  <cols>
    <col min="1" max="1" width="3.7109375" style="3" customWidth="1"/>
    <col min="2" max="2" width="10" style="3" customWidth="1"/>
    <col min="3" max="5" width="12.7109375" style="3" customWidth="1"/>
    <col min="6" max="16384" width="9.140625" style="3"/>
  </cols>
  <sheetData>
    <row r="1" spans="1:11" ht="12" customHeight="1">
      <c r="A1" s="84" t="s">
        <v>898</v>
      </c>
      <c r="B1" s="2"/>
      <c r="C1" s="2"/>
      <c r="D1" s="2"/>
      <c r="E1" s="2"/>
      <c r="F1" s="2"/>
      <c r="G1" s="2"/>
      <c r="H1" s="2"/>
      <c r="I1" s="2"/>
    </row>
    <row r="2" spans="1:11" ht="27" customHeight="1" thickBot="1">
      <c r="A2" s="2"/>
      <c r="B2" s="78" t="str">
        <f>'Table of Contents'!$D$15</f>
        <v>Victorian Renewable Energy Target (VRET)</v>
      </c>
      <c r="C2" s="78"/>
      <c r="D2" s="78"/>
      <c r="E2" s="78"/>
      <c r="F2" s="78"/>
      <c r="G2" s="78"/>
      <c r="H2" s="78"/>
      <c r="I2" s="2"/>
    </row>
    <row r="3" spans="1:11" ht="15.75" customHeight="1" thickTop="1">
      <c r="A3" s="98"/>
      <c r="B3" s="99" t="str">
        <f>HYPERLINK('Table of Contents'!D47, "Source: " &amp; 'Table of Contents'!F15)</f>
        <v>Source: AEMO 2018 ISP Assumptions Workbook</v>
      </c>
      <c r="C3" s="98"/>
      <c r="D3" s="98"/>
      <c r="E3" s="98"/>
      <c r="F3" s="98"/>
      <c r="G3" s="98"/>
      <c r="H3" s="98"/>
      <c r="I3" s="98"/>
      <c r="J3"/>
      <c r="K3"/>
    </row>
    <row r="4" spans="1:11" ht="95.25" customHeight="1">
      <c r="A4" s="2"/>
      <c r="B4" s="175" t="s">
        <v>1158</v>
      </c>
      <c r="C4" s="175"/>
      <c r="D4" s="175"/>
      <c r="E4" s="175"/>
      <c r="F4" s="2"/>
      <c r="G4" s="2"/>
      <c r="H4" s="2"/>
      <c r="I4" s="2"/>
    </row>
    <row r="5" spans="1:11">
      <c r="A5" s="2"/>
      <c r="B5" s="7"/>
      <c r="C5" s="2"/>
      <c r="D5" s="2"/>
      <c r="E5" s="2"/>
      <c r="F5" s="2"/>
      <c r="G5" s="2"/>
      <c r="H5" s="2"/>
      <c r="I5" s="2"/>
    </row>
    <row r="6" spans="1:11">
      <c r="A6" s="2"/>
      <c r="B6" s="2"/>
      <c r="C6" s="2"/>
      <c r="D6" s="2"/>
      <c r="E6" s="2"/>
      <c r="F6" s="2"/>
      <c r="G6" s="2"/>
      <c r="H6" s="2"/>
      <c r="I6" s="2"/>
    </row>
    <row r="7" spans="1:11" ht="15" customHeight="1">
      <c r="A7" s="2"/>
      <c r="B7" s="172" t="s">
        <v>779</v>
      </c>
      <c r="C7" s="173"/>
      <c r="D7" s="173"/>
      <c r="E7" s="174"/>
      <c r="F7" s="2"/>
      <c r="G7" s="2"/>
      <c r="H7" s="2"/>
      <c r="I7" s="2"/>
    </row>
    <row r="8" spans="1:11" ht="30">
      <c r="A8" s="2"/>
      <c r="B8" s="57" t="s">
        <v>789</v>
      </c>
      <c r="C8" s="57" t="s">
        <v>625</v>
      </c>
      <c r="D8" s="57" t="s">
        <v>453</v>
      </c>
      <c r="E8" s="57" t="s">
        <v>780</v>
      </c>
      <c r="F8" s="2"/>
      <c r="G8" s="2"/>
      <c r="H8" s="2"/>
      <c r="I8" s="2"/>
    </row>
    <row r="9" spans="1:11">
      <c r="A9" s="2"/>
      <c r="B9" s="44" t="s">
        <v>10</v>
      </c>
      <c r="C9" s="52">
        <v>200</v>
      </c>
      <c r="D9" s="52">
        <v>500</v>
      </c>
      <c r="E9" s="52">
        <v>700</v>
      </c>
      <c r="F9" s="2"/>
      <c r="G9" s="2"/>
      <c r="H9" s="2"/>
      <c r="I9" s="2"/>
    </row>
    <row r="10" spans="1:11">
      <c r="A10" s="2"/>
      <c r="B10" s="2" t="s">
        <v>11</v>
      </c>
      <c r="C10" s="53">
        <v>360</v>
      </c>
      <c r="D10" s="53">
        <v>900</v>
      </c>
      <c r="E10" s="53">
        <v>1260</v>
      </c>
      <c r="F10" s="2"/>
      <c r="G10" s="2"/>
      <c r="H10" s="2"/>
      <c r="I10" s="2"/>
    </row>
    <row r="11" spans="1:11">
      <c r="A11" s="2"/>
      <c r="B11" s="44" t="s">
        <v>12</v>
      </c>
      <c r="C11" s="52">
        <f>C10+(C$10-C$9)</f>
        <v>520</v>
      </c>
      <c r="D11" s="52">
        <f t="shared" ref="D11:E14" si="0">D10+(D$10-D$9)</f>
        <v>1300</v>
      </c>
      <c r="E11" s="52">
        <f t="shared" si="0"/>
        <v>1820</v>
      </c>
      <c r="F11" s="2"/>
      <c r="G11" s="2"/>
      <c r="H11" s="2"/>
      <c r="I11" s="2"/>
    </row>
    <row r="12" spans="1:11">
      <c r="A12" s="2"/>
      <c r="B12" s="2" t="s">
        <v>13</v>
      </c>
      <c r="C12" s="53">
        <f t="shared" ref="C12:C14" si="1">C11+(C$10-C$9)</f>
        <v>680</v>
      </c>
      <c r="D12" s="53">
        <f t="shared" si="0"/>
        <v>1700</v>
      </c>
      <c r="E12" s="53">
        <f t="shared" si="0"/>
        <v>2380</v>
      </c>
      <c r="F12" s="2"/>
      <c r="G12" s="2"/>
      <c r="H12" s="2"/>
      <c r="I12" s="2"/>
    </row>
    <row r="13" spans="1:11">
      <c r="A13" s="2"/>
      <c r="B13" s="44" t="s">
        <v>14</v>
      </c>
      <c r="C13" s="52">
        <f t="shared" si="1"/>
        <v>840</v>
      </c>
      <c r="D13" s="52">
        <f t="shared" si="0"/>
        <v>2100</v>
      </c>
      <c r="E13" s="52">
        <f t="shared" si="0"/>
        <v>2940</v>
      </c>
      <c r="F13" s="2"/>
      <c r="G13" s="2"/>
      <c r="H13" s="2"/>
      <c r="I13" s="2"/>
    </row>
    <row r="14" spans="1:11">
      <c r="A14" s="2"/>
      <c r="B14" s="2" t="s">
        <v>15</v>
      </c>
      <c r="C14" s="53">
        <f t="shared" si="1"/>
        <v>1000</v>
      </c>
      <c r="D14" s="53">
        <f t="shared" si="0"/>
        <v>2500</v>
      </c>
      <c r="E14" s="53">
        <f t="shared" si="0"/>
        <v>3500</v>
      </c>
      <c r="F14" s="2"/>
      <c r="G14" s="2"/>
      <c r="H14" s="2"/>
      <c r="I14" s="2"/>
    </row>
    <row r="15" spans="1:11">
      <c r="A15" s="2"/>
      <c r="B15" s="44" t="s">
        <v>16</v>
      </c>
      <c r="C15" s="52">
        <f t="shared" ref="C15:C19" si="2">C14+(C$10-C$9)</f>
        <v>1160</v>
      </c>
      <c r="D15" s="52">
        <f t="shared" ref="D15:D19" si="3">D14+(D$10-D$9)</f>
        <v>2900</v>
      </c>
      <c r="E15" s="52">
        <f t="shared" ref="E15:E19" si="4">E14+(E$10-E$9)</f>
        <v>4060</v>
      </c>
      <c r="F15" s="2"/>
      <c r="G15" s="2"/>
      <c r="H15" s="2"/>
      <c r="I15" s="2"/>
    </row>
    <row r="16" spans="1:11">
      <c r="A16" s="2"/>
      <c r="B16" s="2" t="s">
        <v>17</v>
      </c>
      <c r="C16" s="53">
        <f t="shared" si="2"/>
        <v>1320</v>
      </c>
      <c r="D16" s="53">
        <f t="shared" si="3"/>
        <v>3300</v>
      </c>
      <c r="E16" s="53">
        <f t="shared" si="4"/>
        <v>4620</v>
      </c>
      <c r="F16" s="2"/>
      <c r="G16" s="2"/>
      <c r="H16" s="2"/>
      <c r="I16" s="2"/>
    </row>
    <row r="17" spans="1:9">
      <c r="A17" s="2"/>
      <c r="B17" s="44" t="s">
        <v>18</v>
      </c>
      <c r="C17" s="52">
        <f t="shared" si="2"/>
        <v>1480</v>
      </c>
      <c r="D17" s="52">
        <f t="shared" si="3"/>
        <v>3700</v>
      </c>
      <c r="E17" s="52">
        <f t="shared" si="4"/>
        <v>5180</v>
      </c>
      <c r="F17" s="2"/>
      <c r="G17" s="2"/>
      <c r="H17" s="2"/>
      <c r="I17" s="2"/>
    </row>
    <row r="18" spans="1:9">
      <c r="A18" s="2"/>
      <c r="B18" s="2" t="s">
        <v>19</v>
      </c>
      <c r="C18" s="53">
        <f t="shared" si="2"/>
        <v>1640</v>
      </c>
      <c r="D18" s="53">
        <f t="shared" si="3"/>
        <v>4100</v>
      </c>
      <c r="E18" s="53">
        <f t="shared" si="4"/>
        <v>5740</v>
      </c>
      <c r="F18" s="2"/>
      <c r="G18" s="2"/>
      <c r="H18" s="2"/>
      <c r="I18" s="2"/>
    </row>
    <row r="19" spans="1:9">
      <c r="A19" s="2"/>
      <c r="B19" s="44" t="s">
        <v>20</v>
      </c>
      <c r="C19" s="52">
        <f t="shared" si="2"/>
        <v>1800</v>
      </c>
      <c r="D19" s="52">
        <f t="shared" si="3"/>
        <v>4500</v>
      </c>
      <c r="E19" s="52">
        <f t="shared" si="4"/>
        <v>6300</v>
      </c>
      <c r="F19" s="2"/>
      <c r="G19" s="2"/>
      <c r="H19" s="2"/>
      <c r="I19" s="2"/>
    </row>
    <row r="20" spans="1:9">
      <c r="A20" s="2"/>
      <c r="B20" s="2"/>
      <c r="C20" s="53"/>
      <c r="D20" s="53"/>
      <c r="E20" s="53"/>
      <c r="F20" s="2"/>
      <c r="G20" s="2"/>
      <c r="H20" s="2"/>
      <c r="I20" s="2"/>
    </row>
  </sheetData>
  <mergeCells count="2">
    <mergeCell ref="B7:E7"/>
    <mergeCell ref="B4:E4"/>
  </mergeCells>
  <hyperlinks>
    <hyperlink ref="A1" location="'Table of Contents'!$C$15" display="TOC"/>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34998626667073579"/>
  </sheetPr>
  <dimension ref="A1:S29"/>
  <sheetViews>
    <sheetView showGridLines="0" zoomScale="85" zoomScaleNormal="85" workbookViewId="0"/>
  </sheetViews>
  <sheetFormatPr defaultRowHeight="15"/>
  <cols>
    <col min="1" max="1" width="3.7109375" style="3" customWidth="1"/>
    <col min="2" max="2" width="9.140625" style="3"/>
    <col min="3" max="3" width="10" style="3" customWidth="1"/>
    <col min="4" max="4" width="15.85546875" style="3" customWidth="1"/>
    <col min="5" max="5" width="15.7109375" style="3" customWidth="1"/>
    <col min="6" max="6" width="15.85546875" style="3" customWidth="1"/>
    <col min="7" max="12" width="9.140625" style="3"/>
    <col min="13" max="18" width="8.85546875" style="3"/>
    <col min="19" max="16384" width="9.140625" style="3"/>
  </cols>
  <sheetData>
    <row r="1" spans="1:19" ht="12" customHeight="1">
      <c r="A1" s="84" t="s">
        <v>898</v>
      </c>
      <c r="B1" s="2"/>
      <c r="C1" s="2"/>
      <c r="D1" s="2"/>
      <c r="E1" s="2"/>
      <c r="F1" s="2"/>
      <c r="G1" s="2"/>
      <c r="H1" s="2"/>
      <c r="I1" s="2"/>
      <c r="J1" s="2"/>
      <c r="K1" s="2"/>
      <c r="L1" s="2"/>
      <c r="M1" s="2"/>
      <c r="N1" s="2"/>
      <c r="O1" s="2"/>
      <c r="P1" s="2"/>
      <c r="Q1" s="2"/>
      <c r="R1" s="2"/>
      <c r="S1" s="2"/>
    </row>
    <row r="2" spans="1:19" ht="27" customHeight="1" thickBot="1">
      <c r="A2" s="2"/>
      <c r="B2" s="78" t="str">
        <f>'Table of Contents'!$D$16</f>
        <v>Queensland Renewable Energy Target (QRET)</v>
      </c>
      <c r="C2" s="36"/>
      <c r="D2" s="36"/>
      <c r="E2" s="37"/>
      <c r="F2" s="37"/>
      <c r="G2" s="78"/>
      <c r="H2" s="2"/>
      <c r="I2" s="2"/>
      <c r="J2" s="2"/>
      <c r="K2" s="2"/>
      <c r="L2" s="2"/>
      <c r="M2" s="2"/>
      <c r="N2" s="2"/>
      <c r="O2" s="2"/>
      <c r="P2" s="2"/>
      <c r="Q2" s="2"/>
      <c r="R2" s="2"/>
      <c r="S2" s="2"/>
    </row>
    <row r="3" spans="1:19" ht="15.75" customHeight="1" thickTop="1">
      <c r="A3" s="2"/>
      <c r="B3" s="99" t="str">
        <f>HYPERLINK('Table of Contents'!D47, "Source: " &amp; 'Table of Contents'!F16)</f>
        <v>Source: AEMO 2018 ISP Assumptions Workbook</v>
      </c>
      <c r="C3" s="2"/>
      <c r="D3" s="2"/>
      <c r="E3" s="2"/>
      <c r="F3" s="2"/>
      <c r="G3" s="2"/>
      <c r="H3" s="2"/>
      <c r="I3" s="2"/>
      <c r="J3" s="2"/>
      <c r="K3" s="2"/>
      <c r="L3" s="2"/>
      <c r="M3" s="2"/>
      <c r="N3" s="2"/>
      <c r="O3" s="2"/>
      <c r="P3" s="2"/>
      <c r="Q3" s="2"/>
      <c r="R3" s="2"/>
      <c r="S3" s="2"/>
    </row>
    <row r="4" spans="1:19">
      <c r="A4" s="2"/>
      <c r="B4" s="33" t="s">
        <v>797</v>
      </c>
      <c r="C4" s="2"/>
      <c r="D4" s="2"/>
      <c r="E4" s="2"/>
      <c r="F4" s="2"/>
      <c r="G4" s="2"/>
      <c r="H4" s="2"/>
      <c r="I4" s="2"/>
      <c r="J4" s="2"/>
      <c r="K4" s="2"/>
      <c r="L4" s="2"/>
      <c r="M4" s="2"/>
      <c r="N4" s="2"/>
      <c r="O4" s="2"/>
      <c r="P4" s="2"/>
      <c r="Q4" s="2"/>
      <c r="R4" s="2"/>
      <c r="S4" s="2"/>
    </row>
    <row r="5" spans="1:19">
      <c r="A5" s="2"/>
      <c r="B5" s="11" t="s">
        <v>816</v>
      </c>
      <c r="C5" s="2"/>
      <c r="D5" s="2"/>
      <c r="E5" s="2"/>
      <c r="F5" s="2"/>
      <c r="G5" s="2"/>
      <c r="H5" s="2"/>
      <c r="I5" s="2"/>
      <c r="J5" s="2"/>
      <c r="K5" s="2"/>
      <c r="L5" s="2"/>
      <c r="M5" s="2"/>
      <c r="N5" s="2"/>
      <c r="O5" s="2"/>
      <c r="P5" s="2"/>
      <c r="Q5" s="2"/>
      <c r="R5" s="2"/>
      <c r="S5" s="2"/>
    </row>
    <row r="6" spans="1:19">
      <c r="A6" s="2"/>
      <c r="B6" s="2"/>
      <c r="C6" s="2"/>
      <c r="D6" s="2"/>
      <c r="E6" s="2"/>
      <c r="F6" s="2"/>
      <c r="G6" s="2"/>
      <c r="H6" s="2"/>
      <c r="I6" s="2"/>
      <c r="J6" s="2"/>
      <c r="K6" s="2"/>
      <c r="L6" s="2"/>
      <c r="M6" s="2"/>
      <c r="N6" s="2"/>
      <c r="O6" s="2"/>
      <c r="P6" s="2"/>
      <c r="Q6" s="2"/>
      <c r="R6" s="2"/>
      <c r="S6" s="2"/>
    </row>
    <row r="7" spans="1:19" ht="33.75" customHeight="1">
      <c r="A7" s="2"/>
      <c r="B7" s="2"/>
      <c r="C7" s="176" t="s">
        <v>798</v>
      </c>
      <c r="D7" s="176"/>
      <c r="E7" s="176"/>
      <c r="F7" s="176"/>
      <c r="G7" s="2"/>
      <c r="H7" s="2"/>
      <c r="I7" s="2"/>
      <c r="J7" s="2"/>
      <c r="K7" s="2"/>
      <c r="L7" s="2"/>
      <c r="M7" s="2"/>
      <c r="N7" s="2"/>
      <c r="O7" s="2"/>
      <c r="P7" s="2"/>
      <c r="Q7" s="2"/>
      <c r="R7" s="2"/>
      <c r="S7" s="2"/>
    </row>
    <row r="8" spans="1:19" ht="30">
      <c r="A8" s="2"/>
      <c r="B8" s="2"/>
      <c r="C8" s="57" t="s">
        <v>789</v>
      </c>
      <c r="D8" s="57" t="s">
        <v>501</v>
      </c>
      <c r="E8" s="57" t="s">
        <v>799</v>
      </c>
      <c r="F8" s="57" t="s">
        <v>800</v>
      </c>
      <c r="G8" s="2"/>
      <c r="H8" s="2"/>
      <c r="I8" s="2"/>
      <c r="J8" s="2"/>
      <c r="K8" s="2"/>
      <c r="L8" s="2"/>
      <c r="M8" s="2"/>
      <c r="N8" s="2"/>
      <c r="O8" s="2"/>
      <c r="P8" s="2"/>
      <c r="Q8" s="2"/>
      <c r="R8" s="2"/>
      <c r="S8" s="2"/>
    </row>
    <row r="9" spans="1:19">
      <c r="A9" s="2"/>
      <c r="B9" s="2"/>
      <c r="C9" s="44" t="s">
        <v>11</v>
      </c>
      <c r="D9" s="52">
        <v>0</v>
      </c>
      <c r="E9" s="52">
        <v>0</v>
      </c>
      <c r="F9" s="52">
        <v>0</v>
      </c>
      <c r="G9" s="2"/>
      <c r="H9" s="2"/>
      <c r="I9" s="2"/>
      <c r="J9" s="2"/>
      <c r="K9" s="2"/>
      <c r="L9" s="2"/>
      <c r="M9" s="2"/>
      <c r="N9" s="2"/>
      <c r="O9" s="2"/>
      <c r="P9" s="2"/>
      <c r="Q9" s="2"/>
      <c r="R9" s="2"/>
      <c r="S9" s="2"/>
    </row>
    <row r="10" spans="1:19">
      <c r="A10" s="2"/>
      <c r="B10" s="2"/>
      <c r="C10" s="2" t="s">
        <v>12</v>
      </c>
      <c r="D10" s="53">
        <v>0</v>
      </c>
      <c r="E10" s="53">
        <v>400</v>
      </c>
      <c r="F10" s="53">
        <v>0</v>
      </c>
      <c r="G10" s="2"/>
      <c r="H10" s="2"/>
      <c r="I10" s="2"/>
      <c r="J10" s="2"/>
      <c r="K10" s="2"/>
      <c r="L10" s="2"/>
      <c r="M10" s="2"/>
      <c r="N10" s="2"/>
      <c r="O10" s="2"/>
      <c r="P10" s="2"/>
      <c r="Q10" s="2"/>
      <c r="R10" s="2"/>
      <c r="S10" s="2"/>
    </row>
    <row r="11" spans="1:19">
      <c r="A11" s="2"/>
      <c r="B11" s="2"/>
      <c r="C11" s="44" t="s">
        <v>13</v>
      </c>
      <c r="D11" s="52">
        <v>2400</v>
      </c>
      <c r="E11" s="52">
        <v>2900</v>
      </c>
      <c r="F11" s="52">
        <v>1400</v>
      </c>
      <c r="G11" s="2"/>
      <c r="H11" s="2"/>
      <c r="I11" s="2"/>
      <c r="J11" s="2"/>
      <c r="K11" s="2"/>
      <c r="L11" s="2"/>
      <c r="M11" s="2"/>
      <c r="N11" s="2"/>
      <c r="O11" s="2"/>
      <c r="P11" s="2"/>
      <c r="Q11" s="2"/>
      <c r="R11" s="2"/>
      <c r="S11" s="2"/>
    </row>
    <row r="12" spans="1:19">
      <c r="A12" s="2"/>
      <c r="B12" s="2"/>
      <c r="C12" s="2" t="s">
        <v>14</v>
      </c>
      <c r="D12" s="53">
        <v>4700</v>
      </c>
      <c r="E12" s="53">
        <v>5500</v>
      </c>
      <c r="F12" s="53">
        <v>3400</v>
      </c>
      <c r="G12" s="2"/>
      <c r="H12" s="2"/>
      <c r="I12" s="2"/>
      <c r="J12" s="2"/>
      <c r="K12" s="2"/>
      <c r="L12" s="2"/>
      <c r="M12" s="2"/>
      <c r="N12" s="2"/>
      <c r="O12" s="2"/>
      <c r="P12" s="2"/>
      <c r="Q12" s="2"/>
      <c r="R12" s="2"/>
      <c r="S12" s="2"/>
    </row>
    <row r="13" spans="1:19">
      <c r="A13" s="2"/>
      <c r="B13" s="2"/>
      <c r="C13" s="44" t="s">
        <v>15</v>
      </c>
      <c r="D13" s="52">
        <v>7200</v>
      </c>
      <c r="E13" s="52">
        <v>8200</v>
      </c>
      <c r="F13" s="52">
        <v>5400</v>
      </c>
      <c r="G13" s="2"/>
      <c r="H13" s="2"/>
      <c r="I13" s="2"/>
      <c r="J13" s="2"/>
      <c r="K13" s="2"/>
      <c r="L13" s="2"/>
      <c r="M13" s="2"/>
      <c r="N13" s="2"/>
      <c r="O13" s="2"/>
      <c r="P13" s="2"/>
      <c r="Q13" s="2"/>
      <c r="R13" s="2"/>
      <c r="S13" s="2"/>
    </row>
    <row r="14" spans="1:19">
      <c r="A14" s="2"/>
      <c r="B14" s="2"/>
      <c r="C14" s="2" t="s">
        <v>16</v>
      </c>
      <c r="D14" s="53">
        <v>10100</v>
      </c>
      <c r="E14" s="53">
        <v>11000</v>
      </c>
      <c r="F14" s="53">
        <v>7500</v>
      </c>
      <c r="G14" s="2"/>
      <c r="H14" s="2"/>
      <c r="I14" s="2"/>
      <c r="J14" s="2"/>
      <c r="K14" s="2"/>
      <c r="L14" s="2"/>
      <c r="M14" s="2"/>
      <c r="N14" s="2"/>
      <c r="O14" s="2"/>
      <c r="P14" s="2"/>
      <c r="Q14" s="2"/>
      <c r="R14" s="2"/>
      <c r="S14" s="2"/>
    </row>
    <row r="15" spans="1:19">
      <c r="A15" s="2"/>
      <c r="B15" s="2"/>
      <c r="C15" s="44" t="s">
        <v>17</v>
      </c>
      <c r="D15" s="52">
        <v>12600</v>
      </c>
      <c r="E15" s="52">
        <v>14300</v>
      </c>
      <c r="F15" s="52">
        <v>9600</v>
      </c>
      <c r="G15" s="2"/>
      <c r="H15" s="2"/>
      <c r="I15" s="2"/>
      <c r="J15" s="2"/>
      <c r="K15" s="2"/>
      <c r="L15" s="2"/>
      <c r="M15" s="2"/>
      <c r="N15" s="2"/>
      <c r="O15" s="2"/>
      <c r="P15" s="2"/>
      <c r="Q15" s="2"/>
      <c r="R15" s="2"/>
      <c r="S15" s="2"/>
    </row>
    <row r="16" spans="1:19">
      <c r="A16" s="2"/>
      <c r="B16" s="2"/>
      <c r="C16" s="2" t="s">
        <v>18</v>
      </c>
      <c r="D16" s="53">
        <v>15200</v>
      </c>
      <c r="E16" s="53">
        <v>17300</v>
      </c>
      <c r="F16" s="53">
        <v>11500</v>
      </c>
      <c r="G16" s="2"/>
      <c r="H16" s="2"/>
      <c r="I16" s="2"/>
      <c r="J16" s="2"/>
      <c r="K16" s="2"/>
      <c r="L16" s="2"/>
      <c r="M16" s="2"/>
      <c r="N16" s="2"/>
      <c r="O16" s="2"/>
      <c r="P16" s="2"/>
      <c r="Q16" s="2"/>
      <c r="R16" s="2"/>
      <c r="S16" s="2"/>
    </row>
    <row r="17" spans="1:19">
      <c r="A17" s="2"/>
      <c r="B17" s="2"/>
      <c r="C17" s="44" t="s">
        <v>19</v>
      </c>
      <c r="D17" s="52">
        <v>17800</v>
      </c>
      <c r="E17" s="52">
        <v>20300</v>
      </c>
      <c r="F17" s="52">
        <v>13400</v>
      </c>
      <c r="G17" s="2"/>
      <c r="H17" s="2"/>
      <c r="I17" s="2"/>
      <c r="J17" s="2"/>
      <c r="K17" s="2"/>
      <c r="L17" s="2"/>
      <c r="M17" s="2"/>
      <c r="N17" s="2"/>
      <c r="O17" s="2"/>
      <c r="P17" s="2"/>
      <c r="Q17" s="2"/>
      <c r="R17" s="2"/>
      <c r="S17" s="2"/>
    </row>
    <row r="18" spans="1:19">
      <c r="A18" s="2"/>
      <c r="B18" s="2"/>
      <c r="C18" s="2" t="s">
        <v>20</v>
      </c>
      <c r="D18" s="53">
        <v>20500</v>
      </c>
      <c r="E18" s="53">
        <v>23600</v>
      </c>
      <c r="F18" s="53">
        <v>15500</v>
      </c>
      <c r="G18" s="2"/>
      <c r="H18" s="2"/>
      <c r="I18" s="2"/>
      <c r="J18" s="2"/>
      <c r="K18" s="2"/>
      <c r="L18" s="2"/>
      <c r="M18" s="2"/>
      <c r="N18" s="2"/>
      <c r="O18" s="2"/>
      <c r="P18" s="2"/>
      <c r="Q18" s="2"/>
      <c r="R18" s="2"/>
      <c r="S18" s="2"/>
    </row>
    <row r="19" spans="1:19" ht="15" customHeight="1">
      <c r="A19" s="2"/>
      <c r="B19" s="2"/>
      <c r="C19" s="38" t="s">
        <v>899</v>
      </c>
      <c r="D19" s="90"/>
      <c r="E19" s="90"/>
      <c r="F19" s="90"/>
      <c r="G19" s="90"/>
      <c r="H19" s="90"/>
      <c r="I19" s="90"/>
      <c r="J19" s="90"/>
      <c r="K19" s="90"/>
      <c r="L19" s="90"/>
      <c r="M19" s="90"/>
      <c r="N19" s="90"/>
      <c r="O19" s="90"/>
      <c r="P19" s="90"/>
      <c r="Q19" s="90"/>
      <c r="R19" s="2"/>
      <c r="S19" s="2"/>
    </row>
    <row r="20" spans="1:19" ht="15" customHeight="1">
      <c r="A20" s="2"/>
      <c r="B20" s="2"/>
      <c r="C20" s="84" t="s">
        <v>900</v>
      </c>
      <c r="D20" s="90"/>
      <c r="E20" s="90"/>
      <c r="F20" s="90"/>
      <c r="G20" s="90"/>
      <c r="H20" s="90"/>
      <c r="I20" s="90"/>
      <c r="J20" s="90"/>
      <c r="K20" s="90"/>
      <c r="L20" s="90"/>
      <c r="M20" s="90"/>
      <c r="N20" s="90"/>
      <c r="O20" s="90"/>
      <c r="P20" s="90"/>
      <c r="Q20" s="90"/>
      <c r="R20" s="2"/>
      <c r="S20" s="2"/>
    </row>
    <row r="21" spans="1:19">
      <c r="A21" s="2"/>
      <c r="B21" s="2"/>
      <c r="C21" s="11"/>
      <c r="D21" s="2"/>
      <c r="E21" s="2"/>
      <c r="F21" s="2"/>
      <c r="G21" s="2"/>
      <c r="H21" s="2"/>
      <c r="I21" s="2"/>
      <c r="J21" s="2"/>
      <c r="K21" s="2"/>
      <c r="L21" s="2"/>
      <c r="M21" s="2"/>
      <c r="N21" s="2"/>
      <c r="O21" s="2"/>
      <c r="P21" s="2"/>
      <c r="Q21" s="2"/>
      <c r="R21" s="2"/>
      <c r="S21" s="2"/>
    </row>
    <row r="22" spans="1:19">
      <c r="A22" s="2"/>
      <c r="B22" s="2"/>
      <c r="C22" s="2"/>
      <c r="D22" s="2"/>
      <c r="E22" s="2"/>
      <c r="F22" s="2"/>
      <c r="G22" s="2"/>
      <c r="H22" s="2"/>
      <c r="I22" s="2"/>
      <c r="J22" s="2"/>
      <c r="K22" s="2"/>
      <c r="L22" s="2"/>
      <c r="M22" s="2"/>
      <c r="N22" s="2"/>
      <c r="O22" s="2"/>
      <c r="P22" s="2"/>
      <c r="Q22" s="2"/>
      <c r="R22" s="2"/>
      <c r="S22" s="2"/>
    </row>
    <row r="23" spans="1:19">
      <c r="A23" s="2"/>
      <c r="B23" s="2"/>
      <c r="C23" s="2"/>
      <c r="D23" s="2"/>
      <c r="E23" s="2"/>
      <c r="F23" s="2"/>
      <c r="G23" s="2"/>
      <c r="H23" s="2"/>
      <c r="I23" s="2"/>
      <c r="J23" s="2"/>
      <c r="K23" s="2"/>
      <c r="L23" s="2"/>
      <c r="M23" s="2"/>
      <c r="N23" s="2"/>
      <c r="O23" s="2"/>
      <c r="P23" s="2"/>
      <c r="Q23" s="2"/>
      <c r="R23" s="2"/>
      <c r="S23" s="2"/>
    </row>
    <row r="24" spans="1:19">
      <c r="A24" s="2"/>
      <c r="B24" s="2"/>
      <c r="C24" s="2"/>
      <c r="D24" s="2"/>
      <c r="E24" s="2"/>
      <c r="F24" s="2"/>
      <c r="G24" s="2"/>
      <c r="H24" s="2"/>
      <c r="I24" s="2"/>
      <c r="J24" s="2"/>
      <c r="K24" s="2"/>
      <c r="L24" s="2"/>
      <c r="M24" s="2"/>
      <c r="N24" s="2"/>
      <c r="O24" s="2"/>
      <c r="P24" s="2"/>
      <c r="Q24" s="2"/>
      <c r="R24" s="2"/>
      <c r="S24" s="2"/>
    </row>
    <row r="25" spans="1:19">
      <c r="A25" s="2"/>
      <c r="B25" s="2"/>
      <c r="C25" s="2"/>
      <c r="D25" s="2"/>
      <c r="E25" s="2"/>
      <c r="F25" s="2"/>
      <c r="G25" s="2"/>
      <c r="H25" s="2"/>
      <c r="I25" s="2"/>
      <c r="J25" s="2"/>
      <c r="K25" s="2"/>
      <c r="L25" s="2"/>
      <c r="M25" s="2"/>
      <c r="N25" s="2"/>
      <c r="O25" s="2"/>
      <c r="P25" s="2"/>
      <c r="Q25" s="2"/>
      <c r="R25" s="2"/>
      <c r="S25" s="2"/>
    </row>
    <row r="28" spans="1:19">
      <c r="B28"/>
    </row>
    <row r="29" spans="1:19">
      <c r="B29"/>
    </row>
  </sheetData>
  <mergeCells count="1">
    <mergeCell ref="C7:F7"/>
  </mergeCells>
  <hyperlinks>
    <hyperlink ref="A1" location="'Table of Contents'!$C$16" display="TOC"/>
    <hyperlink ref="C20" r:id="rId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34998626667073579"/>
  </sheetPr>
  <dimension ref="A1:I42"/>
  <sheetViews>
    <sheetView showGridLines="0" zoomScale="85" zoomScaleNormal="85" workbookViewId="0">
      <selection activeCell="B3" sqref="B3"/>
    </sheetView>
  </sheetViews>
  <sheetFormatPr defaultColWidth="10.28515625" defaultRowHeight="15"/>
  <cols>
    <col min="1" max="1" width="3.7109375" customWidth="1"/>
    <col min="2" max="2" width="11.42578125" customWidth="1"/>
    <col min="3" max="4" width="24.42578125" customWidth="1"/>
    <col min="5" max="5" width="9.7109375" customWidth="1"/>
    <col min="6" max="6" width="11" customWidth="1"/>
    <col min="7" max="7" width="24.7109375" customWidth="1"/>
    <col min="8" max="8" width="47.7109375" customWidth="1"/>
    <col min="9" max="9" width="13.5703125" customWidth="1"/>
  </cols>
  <sheetData>
    <row r="1" spans="1:9" ht="12" customHeight="1">
      <c r="A1" s="85" t="s">
        <v>898</v>
      </c>
      <c r="B1" s="12"/>
      <c r="C1" s="12"/>
      <c r="D1" s="12"/>
      <c r="E1" s="12"/>
      <c r="F1" s="12"/>
      <c r="G1" s="12"/>
      <c r="H1" s="12"/>
      <c r="I1" s="12"/>
    </row>
    <row r="2" spans="1:9" ht="27" customHeight="1" thickBot="1">
      <c r="A2" s="12"/>
      <c r="B2" s="78" t="str">
        <f>'Table of Contents'!$D$17</f>
        <v>Emissions target trajectories</v>
      </c>
      <c r="C2" s="78"/>
      <c r="D2" s="78"/>
      <c r="E2" s="12"/>
      <c r="F2" s="12"/>
      <c r="G2" s="12"/>
      <c r="H2" s="12"/>
      <c r="I2" s="12"/>
    </row>
    <row r="3" spans="1:9" ht="15.75" customHeight="1" thickTop="1">
      <c r="A3" s="12"/>
      <c r="B3" s="99" t="str">
        <f>HYPERLINK('Table of Contents'!D47, "Source: " &amp; 'Table of Contents'!F17)</f>
        <v>Source: AEMO 2018 ISP Assumptions Workbook</v>
      </c>
      <c r="C3" s="12"/>
      <c r="D3" s="12"/>
      <c r="E3" s="12"/>
      <c r="F3" s="12"/>
      <c r="G3" s="12"/>
      <c r="H3" s="12"/>
      <c r="I3" s="12"/>
    </row>
    <row r="4" spans="1:9">
      <c r="A4" s="12"/>
      <c r="B4" s="31" t="s">
        <v>712</v>
      </c>
      <c r="C4" s="12"/>
      <c r="D4" s="12"/>
      <c r="E4" s="12"/>
      <c r="F4" s="31"/>
      <c r="G4" s="12"/>
      <c r="H4" s="12"/>
      <c r="I4" s="12"/>
    </row>
    <row r="5" spans="1:9" ht="42" customHeight="1">
      <c r="A5" s="12"/>
      <c r="B5" s="177" t="s">
        <v>713</v>
      </c>
      <c r="C5" s="57" t="s">
        <v>714</v>
      </c>
      <c r="D5" s="57" t="s">
        <v>715</v>
      </c>
      <c r="E5" s="12"/>
      <c r="F5" s="12"/>
      <c r="G5" s="12"/>
      <c r="H5" s="12"/>
      <c r="I5" s="12"/>
    </row>
    <row r="6" spans="1:9" ht="16.5" customHeight="1" thickBot="1">
      <c r="A6" s="12"/>
      <c r="B6" s="178"/>
      <c r="C6" s="179" t="s">
        <v>716</v>
      </c>
      <c r="D6" s="180"/>
      <c r="E6" s="12"/>
      <c r="F6" s="12"/>
      <c r="G6" s="12"/>
      <c r="H6" s="12"/>
      <c r="I6" s="12"/>
    </row>
    <row r="7" spans="1:9">
      <c r="A7" s="12"/>
      <c r="B7" s="44" t="s">
        <v>11</v>
      </c>
      <c r="C7" s="52">
        <v>142</v>
      </c>
      <c r="D7" s="52">
        <v>142</v>
      </c>
      <c r="E7" s="13"/>
      <c r="F7" s="12"/>
      <c r="G7" s="12"/>
      <c r="H7" s="12"/>
      <c r="I7" s="12"/>
    </row>
    <row r="8" spans="1:9">
      <c r="A8" s="12"/>
      <c r="B8" s="2" t="s">
        <v>12</v>
      </c>
      <c r="C8" s="53">
        <v>140.52958030219517</v>
      </c>
      <c r="D8" s="53">
        <v>136.2445696913575</v>
      </c>
      <c r="E8" s="13"/>
      <c r="F8" s="12"/>
      <c r="G8" s="12"/>
      <c r="H8" s="12"/>
      <c r="I8" s="12"/>
    </row>
    <row r="9" spans="1:9">
      <c r="A9" s="12"/>
      <c r="B9" s="44" t="s">
        <v>13</v>
      </c>
      <c r="C9" s="52">
        <v>139.05916060439034</v>
      </c>
      <c r="D9" s="52">
        <v>130.489139382715</v>
      </c>
      <c r="E9" s="13"/>
      <c r="F9" s="12"/>
      <c r="G9" s="12"/>
      <c r="H9" s="12"/>
      <c r="I9" s="12"/>
    </row>
    <row r="10" spans="1:9">
      <c r="A10" s="12"/>
      <c r="B10" s="2" t="s">
        <v>14</v>
      </c>
      <c r="C10" s="53">
        <v>137.58874090658551</v>
      </c>
      <c r="D10" s="53">
        <v>124.73370907407251</v>
      </c>
      <c r="E10" s="13"/>
      <c r="F10" s="12"/>
      <c r="G10" s="12"/>
      <c r="H10" s="12"/>
      <c r="I10" s="12"/>
    </row>
    <row r="11" spans="1:9">
      <c r="A11" s="12"/>
      <c r="B11" s="44" t="s">
        <v>15</v>
      </c>
      <c r="C11" s="52">
        <v>136.11832120878069</v>
      </c>
      <c r="D11" s="52">
        <v>118.97827876543002</v>
      </c>
      <c r="E11" s="13"/>
      <c r="F11" s="12"/>
      <c r="G11" s="12"/>
      <c r="H11" s="12"/>
      <c r="I11" s="12"/>
    </row>
    <row r="12" spans="1:9">
      <c r="A12" s="12"/>
      <c r="B12" s="2" t="s">
        <v>16</v>
      </c>
      <c r="C12" s="53">
        <v>134.64790151097586</v>
      </c>
      <c r="D12" s="53">
        <v>113.22284845678753</v>
      </c>
      <c r="E12" s="13"/>
      <c r="F12" s="12"/>
      <c r="G12" s="12"/>
      <c r="H12" s="12"/>
      <c r="I12" s="12"/>
    </row>
    <row r="13" spans="1:9">
      <c r="A13" s="12"/>
      <c r="B13" s="44" t="s">
        <v>17</v>
      </c>
      <c r="C13" s="52">
        <v>133.17748181317103</v>
      </c>
      <c r="D13" s="52">
        <v>107.46741814814504</v>
      </c>
      <c r="E13" s="13"/>
      <c r="F13" s="12"/>
      <c r="G13" s="12"/>
      <c r="H13" s="12"/>
      <c r="I13" s="12"/>
    </row>
    <row r="14" spans="1:9">
      <c r="A14" s="12"/>
      <c r="B14" s="2" t="s">
        <v>18</v>
      </c>
      <c r="C14" s="53">
        <v>131.7070621153662</v>
      </c>
      <c r="D14" s="53">
        <v>101.71198783950256</v>
      </c>
      <c r="E14" s="13"/>
      <c r="F14" s="12"/>
      <c r="G14" s="12"/>
      <c r="H14" s="12"/>
      <c r="I14" s="12"/>
    </row>
    <row r="15" spans="1:9">
      <c r="A15" s="12"/>
      <c r="B15" s="44" t="s">
        <v>19</v>
      </c>
      <c r="C15" s="52">
        <v>130.23664241756137</v>
      </c>
      <c r="D15" s="52">
        <v>95.956557530860067</v>
      </c>
      <c r="E15" s="13"/>
      <c r="F15" s="12"/>
      <c r="G15" s="12"/>
      <c r="H15" s="12"/>
      <c r="I15" s="12"/>
    </row>
    <row r="16" spans="1:9">
      <c r="A16" s="12"/>
      <c r="B16" s="2" t="s">
        <v>20</v>
      </c>
      <c r="C16" s="53">
        <v>128.76622271975654</v>
      </c>
      <c r="D16" s="53">
        <v>90.201127222217579</v>
      </c>
      <c r="E16" s="13"/>
      <c r="F16" s="12"/>
      <c r="G16" s="12"/>
      <c r="H16" s="12"/>
      <c r="I16" s="12"/>
    </row>
    <row r="17" spans="1:9">
      <c r="A17" s="12"/>
      <c r="B17" s="44" t="s">
        <v>21</v>
      </c>
      <c r="C17" s="52">
        <v>127.29580302195167</v>
      </c>
      <c r="D17" s="52">
        <v>84.476390130602567</v>
      </c>
      <c r="E17" s="13"/>
      <c r="F17" s="12"/>
      <c r="G17" s="12"/>
      <c r="H17" s="12"/>
      <c r="I17" s="12"/>
    </row>
    <row r="18" spans="1:9">
      <c r="A18" s="12"/>
      <c r="B18" s="2" t="s">
        <v>22</v>
      </c>
      <c r="C18" s="53">
        <v>123.34117784785774</v>
      </c>
      <c r="D18" s="53">
        <v>81.065016246476233</v>
      </c>
      <c r="E18" s="13"/>
      <c r="F18" s="12"/>
      <c r="G18" s="12"/>
      <c r="H18" s="12"/>
      <c r="I18" s="12"/>
    </row>
    <row r="19" spans="1:9">
      <c r="A19" s="12"/>
      <c r="B19" s="44" t="s">
        <v>23</v>
      </c>
      <c r="C19" s="52">
        <v>119.3865526737638</v>
      </c>
      <c r="D19" s="52">
        <v>77.653642362349871</v>
      </c>
      <c r="E19" s="13"/>
      <c r="F19" s="12"/>
      <c r="G19" s="12"/>
      <c r="H19" s="12"/>
      <c r="I19" s="12"/>
    </row>
    <row r="20" spans="1:9">
      <c r="A20" s="12"/>
      <c r="B20" s="2" t="s">
        <v>24</v>
      </c>
      <c r="C20" s="53">
        <v>115.43192749966987</v>
      </c>
      <c r="D20" s="53">
        <v>74.242268478223536</v>
      </c>
      <c r="E20" s="13"/>
      <c r="F20" s="12"/>
      <c r="G20" s="12"/>
      <c r="H20" s="12"/>
      <c r="I20" s="12"/>
    </row>
    <row r="21" spans="1:9">
      <c r="A21" s="12"/>
      <c r="B21" s="44" t="s">
        <v>25</v>
      </c>
      <c r="C21" s="52">
        <v>111.47730232557593</v>
      </c>
      <c r="D21" s="52">
        <v>70.830894594097174</v>
      </c>
      <c r="E21" s="13"/>
      <c r="F21" s="12"/>
      <c r="G21" s="12"/>
      <c r="H21" s="12"/>
      <c r="I21" s="12"/>
    </row>
    <row r="22" spans="1:9">
      <c r="A22" s="12"/>
      <c r="B22" s="2" t="s">
        <v>26</v>
      </c>
      <c r="C22" s="53">
        <v>107.522677151482</v>
      </c>
      <c r="D22" s="53">
        <v>67.41952070997084</v>
      </c>
      <c r="E22" s="13"/>
      <c r="F22" s="12"/>
      <c r="G22" s="12"/>
      <c r="H22" s="12"/>
      <c r="I22" s="12"/>
    </row>
    <row r="23" spans="1:9">
      <c r="A23" s="12"/>
      <c r="B23" s="44" t="s">
        <v>27</v>
      </c>
      <c r="C23" s="52">
        <v>103.56805197738807</v>
      </c>
      <c r="D23" s="52">
        <v>64.008146825844477</v>
      </c>
      <c r="E23" s="13"/>
      <c r="F23" s="12"/>
      <c r="G23" s="12"/>
      <c r="H23" s="12"/>
      <c r="I23" s="12"/>
    </row>
    <row r="24" spans="1:9">
      <c r="A24" s="12"/>
      <c r="B24" s="2" t="s">
        <v>28</v>
      </c>
      <c r="C24" s="53">
        <v>99.613426803294132</v>
      </c>
      <c r="D24" s="53">
        <v>60.596772941718129</v>
      </c>
      <c r="E24" s="13"/>
      <c r="F24" s="12"/>
      <c r="G24" s="12"/>
      <c r="H24" s="12"/>
      <c r="I24" s="12"/>
    </row>
    <row r="25" spans="1:9">
      <c r="A25" s="12"/>
      <c r="B25" s="44" t="s">
        <v>29</v>
      </c>
      <c r="C25" s="52">
        <v>95.658801629200198</v>
      </c>
      <c r="D25" s="52">
        <v>57.185399057591766</v>
      </c>
      <c r="E25" s="13"/>
      <c r="F25" s="12"/>
      <c r="G25" s="12"/>
      <c r="H25" s="12"/>
      <c r="I25" s="12"/>
    </row>
    <row r="26" spans="1:9">
      <c r="A26" s="12"/>
      <c r="B26" s="2" t="s">
        <v>30</v>
      </c>
      <c r="C26" s="53">
        <v>91.704176455106264</v>
      </c>
      <c r="D26" s="53">
        <v>53.774025173465418</v>
      </c>
      <c r="E26" s="13"/>
      <c r="F26" s="14"/>
      <c r="G26" s="14"/>
      <c r="H26" s="12"/>
      <c r="I26" s="12"/>
    </row>
    <row r="27" spans="1:9">
      <c r="A27" s="12"/>
      <c r="B27" s="44" t="s">
        <v>31</v>
      </c>
      <c r="C27" s="52">
        <v>87.74955128101233</v>
      </c>
      <c r="D27" s="52">
        <v>50.362651289339055</v>
      </c>
      <c r="E27" s="13"/>
      <c r="F27" s="12"/>
      <c r="G27" s="12"/>
      <c r="H27" s="12"/>
      <c r="I27" s="12"/>
    </row>
    <row r="28" spans="1:9">
      <c r="A28" s="12"/>
      <c r="B28" s="2" t="s">
        <v>32</v>
      </c>
      <c r="C28" s="53">
        <v>83.794926106918396</v>
      </c>
      <c r="D28" s="53">
        <v>46.951277405212707</v>
      </c>
      <c r="E28" s="13"/>
      <c r="F28" s="12"/>
      <c r="G28" s="12"/>
      <c r="H28" s="12"/>
      <c r="I28" s="12"/>
    </row>
    <row r="29" spans="1:9">
      <c r="A29" s="12"/>
      <c r="B29" s="44" t="s">
        <v>33</v>
      </c>
      <c r="C29" s="52">
        <v>79.840300932824462</v>
      </c>
      <c r="D29" s="52">
        <v>43.539903521086345</v>
      </c>
      <c r="E29" s="13"/>
      <c r="F29" s="12"/>
      <c r="G29" s="12"/>
      <c r="H29" s="12"/>
      <c r="I29" s="12"/>
    </row>
    <row r="30" spans="1:9">
      <c r="A30" s="12"/>
      <c r="B30" s="2" t="s">
        <v>34</v>
      </c>
      <c r="C30" s="53">
        <v>75.885675758730528</v>
      </c>
      <c r="D30" s="53">
        <v>40.128529636959996</v>
      </c>
      <c r="E30" s="13"/>
      <c r="F30" s="12"/>
      <c r="G30" s="12"/>
      <c r="H30" s="12"/>
      <c r="I30" s="12"/>
    </row>
    <row r="31" spans="1:9">
      <c r="A31" s="12"/>
      <c r="B31" s="44" t="s">
        <v>35</v>
      </c>
      <c r="C31" s="52">
        <v>71.931050584636594</v>
      </c>
      <c r="D31" s="52">
        <v>36.717155752833634</v>
      </c>
      <c r="E31" s="12"/>
      <c r="F31" s="12"/>
      <c r="G31" s="12"/>
      <c r="H31" s="12"/>
      <c r="I31" s="12"/>
    </row>
    <row r="32" spans="1:9">
      <c r="A32" s="12"/>
      <c r="B32" s="2" t="s">
        <v>36</v>
      </c>
      <c r="C32" s="53">
        <v>67.97642541054266</v>
      </c>
      <c r="D32" s="53">
        <v>33.305781868707285</v>
      </c>
      <c r="E32" s="12"/>
      <c r="F32" s="12"/>
      <c r="G32" s="12"/>
      <c r="H32" s="12"/>
      <c r="I32" s="12"/>
    </row>
    <row r="33" spans="1:9">
      <c r="A33" s="12"/>
      <c r="B33" s="44" t="s">
        <v>37</v>
      </c>
      <c r="C33" s="52">
        <v>64.021800236448726</v>
      </c>
      <c r="D33" s="52">
        <v>29.89440798458093</v>
      </c>
      <c r="E33" s="12"/>
      <c r="F33" s="12"/>
      <c r="G33" s="12"/>
      <c r="H33" s="12"/>
      <c r="I33" s="12"/>
    </row>
    <row r="34" spans="1:9">
      <c r="A34" s="12"/>
      <c r="B34" s="2" t="s">
        <v>38</v>
      </c>
      <c r="C34" s="53">
        <v>60.067175062354792</v>
      </c>
      <c r="D34" s="53">
        <v>26.483034100454582</v>
      </c>
      <c r="E34" s="12"/>
      <c r="F34" s="12"/>
      <c r="G34" s="12"/>
      <c r="H34" s="12"/>
      <c r="I34" s="12"/>
    </row>
    <row r="35" spans="1:9">
      <c r="A35" s="12"/>
      <c r="B35" s="44" t="s">
        <v>39</v>
      </c>
      <c r="C35" s="52">
        <v>56.112549888260858</v>
      </c>
      <c r="D35" s="52">
        <v>23.071660216328226</v>
      </c>
      <c r="E35" s="12"/>
      <c r="F35" s="12"/>
      <c r="G35" s="12"/>
      <c r="H35" s="12"/>
      <c r="I35" s="12"/>
    </row>
    <row r="36" spans="1:9">
      <c r="A36" s="12"/>
      <c r="B36" s="2" t="s">
        <v>40</v>
      </c>
      <c r="C36" s="53">
        <v>52.157924714166946</v>
      </c>
      <c r="D36" s="53">
        <v>19.660286332201878</v>
      </c>
      <c r="E36" s="12"/>
      <c r="F36" s="12"/>
      <c r="G36" s="12"/>
      <c r="H36" s="12"/>
      <c r="I36" s="12"/>
    </row>
    <row r="37" spans="1:9">
      <c r="A37" s="12"/>
      <c r="B37" s="12"/>
      <c r="C37" s="12"/>
      <c r="D37" s="12"/>
      <c r="E37" s="12"/>
      <c r="F37" s="12"/>
      <c r="G37" s="12"/>
      <c r="H37" s="12"/>
      <c r="I37" s="12"/>
    </row>
    <row r="38" spans="1:9">
      <c r="A38" s="12"/>
      <c r="B38" s="15" t="s">
        <v>717</v>
      </c>
      <c r="C38" s="12"/>
      <c r="D38" s="12"/>
      <c r="E38" s="12"/>
      <c r="F38" s="12"/>
      <c r="G38" s="12"/>
      <c r="H38" s="12"/>
      <c r="I38" s="12"/>
    </row>
    <row r="39" spans="1:9">
      <c r="A39" s="12"/>
      <c r="B39" s="15" t="s">
        <v>718</v>
      </c>
      <c r="C39" s="12"/>
      <c r="D39" s="12"/>
      <c r="E39" s="12"/>
      <c r="F39" s="12"/>
      <c r="G39" s="12"/>
      <c r="H39" s="12"/>
      <c r="I39" s="12"/>
    </row>
    <row r="40" spans="1:9">
      <c r="A40" s="12"/>
      <c r="B40" s="15"/>
      <c r="C40" s="12"/>
      <c r="D40" s="12"/>
      <c r="E40" s="12"/>
      <c r="F40" s="12"/>
      <c r="G40" s="12"/>
      <c r="H40" s="12"/>
      <c r="I40" s="12"/>
    </row>
    <row r="41" spans="1:9">
      <c r="A41" s="12"/>
      <c r="B41" s="15" t="s">
        <v>719</v>
      </c>
      <c r="C41" s="12"/>
      <c r="D41" s="12"/>
      <c r="E41" s="12"/>
      <c r="F41" s="12"/>
      <c r="G41" s="12"/>
      <c r="H41" s="12"/>
      <c r="I41" s="12"/>
    </row>
    <row r="42" spans="1:9">
      <c r="A42" s="12"/>
      <c r="B42" s="12"/>
      <c r="C42" s="12"/>
      <c r="D42" s="12"/>
      <c r="E42" s="12"/>
      <c r="F42" s="12"/>
      <c r="G42" s="12"/>
      <c r="H42" s="12"/>
      <c r="I42" s="12"/>
    </row>
  </sheetData>
  <mergeCells count="2">
    <mergeCell ref="B5:B6"/>
    <mergeCell ref="C6:D6"/>
  </mergeCells>
  <hyperlinks>
    <hyperlink ref="A1" location="'Table of Contents'!$C$17" display="TOC"/>
  </hyperlink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000"/>
  </sheetPr>
  <dimension ref="A1:I17"/>
  <sheetViews>
    <sheetView showGridLines="0" zoomScale="85" zoomScaleNormal="85" workbookViewId="0"/>
  </sheetViews>
  <sheetFormatPr defaultRowHeight="15"/>
  <cols>
    <col min="1" max="1" width="3.7109375" style="3" customWidth="1"/>
    <col min="2" max="2" width="40.85546875" style="3" customWidth="1"/>
    <col min="3" max="3" width="17.42578125" style="3" customWidth="1"/>
    <col min="4" max="16384" width="9.140625" style="3"/>
  </cols>
  <sheetData>
    <row r="1" spans="1:9" ht="12" customHeight="1">
      <c r="A1" s="84" t="s">
        <v>898</v>
      </c>
      <c r="B1" s="2"/>
      <c r="C1" s="2"/>
      <c r="D1" s="2"/>
      <c r="E1" s="2"/>
      <c r="F1" s="2"/>
      <c r="G1" s="2"/>
      <c r="H1" s="2"/>
      <c r="I1" s="2"/>
    </row>
    <row r="2" spans="1:9" ht="27" customHeight="1" thickBot="1">
      <c r="A2" s="2"/>
      <c r="B2" s="78" t="str">
        <f>'Table of Contents'!$D$18</f>
        <v>Weighted average cost of capital (WACC)</v>
      </c>
      <c r="C2" s="78"/>
      <c r="D2" s="78"/>
      <c r="E2" s="78"/>
      <c r="F2" s="2"/>
      <c r="G2" s="2"/>
      <c r="H2" s="2"/>
      <c r="I2" s="2"/>
    </row>
    <row r="3" spans="1:9" ht="15.75" customHeight="1" thickTop="1">
      <c r="A3" s="2"/>
      <c r="B3" s="99"/>
      <c r="C3" s="2"/>
      <c r="D3" s="2"/>
      <c r="E3" s="2"/>
      <c r="F3" s="2"/>
      <c r="G3" s="2"/>
      <c r="H3" s="2"/>
      <c r="I3" s="2"/>
    </row>
    <row r="4" spans="1:9">
      <c r="A4" s="2"/>
      <c r="B4" s="11" t="s">
        <v>781</v>
      </c>
      <c r="C4" s="2"/>
      <c r="D4" s="2"/>
      <c r="E4" s="2"/>
      <c r="F4" s="2"/>
      <c r="G4" s="2"/>
      <c r="H4" s="2"/>
      <c r="I4" s="2"/>
    </row>
    <row r="5" spans="1:9">
      <c r="A5" s="2"/>
      <c r="B5" s="57" t="s">
        <v>617</v>
      </c>
      <c r="C5" s="57" t="s">
        <v>618</v>
      </c>
      <c r="D5" s="2"/>
      <c r="E5" s="2"/>
      <c r="F5" s="2"/>
      <c r="G5" s="2"/>
      <c r="H5" s="2"/>
      <c r="I5" s="2"/>
    </row>
    <row r="6" spans="1:9">
      <c r="A6" s="2"/>
      <c r="B6" s="44" t="s">
        <v>619</v>
      </c>
      <c r="C6" s="60">
        <v>4.5999999999999999E-2</v>
      </c>
      <c r="D6" s="2"/>
      <c r="E6" s="2"/>
      <c r="F6" s="2"/>
      <c r="G6" s="2"/>
      <c r="H6" s="2"/>
      <c r="I6" s="2"/>
    </row>
    <row r="7" spans="1:9">
      <c r="A7" s="2"/>
      <c r="B7" s="44" t="s">
        <v>1084</v>
      </c>
      <c r="C7" s="60">
        <v>5.8999999999999997E-2</v>
      </c>
      <c r="D7" s="2"/>
      <c r="E7" s="2"/>
      <c r="F7" s="2"/>
      <c r="G7" s="2"/>
      <c r="H7" s="2"/>
      <c r="I7" s="2"/>
    </row>
    <row r="8" spans="1:9">
      <c r="A8" s="2"/>
      <c r="B8" s="2"/>
      <c r="C8" s="2"/>
      <c r="D8" s="2"/>
      <c r="E8" s="2"/>
      <c r="F8" s="2"/>
      <c r="G8" s="2"/>
      <c r="H8" s="2"/>
      <c r="I8" s="2"/>
    </row>
    <row r="9" spans="1:9">
      <c r="A9" s="2"/>
      <c r="B9" s="2"/>
      <c r="C9" s="2"/>
      <c r="D9" s="2"/>
      <c r="E9" s="2"/>
      <c r="F9" s="2"/>
      <c r="G9" s="2"/>
      <c r="H9" s="2"/>
      <c r="I9" s="2"/>
    </row>
    <row r="10" spans="1:9" ht="45">
      <c r="A10" s="2"/>
      <c r="B10" s="57" t="s">
        <v>860</v>
      </c>
      <c r="C10" s="57" t="s">
        <v>894</v>
      </c>
      <c r="D10" s="2"/>
      <c r="E10" s="2"/>
      <c r="F10" s="2"/>
      <c r="G10" s="2"/>
      <c r="H10" s="2"/>
      <c r="I10" s="2"/>
    </row>
    <row r="11" spans="1:9">
      <c r="A11" s="2"/>
      <c r="B11" s="76" t="s">
        <v>621</v>
      </c>
      <c r="C11" s="76">
        <v>33460</v>
      </c>
      <c r="D11" s="2"/>
      <c r="E11" s="2"/>
      <c r="F11" s="2"/>
      <c r="G11" s="2"/>
      <c r="H11" s="2"/>
      <c r="I11" s="2"/>
    </row>
    <row r="12" spans="1:9">
      <c r="A12" s="2"/>
      <c r="B12" s="2" t="s">
        <v>620</v>
      </c>
      <c r="C12" s="2"/>
      <c r="D12" s="2"/>
      <c r="E12" s="2"/>
      <c r="F12" s="2"/>
      <c r="G12" s="2"/>
      <c r="H12" s="2"/>
      <c r="I12" s="2"/>
    </row>
    <row r="13" spans="1:9">
      <c r="A13" s="2"/>
      <c r="B13" s="2"/>
      <c r="C13" s="2"/>
      <c r="D13" s="2"/>
      <c r="E13" s="2"/>
      <c r="F13" s="2"/>
      <c r="G13" s="2"/>
      <c r="H13" s="2"/>
      <c r="I13" s="2"/>
    </row>
    <row r="14" spans="1:9">
      <c r="A14" s="2"/>
      <c r="B14" s="2"/>
      <c r="C14" s="2"/>
      <c r="D14" s="2"/>
      <c r="E14" s="2"/>
      <c r="F14" s="2"/>
      <c r="G14" s="2"/>
      <c r="H14" s="2"/>
      <c r="I14" s="2"/>
    </row>
    <row r="15" spans="1:9">
      <c r="A15" s="2"/>
      <c r="B15" s="57" t="s">
        <v>617</v>
      </c>
      <c r="C15" s="57" t="s">
        <v>829</v>
      </c>
      <c r="D15" s="2"/>
      <c r="E15" s="2"/>
      <c r="F15" s="2"/>
      <c r="G15" s="2"/>
      <c r="H15" s="2"/>
      <c r="I15" s="2"/>
    </row>
    <row r="16" spans="1:9">
      <c r="A16" s="2"/>
      <c r="B16" s="44" t="s">
        <v>860</v>
      </c>
      <c r="C16" s="60">
        <v>5.8999999999999997E-2</v>
      </c>
      <c r="D16" s="33" t="s">
        <v>1129</v>
      </c>
      <c r="E16" s="33"/>
      <c r="F16" s="33"/>
      <c r="G16" s="33"/>
      <c r="H16" s="2"/>
      <c r="I16" s="2"/>
    </row>
    <row r="17" spans="1:9">
      <c r="A17" s="2"/>
      <c r="B17" s="2"/>
      <c r="C17" s="2"/>
      <c r="D17" s="87"/>
      <c r="E17" s="87"/>
      <c r="F17" s="87"/>
      <c r="G17" s="87"/>
      <c r="H17" s="87"/>
      <c r="I17" s="2"/>
    </row>
  </sheetData>
  <hyperlinks>
    <hyperlink ref="A1" location="'Table of Contents'!$C$18" display="TOC"/>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AI45"/>
  <sheetViews>
    <sheetView showGridLines="0" zoomScale="70" zoomScaleNormal="70" workbookViewId="0"/>
  </sheetViews>
  <sheetFormatPr defaultColWidth="10.28515625" defaultRowHeight="15"/>
  <cols>
    <col min="1" max="1" width="3.7109375" customWidth="1"/>
    <col min="2" max="2" width="42" customWidth="1"/>
    <col min="3" max="29" width="9.7109375" customWidth="1"/>
  </cols>
  <sheetData>
    <row r="1" spans="1:35" ht="12" customHeight="1">
      <c r="A1" s="84" t="s">
        <v>898</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ht="27" customHeight="1" thickBot="1">
      <c r="A2" s="8"/>
      <c r="B2" s="78" t="str">
        <f>'Table of Contents'!$D$19</f>
        <v>Capital Cost Projections (real 2019 dollars)</v>
      </c>
      <c r="C2" s="78"/>
      <c r="D2" s="7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1:35" ht="15.75" customHeight="1" thickTop="1">
      <c r="A3" s="8"/>
      <c r="B3" s="99" t="str">
        <f>HYPERLINK('Table of Contents'!D52, "Source: " &amp; 'Table of Contents'!F19)</f>
        <v>Source: AEMO Draft 2019 ISP Assumptions Workbook</v>
      </c>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row>
    <row r="4" spans="1:35">
      <c r="A4" s="8"/>
      <c r="B4" s="33" t="s">
        <v>1172</v>
      </c>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row>
    <row r="5" spans="1:35">
      <c r="A5" s="8"/>
      <c r="B5" s="33" t="s">
        <v>1173</v>
      </c>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row>
    <row r="6" spans="1:35">
      <c r="A6" s="8"/>
      <c r="B6" s="33" t="s">
        <v>1174</v>
      </c>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row>
    <row r="7" spans="1:35">
      <c r="A7" s="8"/>
      <c r="B7" s="33" t="s">
        <v>1175</v>
      </c>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row>
    <row r="8" spans="1:35">
      <c r="A8" s="8"/>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row>
    <row r="9" spans="1:35" ht="30">
      <c r="A9" s="8"/>
      <c r="B9" s="57" t="s">
        <v>1176</v>
      </c>
      <c r="C9" s="57" t="s">
        <v>9</v>
      </c>
      <c r="D9" s="57" t="s">
        <v>10</v>
      </c>
      <c r="E9" s="57" t="s">
        <v>11</v>
      </c>
      <c r="F9" s="57" t="s">
        <v>12</v>
      </c>
      <c r="G9" s="57" t="s">
        <v>13</v>
      </c>
      <c r="H9" s="57" t="s">
        <v>14</v>
      </c>
      <c r="I9" s="57" t="s">
        <v>15</v>
      </c>
      <c r="J9" s="57" t="s">
        <v>16</v>
      </c>
      <c r="K9" s="57" t="s">
        <v>17</v>
      </c>
      <c r="L9" s="57" t="s">
        <v>18</v>
      </c>
      <c r="M9" s="57" t="s">
        <v>19</v>
      </c>
      <c r="N9" s="57" t="s">
        <v>20</v>
      </c>
      <c r="O9" s="57" t="s">
        <v>21</v>
      </c>
      <c r="P9" s="57" t="s">
        <v>22</v>
      </c>
      <c r="Q9" s="57" t="s">
        <v>23</v>
      </c>
      <c r="R9" s="57" t="s">
        <v>24</v>
      </c>
      <c r="S9" s="57" t="s">
        <v>25</v>
      </c>
      <c r="T9" s="57" t="s">
        <v>26</v>
      </c>
      <c r="U9" s="57" t="s">
        <v>27</v>
      </c>
      <c r="V9" s="57" t="s">
        <v>28</v>
      </c>
      <c r="W9" s="57" t="s">
        <v>29</v>
      </c>
      <c r="X9" s="57" t="s">
        <v>30</v>
      </c>
      <c r="Y9" s="57" t="s">
        <v>31</v>
      </c>
      <c r="Z9" s="57" t="s">
        <v>32</v>
      </c>
      <c r="AA9" s="57" t="s">
        <v>33</v>
      </c>
      <c r="AB9" s="57" t="s">
        <v>34</v>
      </c>
      <c r="AC9" s="57" t="s">
        <v>35</v>
      </c>
      <c r="AD9" s="57" t="s">
        <v>36</v>
      </c>
      <c r="AE9" s="57" t="s">
        <v>37</v>
      </c>
      <c r="AF9" s="57" t="s">
        <v>38</v>
      </c>
      <c r="AG9" s="57" t="s">
        <v>39</v>
      </c>
      <c r="AH9" s="57" t="s">
        <v>40</v>
      </c>
      <c r="AI9" s="8"/>
    </row>
    <row r="10" spans="1:35">
      <c r="A10" s="8"/>
      <c r="B10" s="44" t="s">
        <v>1177</v>
      </c>
      <c r="C10" s="44">
        <v>3252</v>
      </c>
      <c r="D10" s="44">
        <v>3247</v>
      </c>
      <c r="E10" s="44">
        <v>3242</v>
      </c>
      <c r="F10" s="44">
        <v>3236</v>
      </c>
      <c r="G10" s="44">
        <v>3231</v>
      </c>
      <c r="H10" s="44">
        <v>3226</v>
      </c>
      <c r="I10" s="44">
        <v>3221</v>
      </c>
      <c r="J10" s="44">
        <v>3216</v>
      </c>
      <c r="K10" s="44">
        <v>3211</v>
      </c>
      <c r="L10" s="44">
        <v>3205</v>
      </c>
      <c r="M10" s="44">
        <v>3200</v>
      </c>
      <c r="N10" s="44">
        <v>3195</v>
      </c>
      <c r="O10" s="44">
        <v>3190</v>
      </c>
      <c r="P10" s="44">
        <v>3185</v>
      </c>
      <c r="Q10" s="44">
        <v>3180</v>
      </c>
      <c r="R10" s="44">
        <v>3175</v>
      </c>
      <c r="S10" s="44">
        <v>3170</v>
      </c>
      <c r="T10" s="44">
        <v>3165</v>
      </c>
      <c r="U10" s="44">
        <v>3160</v>
      </c>
      <c r="V10" s="44">
        <v>3154</v>
      </c>
      <c r="W10" s="44">
        <v>3149</v>
      </c>
      <c r="X10" s="44">
        <v>3144</v>
      </c>
      <c r="Y10" s="44">
        <v>3139</v>
      </c>
      <c r="Z10" s="44">
        <v>3134</v>
      </c>
      <c r="AA10" s="44">
        <v>3129</v>
      </c>
      <c r="AB10" s="44">
        <v>3124</v>
      </c>
      <c r="AC10" s="44">
        <v>3119</v>
      </c>
      <c r="AD10" s="44">
        <v>3114</v>
      </c>
      <c r="AE10" s="44">
        <v>3109</v>
      </c>
      <c r="AF10" s="44">
        <v>3104</v>
      </c>
      <c r="AG10" s="44">
        <v>3099</v>
      </c>
      <c r="AH10" s="44">
        <v>3094</v>
      </c>
      <c r="AI10" s="8"/>
    </row>
    <row r="11" spans="1:35">
      <c r="A11" s="8"/>
      <c r="B11" s="2" t="s">
        <v>1178</v>
      </c>
      <c r="C11" s="2">
        <v>6002</v>
      </c>
      <c r="D11" s="2">
        <v>5995</v>
      </c>
      <c r="E11" s="2">
        <v>5988</v>
      </c>
      <c r="F11" s="2">
        <v>5981</v>
      </c>
      <c r="G11" s="2">
        <v>5974</v>
      </c>
      <c r="H11" s="2">
        <v>5968</v>
      </c>
      <c r="I11" s="2">
        <v>5961</v>
      </c>
      <c r="J11" s="2">
        <v>5954</v>
      </c>
      <c r="K11" s="2">
        <v>5947</v>
      </c>
      <c r="L11" s="2">
        <v>5940</v>
      </c>
      <c r="M11" s="2">
        <v>5934</v>
      </c>
      <c r="N11" s="2">
        <v>5927</v>
      </c>
      <c r="O11" s="2">
        <v>5920</v>
      </c>
      <c r="P11" s="2">
        <v>5913</v>
      </c>
      <c r="Q11" s="2">
        <v>5907</v>
      </c>
      <c r="R11" s="2">
        <v>5900</v>
      </c>
      <c r="S11" s="2">
        <v>5893</v>
      </c>
      <c r="T11" s="2">
        <v>5880</v>
      </c>
      <c r="U11" s="2">
        <v>5696</v>
      </c>
      <c r="V11" s="2">
        <v>5617</v>
      </c>
      <c r="W11" s="2">
        <v>5518</v>
      </c>
      <c r="X11" s="2">
        <v>5425</v>
      </c>
      <c r="Y11" s="2">
        <v>5336</v>
      </c>
      <c r="Z11" s="2">
        <v>5302</v>
      </c>
      <c r="AA11" s="2">
        <v>5293</v>
      </c>
      <c r="AB11" s="2">
        <v>5276</v>
      </c>
      <c r="AC11" s="2">
        <v>5265</v>
      </c>
      <c r="AD11" s="2">
        <v>5254</v>
      </c>
      <c r="AE11" s="2">
        <v>5246</v>
      </c>
      <c r="AF11" s="2">
        <v>5239</v>
      </c>
      <c r="AG11" s="2">
        <v>5232</v>
      </c>
      <c r="AH11" s="2">
        <v>5224</v>
      </c>
      <c r="AI11" s="8"/>
    </row>
    <row r="12" spans="1:35">
      <c r="A12" s="8"/>
      <c r="B12" s="44" t="s">
        <v>1179</v>
      </c>
      <c r="C12" s="44">
        <v>5019</v>
      </c>
      <c r="D12" s="44">
        <v>5011</v>
      </c>
      <c r="E12" s="44">
        <v>5003</v>
      </c>
      <c r="F12" s="44">
        <v>4995</v>
      </c>
      <c r="G12" s="44">
        <v>4987</v>
      </c>
      <c r="H12" s="44">
        <v>4979</v>
      </c>
      <c r="I12" s="44">
        <v>4971</v>
      </c>
      <c r="J12" s="44">
        <v>4963</v>
      </c>
      <c r="K12" s="44">
        <v>4955</v>
      </c>
      <c r="L12" s="44">
        <v>4947</v>
      </c>
      <c r="M12" s="44">
        <v>4939</v>
      </c>
      <c r="N12" s="44">
        <v>4932</v>
      </c>
      <c r="O12" s="44">
        <v>4924</v>
      </c>
      <c r="P12" s="44">
        <v>4916</v>
      </c>
      <c r="Q12" s="44">
        <v>4908</v>
      </c>
      <c r="R12" s="44">
        <v>4900</v>
      </c>
      <c r="S12" s="44">
        <v>4892</v>
      </c>
      <c r="T12" s="44">
        <v>4884</v>
      </c>
      <c r="U12" s="44">
        <v>4877</v>
      </c>
      <c r="V12" s="44">
        <v>4869</v>
      </c>
      <c r="W12" s="44">
        <v>4861</v>
      </c>
      <c r="X12" s="44">
        <v>4853</v>
      </c>
      <c r="Y12" s="44">
        <v>4845</v>
      </c>
      <c r="Z12" s="44">
        <v>4838</v>
      </c>
      <c r="AA12" s="44">
        <v>4830</v>
      </c>
      <c r="AB12" s="44">
        <v>4822</v>
      </c>
      <c r="AC12" s="44">
        <v>4814</v>
      </c>
      <c r="AD12" s="44">
        <v>4807</v>
      </c>
      <c r="AE12" s="44">
        <v>4799</v>
      </c>
      <c r="AF12" s="44">
        <v>4791</v>
      </c>
      <c r="AG12" s="44">
        <v>4784</v>
      </c>
      <c r="AH12" s="44">
        <v>4776</v>
      </c>
      <c r="AI12" s="8"/>
    </row>
    <row r="13" spans="1:35">
      <c r="A13" s="8"/>
      <c r="B13" s="2" t="s">
        <v>1180</v>
      </c>
      <c r="C13" s="2">
        <v>9212</v>
      </c>
      <c r="D13" s="2">
        <v>9201</v>
      </c>
      <c r="E13" s="2">
        <v>9189</v>
      </c>
      <c r="F13" s="2">
        <v>9178</v>
      </c>
      <c r="G13" s="2">
        <v>9166</v>
      </c>
      <c r="H13" s="2">
        <v>9155</v>
      </c>
      <c r="I13" s="2">
        <v>9144</v>
      </c>
      <c r="J13" s="2">
        <v>9132</v>
      </c>
      <c r="K13" s="2">
        <v>9121</v>
      </c>
      <c r="L13" s="2">
        <v>9110</v>
      </c>
      <c r="M13" s="2">
        <v>9099</v>
      </c>
      <c r="N13" s="2">
        <v>9087</v>
      </c>
      <c r="O13" s="2">
        <v>9076</v>
      </c>
      <c r="P13" s="2">
        <v>9065</v>
      </c>
      <c r="Q13" s="2">
        <v>9054</v>
      </c>
      <c r="R13" s="2">
        <v>9043</v>
      </c>
      <c r="S13" s="2">
        <v>9032</v>
      </c>
      <c r="T13" s="2">
        <v>9012</v>
      </c>
      <c r="U13" s="2">
        <v>8785</v>
      </c>
      <c r="V13" s="2">
        <v>8685</v>
      </c>
      <c r="W13" s="2">
        <v>8562</v>
      </c>
      <c r="X13" s="2">
        <v>8445</v>
      </c>
      <c r="Y13" s="2">
        <v>8334</v>
      </c>
      <c r="Z13" s="2">
        <v>8289</v>
      </c>
      <c r="AA13" s="2">
        <v>8275</v>
      </c>
      <c r="AB13" s="2">
        <v>8252</v>
      </c>
      <c r="AC13" s="2">
        <v>8235</v>
      </c>
      <c r="AD13" s="2">
        <v>8219</v>
      </c>
      <c r="AE13" s="2">
        <v>8207</v>
      </c>
      <c r="AF13" s="2">
        <v>8195</v>
      </c>
      <c r="AG13" s="2">
        <v>8184</v>
      </c>
      <c r="AH13" s="2">
        <v>8171</v>
      </c>
      <c r="AI13" s="8"/>
    </row>
    <row r="14" spans="1:35">
      <c r="A14" s="8"/>
      <c r="B14" s="44" t="s">
        <v>343</v>
      </c>
      <c r="C14" s="44">
        <v>893</v>
      </c>
      <c r="D14" s="44">
        <v>891</v>
      </c>
      <c r="E14" s="44">
        <v>890</v>
      </c>
      <c r="F14" s="44">
        <v>889</v>
      </c>
      <c r="G14" s="44">
        <v>887</v>
      </c>
      <c r="H14" s="44">
        <v>886</v>
      </c>
      <c r="I14" s="44">
        <v>884</v>
      </c>
      <c r="J14" s="44">
        <v>883</v>
      </c>
      <c r="K14" s="44">
        <v>881</v>
      </c>
      <c r="L14" s="44">
        <v>880</v>
      </c>
      <c r="M14" s="44">
        <v>879</v>
      </c>
      <c r="N14" s="44">
        <v>877</v>
      </c>
      <c r="O14" s="44">
        <v>876</v>
      </c>
      <c r="P14" s="44">
        <v>874</v>
      </c>
      <c r="Q14" s="44">
        <v>873</v>
      </c>
      <c r="R14" s="44">
        <v>872</v>
      </c>
      <c r="S14" s="44">
        <v>870</v>
      </c>
      <c r="T14" s="44">
        <v>869</v>
      </c>
      <c r="U14" s="44">
        <v>867</v>
      </c>
      <c r="V14" s="44">
        <v>866</v>
      </c>
      <c r="W14" s="44">
        <v>865</v>
      </c>
      <c r="X14" s="44">
        <v>863</v>
      </c>
      <c r="Y14" s="44">
        <v>862</v>
      </c>
      <c r="Z14" s="44">
        <v>861</v>
      </c>
      <c r="AA14" s="44">
        <v>859</v>
      </c>
      <c r="AB14" s="44">
        <v>858</v>
      </c>
      <c r="AC14" s="44">
        <v>856</v>
      </c>
      <c r="AD14" s="44">
        <v>855</v>
      </c>
      <c r="AE14" s="44">
        <v>854</v>
      </c>
      <c r="AF14" s="44">
        <v>852</v>
      </c>
      <c r="AG14" s="44">
        <v>851</v>
      </c>
      <c r="AH14" s="44">
        <v>850</v>
      </c>
      <c r="AI14" s="8"/>
    </row>
    <row r="15" spans="1:35">
      <c r="A15" s="8"/>
      <c r="B15" s="2" t="s">
        <v>342</v>
      </c>
      <c r="C15" s="2">
        <v>1276</v>
      </c>
      <c r="D15" s="2">
        <v>1274</v>
      </c>
      <c r="E15" s="2">
        <v>1272</v>
      </c>
      <c r="F15" s="2">
        <v>1270</v>
      </c>
      <c r="G15" s="2">
        <v>1268</v>
      </c>
      <c r="H15" s="2">
        <v>1266</v>
      </c>
      <c r="I15" s="2">
        <v>1264</v>
      </c>
      <c r="J15" s="2">
        <v>1262</v>
      </c>
      <c r="K15" s="2">
        <v>1260</v>
      </c>
      <c r="L15" s="2">
        <v>1258</v>
      </c>
      <c r="M15" s="2">
        <v>1256</v>
      </c>
      <c r="N15" s="2">
        <v>1254</v>
      </c>
      <c r="O15" s="2">
        <v>1252</v>
      </c>
      <c r="P15" s="2">
        <v>1250</v>
      </c>
      <c r="Q15" s="2">
        <v>1248</v>
      </c>
      <c r="R15" s="2">
        <v>1246</v>
      </c>
      <c r="S15" s="2">
        <v>1244</v>
      </c>
      <c r="T15" s="2">
        <v>1242</v>
      </c>
      <c r="U15" s="2">
        <v>1240</v>
      </c>
      <c r="V15" s="2">
        <v>1238</v>
      </c>
      <c r="W15" s="2">
        <v>1236</v>
      </c>
      <c r="X15" s="2">
        <v>1234</v>
      </c>
      <c r="Y15" s="2">
        <v>1232</v>
      </c>
      <c r="Z15" s="2">
        <v>1230</v>
      </c>
      <c r="AA15" s="2">
        <v>1228</v>
      </c>
      <c r="AB15" s="2">
        <v>1226</v>
      </c>
      <c r="AC15" s="2">
        <v>1224</v>
      </c>
      <c r="AD15" s="2">
        <v>1222</v>
      </c>
      <c r="AE15" s="2">
        <v>1220</v>
      </c>
      <c r="AF15" s="2">
        <v>1218</v>
      </c>
      <c r="AG15" s="2">
        <v>1216</v>
      </c>
      <c r="AH15" s="2">
        <v>1214</v>
      </c>
      <c r="AI15" s="8"/>
    </row>
    <row r="16" spans="1:35">
      <c r="A16" s="8"/>
      <c r="B16" s="44" t="s">
        <v>1181</v>
      </c>
      <c r="C16" s="44">
        <v>3781</v>
      </c>
      <c r="D16" s="44">
        <v>3778</v>
      </c>
      <c r="E16" s="44">
        <v>3776</v>
      </c>
      <c r="F16" s="44">
        <v>3774</v>
      </c>
      <c r="G16" s="44">
        <v>3772</v>
      </c>
      <c r="H16" s="44">
        <v>3769</v>
      </c>
      <c r="I16" s="44">
        <v>3767</v>
      </c>
      <c r="J16" s="44">
        <v>3765</v>
      </c>
      <c r="K16" s="44">
        <v>3762</v>
      </c>
      <c r="L16" s="44">
        <v>3760</v>
      </c>
      <c r="M16" s="44">
        <v>3758</v>
      </c>
      <c r="N16" s="44">
        <v>3756</v>
      </c>
      <c r="O16" s="44">
        <v>3753</v>
      </c>
      <c r="P16" s="44">
        <v>3751</v>
      </c>
      <c r="Q16" s="44">
        <v>3749</v>
      </c>
      <c r="R16" s="44">
        <v>3747</v>
      </c>
      <c r="S16" s="44">
        <v>3744</v>
      </c>
      <c r="T16" s="44">
        <v>3733</v>
      </c>
      <c r="U16" s="44">
        <v>3487</v>
      </c>
      <c r="V16" s="44">
        <v>3384</v>
      </c>
      <c r="W16" s="44">
        <v>3255</v>
      </c>
      <c r="X16" s="44">
        <v>3133</v>
      </c>
      <c r="Y16" s="44">
        <v>3017</v>
      </c>
      <c r="Z16" s="44">
        <v>2977</v>
      </c>
      <c r="AA16" s="44">
        <v>2971</v>
      </c>
      <c r="AB16" s="44">
        <v>2955</v>
      </c>
      <c r="AC16" s="44">
        <v>2946</v>
      </c>
      <c r="AD16" s="44">
        <v>2939</v>
      </c>
      <c r="AE16" s="44">
        <v>2935</v>
      </c>
      <c r="AF16" s="44">
        <v>2932</v>
      </c>
      <c r="AG16" s="44">
        <v>2929</v>
      </c>
      <c r="AH16" s="44">
        <v>2924</v>
      </c>
      <c r="AI16" s="8"/>
    </row>
    <row r="17" spans="1:35">
      <c r="A17" s="8"/>
      <c r="B17" s="2" t="s">
        <v>526</v>
      </c>
      <c r="C17" s="2">
        <v>12567</v>
      </c>
      <c r="D17" s="2">
        <v>12523</v>
      </c>
      <c r="E17" s="2">
        <v>12518</v>
      </c>
      <c r="F17" s="2">
        <v>12507</v>
      </c>
      <c r="G17" s="2">
        <v>12507</v>
      </c>
      <c r="H17" s="2">
        <v>12507</v>
      </c>
      <c r="I17" s="2">
        <v>12507</v>
      </c>
      <c r="J17" s="2">
        <v>12507</v>
      </c>
      <c r="K17" s="2">
        <v>12507</v>
      </c>
      <c r="L17" s="2">
        <v>12507</v>
      </c>
      <c r="M17" s="2">
        <v>12507</v>
      </c>
      <c r="N17" s="2">
        <v>12507</v>
      </c>
      <c r="O17" s="2">
        <v>12505</v>
      </c>
      <c r="P17" s="2">
        <v>12505</v>
      </c>
      <c r="Q17" s="2">
        <v>12504</v>
      </c>
      <c r="R17" s="2">
        <v>12504</v>
      </c>
      <c r="S17" s="2">
        <v>12502</v>
      </c>
      <c r="T17" s="2">
        <v>12501</v>
      </c>
      <c r="U17" s="2">
        <v>12501</v>
      </c>
      <c r="V17" s="2">
        <v>12501</v>
      </c>
      <c r="W17" s="2">
        <v>12501</v>
      </c>
      <c r="X17" s="2">
        <v>12499</v>
      </c>
      <c r="Y17" s="2">
        <v>12493</v>
      </c>
      <c r="Z17" s="2">
        <v>12493</v>
      </c>
      <c r="AA17" s="2">
        <v>12493</v>
      </c>
      <c r="AB17" s="2">
        <v>12493</v>
      </c>
      <c r="AC17" s="2">
        <v>12493</v>
      </c>
      <c r="AD17" s="2">
        <v>12493</v>
      </c>
      <c r="AE17" s="2">
        <v>12445</v>
      </c>
      <c r="AF17" s="2">
        <v>12368</v>
      </c>
      <c r="AG17" s="2">
        <v>12341</v>
      </c>
      <c r="AH17" s="2">
        <v>12265</v>
      </c>
      <c r="AI17" s="8"/>
    </row>
    <row r="18" spans="1:35">
      <c r="A18" s="8"/>
      <c r="B18" s="44" t="s">
        <v>1182</v>
      </c>
      <c r="C18" s="44">
        <v>1458</v>
      </c>
      <c r="D18" s="44">
        <v>1349</v>
      </c>
      <c r="E18" s="44">
        <v>1175</v>
      </c>
      <c r="F18" s="44">
        <v>1118</v>
      </c>
      <c r="G18" s="44">
        <v>1068</v>
      </c>
      <c r="H18" s="44">
        <v>1029</v>
      </c>
      <c r="I18" s="44">
        <v>990</v>
      </c>
      <c r="J18" s="44">
        <v>957</v>
      </c>
      <c r="K18" s="44">
        <v>926</v>
      </c>
      <c r="L18" s="44">
        <v>891</v>
      </c>
      <c r="M18" s="44">
        <v>860</v>
      </c>
      <c r="N18" s="44">
        <v>832</v>
      </c>
      <c r="O18" s="44">
        <v>806</v>
      </c>
      <c r="P18" s="44">
        <v>792</v>
      </c>
      <c r="Q18" s="44">
        <v>774</v>
      </c>
      <c r="R18" s="44">
        <v>755</v>
      </c>
      <c r="S18" s="44">
        <v>749</v>
      </c>
      <c r="T18" s="44">
        <v>721</v>
      </c>
      <c r="U18" s="44">
        <v>712</v>
      </c>
      <c r="V18" s="44">
        <v>703</v>
      </c>
      <c r="W18" s="44">
        <v>697</v>
      </c>
      <c r="X18" s="44">
        <v>688</v>
      </c>
      <c r="Y18" s="44">
        <v>667</v>
      </c>
      <c r="Z18" s="44">
        <v>647</v>
      </c>
      <c r="AA18" s="44">
        <v>629</v>
      </c>
      <c r="AB18" s="44">
        <v>611</v>
      </c>
      <c r="AC18" s="44">
        <v>594</v>
      </c>
      <c r="AD18" s="44">
        <v>578</v>
      </c>
      <c r="AE18" s="44">
        <v>570</v>
      </c>
      <c r="AF18" s="44">
        <v>560</v>
      </c>
      <c r="AG18" s="44">
        <v>546</v>
      </c>
      <c r="AH18" s="44">
        <v>543</v>
      </c>
      <c r="AI18" s="8"/>
    </row>
    <row r="19" spans="1:35">
      <c r="A19" s="8"/>
      <c r="B19" s="2" t="s">
        <v>1183</v>
      </c>
      <c r="C19" s="2">
        <v>5814</v>
      </c>
      <c r="D19" s="2">
        <v>5216</v>
      </c>
      <c r="E19" s="2">
        <v>5216</v>
      </c>
      <c r="F19" s="2">
        <v>5216</v>
      </c>
      <c r="G19" s="2">
        <v>5216</v>
      </c>
      <c r="H19" s="2">
        <v>5216</v>
      </c>
      <c r="I19" s="2">
        <v>5216</v>
      </c>
      <c r="J19" s="2">
        <v>5216</v>
      </c>
      <c r="K19" s="2">
        <v>5216</v>
      </c>
      <c r="L19" s="2">
        <v>5216</v>
      </c>
      <c r="M19" s="2">
        <v>5216</v>
      </c>
      <c r="N19" s="2">
        <v>5207</v>
      </c>
      <c r="O19" s="2">
        <v>5200</v>
      </c>
      <c r="P19" s="2">
        <v>5159</v>
      </c>
      <c r="Q19" s="2">
        <v>5123</v>
      </c>
      <c r="R19" s="2">
        <v>4674</v>
      </c>
      <c r="S19" s="2">
        <v>4502</v>
      </c>
      <c r="T19" s="2">
        <v>4411</v>
      </c>
      <c r="U19" s="2">
        <v>4232</v>
      </c>
      <c r="V19" s="2">
        <v>4111</v>
      </c>
      <c r="W19" s="2">
        <v>4023</v>
      </c>
      <c r="X19" s="2">
        <v>3957</v>
      </c>
      <c r="Y19" s="2">
        <v>3905</v>
      </c>
      <c r="Z19" s="2">
        <v>3864</v>
      </c>
      <c r="AA19" s="2">
        <v>3830</v>
      </c>
      <c r="AB19" s="2">
        <v>3802</v>
      </c>
      <c r="AC19" s="2">
        <v>3778</v>
      </c>
      <c r="AD19" s="2">
        <v>3757</v>
      </c>
      <c r="AE19" s="2">
        <v>3705</v>
      </c>
      <c r="AF19" s="2">
        <v>3642</v>
      </c>
      <c r="AG19" s="2">
        <v>3586</v>
      </c>
      <c r="AH19" s="2">
        <v>3537</v>
      </c>
      <c r="AI19" s="8"/>
    </row>
    <row r="20" spans="1:35">
      <c r="A20" s="8"/>
      <c r="B20" s="44" t="s">
        <v>1184</v>
      </c>
      <c r="C20" s="44">
        <v>16000</v>
      </c>
      <c r="D20" s="44">
        <v>16000</v>
      </c>
      <c r="E20" s="44">
        <v>15987</v>
      </c>
      <c r="F20" s="44">
        <v>15969</v>
      </c>
      <c r="G20" s="44">
        <v>15969</v>
      </c>
      <c r="H20" s="44">
        <v>15969</v>
      </c>
      <c r="I20" s="44">
        <v>15969</v>
      </c>
      <c r="J20" s="44">
        <v>15969</v>
      </c>
      <c r="K20" s="44">
        <v>15966</v>
      </c>
      <c r="L20" s="44">
        <v>15963</v>
      </c>
      <c r="M20" s="44">
        <v>15954</v>
      </c>
      <c r="N20" s="44">
        <v>15949</v>
      </c>
      <c r="O20" s="44">
        <v>15860</v>
      </c>
      <c r="P20" s="44">
        <v>15855</v>
      </c>
      <c r="Q20" s="44">
        <v>15850</v>
      </c>
      <c r="R20" s="44">
        <v>15847</v>
      </c>
      <c r="S20" s="44">
        <v>15845</v>
      </c>
      <c r="T20" s="44">
        <v>15844</v>
      </c>
      <c r="U20" s="44">
        <v>15844</v>
      </c>
      <c r="V20" s="44">
        <v>15844</v>
      </c>
      <c r="W20" s="44">
        <v>15844</v>
      </c>
      <c r="X20" s="44">
        <v>15844</v>
      </c>
      <c r="Y20" s="44">
        <v>15844</v>
      </c>
      <c r="Z20" s="44">
        <v>15831</v>
      </c>
      <c r="AA20" s="44">
        <v>15827</v>
      </c>
      <c r="AB20" s="44">
        <v>15824</v>
      </c>
      <c r="AC20" s="44">
        <v>15824</v>
      </c>
      <c r="AD20" s="44">
        <v>15824</v>
      </c>
      <c r="AE20" s="44">
        <v>15824</v>
      </c>
      <c r="AF20" s="44">
        <v>15824</v>
      </c>
      <c r="AG20" s="44">
        <v>15823</v>
      </c>
      <c r="AH20" s="44">
        <v>15823</v>
      </c>
      <c r="AI20" s="8"/>
    </row>
    <row r="21" spans="1:35">
      <c r="A21" s="8"/>
      <c r="B21" s="44" t="s">
        <v>1185</v>
      </c>
      <c r="C21" s="44">
        <v>222</v>
      </c>
      <c r="D21" s="44">
        <v>198</v>
      </c>
      <c r="E21" s="44">
        <v>191</v>
      </c>
      <c r="F21" s="44">
        <v>175</v>
      </c>
      <c r="G21" s="44">
        <v>159</v>
      </c>
      <c r="H21" s="44">
        <v>144</v>
      </c>
      <c r="I21" s="44">
        <v>128</v>
      </c>
      <c r="J21" s="44">
        <v>102</v>
      </c>
      <c r="K21" s="44">
        <v>83</v>
      </c>
      <c r="L21" s="44">
        <v>71</v>
      </c>
      <c r="M21" s="44">
        <v>64</v>
      </c>
      <c r="N21" s="44">
        <v>46</v>
      </c>
      <c r="O21" s="44">
        <v>46</v>
      </c>
      <c r="P21" s="44">
        <v>46</v>
      </c>
      <c r="Q21" s="44">
        <v>45</v>
      </c>
      <c r="R21" s="44">
        <v>45</v>
      </c>
      <c r="S21" s="44">
        <v>45</v>
      </c>
      <c r="T21" s="44">
        <v>44</v>
      </c>
      <c r="U21" s="44">
        <v>44</v>
      </c>
      <c r="V21" s="44">
        <v>44</v>
      </c>
      <c r="W21" s="44">
        <v>43</v>
      </c>
      <c r="X21" s="44">
        <v>43</v>
      </c>
      <c r="Y21" s="44">
        <v>43</v>
      </c>
      <c r="Z21" s="44">
        <v>43</v>
      </c>
      <c r="AA21" s="44">
        <v>43</v>
      </c>
      <c r="AB21" s="44">
        <v>43</v>
      </c>
      <c r="AC21" s="44">
        <v>43</v>
      </c>
      <c r="AD21" s="44">
        <v>42</v>
      </c>
      <c r="AE21" s="44">
        <v>42</v>
      </c>
      <c r="AF21" s="44">
        <v>42</v>
      </c>
      <c r="AG21" s="44">
        <v>42</v>
      </c>
      <c r="AH21" s="44">
        <v>42</v>
      </c>
      <c r="AI21" s="8"/>
    </row>
    <row r="22" spans="1:35">
      <c r="A22" s="8"/>
      <c r="B22" s="2" t="s">
        <v>1186</v>
      </c>
      <c r="C22" s="2">
        <v>508</v>
      </c>
      <c r="D22" s="2">
        <v>489</v>
      </c>
      <c r="E22" s="2">
        <v>474</v>
      </c>
      <c r="F22" s="2">
        <v>462</v>
      </c>
      <c r="G22" s="2">
        <v>451</v>
      </c>
      <c r="H22" s="2">
        <v>438</v>
      </c>
      <c r="I22" s="2">
        <v>422</v>
      </c>
      <c r="J22" s="2">
        <v>422</v>
      </c>
      <c r="K22" s="2">
        <v>422</v>
      </c>
      <c r="L22" s="2">
        <v>422</v>
      </c>
      <c r="M22" s="2">
        <v>422</v>
      </c>
      <c r="N22" s="2">
        <v>422</v>
      </c>
      <c r="O22" s="2">
        <v>422</v>
      </c>
      <c r="P22" s="2">
        <v>422</v>
      </c>
      <c r="Q22" s="2">
        <v>422</v>
      </c>
      <c r="R22" s="2">
        <v>422</v>
      </c>
      <c r="S22" s="2">
        <v>422</v>
      </c>
      <c r="T22" s="2">
        <v>422</v>
      </c>
      <c r="U22" s="2">
        <v>422</v>
      </c>
      <c r="V22" s="2">
        <v>422</v>
      </c>
      <c r="W22" s="2">
        <v>417</v>
      </c>
      <c r="X22" s="2">
        <v>409</v>
      </c>
      <c r="Y22" s="2">
        <v>409</v>
      </c>
      <c r="Z22" s="2">
        <v>409</v>
      </c>
      <c r="AA22" s="2">
        <v>409</v>
      </c>
      <c r="AB22" s="2">
        <v>409</v>
      </c>
      <c r="AC22" s="2">
        <v>409</v>
      </c>
      <c r="AD22" s="2">
        <v>409</v>
      </c>
      <c r="AE22" s="2">
        <v>409</v>
      </c>
      <c r="AF22" s="2">
        <v>409</v>
      </c>
      <c r="AG22" s="2">
        <v>409</v>
      </c>
      <c r="AH22" s="2">
        <v>409</v>
      </c>
      <c r="AI22" s="8"/>
    </row>
    <row r="23" spans="1:35">
      <c r="A23" s="8"/>
      <c r="B23" s="44" t="s">
        <v>453</v>
      </c>
      <c r="C23" s="44">
        <v>1864</v>
      </c>
      <c r="D23" s="44">
        <v>1842</v>
      </c>
      <c r="E23" s="44">
        <v>1821</v>
      </c>
      <c r="F23" s="44">
        <v>1803</v>
      </c>
      <c r="G23" s="44">
        <v>1788</v>
      </c>
      <c r="H23" s="44">
        <v>1773</v>
      </c>
      <c r="I23" s="44">
        <v>1759</v>
      </c>
      <c r="J23" s="44">
        <v>1746</v>
      </c>
      <c r="K23" s="44">
        <v>1736</v>
      </c>
      <c r="L23" s="44">
        <v>1725</v>
      </c>
      <c r="M23" s="44">
        <v>1715</v>
      </c>
      <c r="N23" s="44">
        <v>1705</v>
      </c>
      <c r="O23" s="44">
        <v>1695</v>
      </c>
      <c r="P23" s="44">
        <v>1684</v>
      </c>
      <c r="Q23" s="44">
        <v>1662</v>
      </c>
      <c r="R23" s="44">
        <v>1634</v>
      </c>
      <c r="S23" s="44">
        <v>1624</v>
      </c>
      <c r="T23" s="44">
        <v>1615</v>
      </c>
      <c r="U23" s="44">
        <v>1605</v>
      </c>
      <c r="V23" s="44">
        <v>1596</v>
      </c>
      <c r="W23" s="44">
        <v>1587</v>
      </c>
      <c r="X23" s="44">
        <v>1577</v>
      </c>
      <c r="Y23" s="44">
        <v>1568</v>
      </c>
      <c r="Z23" s="44">
        <v>1559</v>
      </c>
      <c r="AA23" s="44">
        <v>1551</v>
      </c>
      <c r="AB23" s="44">
        <v>1542</v>
      </c>
      <c r="AC23" s="44">
        <v>1534</v>
      </c>
      <c r="AD23" s="44">
        <v>1526</v>
      </c>
      <c r="AE23" s="44">
        <v>1517</v>
      </c>
      <c r="AF23" s="44">
        <v>1508</v>
      </c>
      <c r="AG23" s="44">
        <v>1499</v>
      </c>
      <c r="AH23" s="44">
        <v>1488</v>
      </c>
      <c r="AI23" s="8"/>
    </row>
    <row r="24" spans="1:35">
      <c r="A24" s="8"/>
      <c r="B24" s="138" t="s">
        <v>1187</v>
      </c>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row>
    <row r="25" spans="1:35">
      <c r="A25" s="8"/>
      <c r="B25" s="138" t="s">
        <v>1188</v>
      </c>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row>
    <row r="26" spans="1:35">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row>
    <row r="27" spans="1:35" ht="30">
      <c r="A27" s="8"/>
      <c r="B27" s="57" t="s">
        <v>1189</v>
      </c>
      <c r="C27" s="57" t="s">
        <v>9</v>
      </c>
      <c r="D27" s="57" t="s">
        <v>10</v>
      </c>
      <c r="E27" s="57" t="s">
        <v>11</v>
      </c>
      <c r="F27" s="57" t="s">
        <v>12</v>
      </c>
      <c r="G27" s="57" t="s">
        <v>13</v>
      </c>
      <c r="H27" s="57" t="s">
        <v>14</v>
      </c>
      <c r="I27" s="57" t="s">
        <v>15</v>
      </c>
      <c r="J27" s="57" t="s">
        <v>16</v>
      </c>
      <c r="K27" s="57" t="s">
        <v>17</v>
      </c>
      <c r="L27" s="57" t="s">
        <v>18</v>
      </c>
      <c r="M27" s="57" t="s">
        <v>19</v>
      </c>
      <c r="N27" s="57" t="s">
        <v>20</v>
      </c>
      <c r="O27" s="57" t="s">
        <v>21</v>
      </c>
      <c r="P27" s="57" t="s">
        <v>22</v>
      </c>
      <c r="Q27" s="57" t="s">
        <v>23</v>
      </c>
      <c r="R27" s="57" t="s">
        <v>24</v>
      </c>
      <c r="S27" s="57" t="s">
        <v>25</v>
      </c>
      <c r="T27" s="57" t="s">
        <v>26</v>
      </c>
      <c r="U27" s="57" t="s">
        <v>27</v>
      </c>
      <c r="V27" s="57" t="s">
        <v>28</v>
      </c>
      <c r="W27" s="57" t="s">
        <v>29</v>
      </c>
      <c r="X27" s="57" t="s">
        <v>30</v>
      </c>
      <c r="Y27" s="57" t="s">
        <v>31</v>
      </c>
      <c r="Z27" s="57" t="s">
        <v>32</v>
      </c>
      <c r="AA27" s="57" t="s">
        <v>33</v>
      </c>
      <c r="AB27" s="57" t="s">
        <v>34</v>
      </c>
      <c r="AC27" s="57" t="s">
        <v>35</v>
      </c>
      <c r="AD27" s="57" t="s">
        <v>36</v>
      </c>
      <c r="AE27" s="57" t="s">
        <v>37</v>
      </c>
      <c r="AF27" s="57" t="s">
        <v>38</v>
      </c>
      <c r="AG27" s="57" t="s">
        <v>39</v>
      </c>
      <c r="AH27" s="57" t="s">
        <v>40</v>
      </c>
      <c r="AI27" s="8"/>
    </row>
    <row r="28" spans="1:35">
      <c r="A28" s="8"/>
      <c r="B28" t="s">
        <v>1177</v>
      </c>
      <c r="C28">
        <v>3252</v>
      </c>
      <c r="D28">
        <v>3247</v>
      </c>
      <c r="E28">
        <v>3242</v>
      </c>
      <c r="F28">
        <v>3236</v>
      </c>
      <c r="G28">
        <v>3231</v>
      </c>
      <c r="H28">
        <v>3226</v>
      </c>
      <c r="I28">
        <v>3221</v>
      </c>
      <c r="J28">
        <v>3216</v>
      </c>
      <c r="K28">
        <v>3211</v>
      </c>
      <c r="L28">
        <v>3205</v>
      </c>
      <c r="M28">
        <v>3200</v>
      </c>
      <c r="N28">
        <v>3195</v>
      </c>
      <c r="O28">
        <v>3190</v>
      </c>
      <c r="P28">
        <v>3185</v>
      </c>
      <c r="Q28">
        <v>3180</v>
      </c>
      <c r="R28">
        <v>3175</v>
      </c>
      <c r="S28">
        <v>3170</v>
      </c>
      <c r="T28">
        <v>3165</v>
      </c>
      <c r="U28">
        <v>3160</v>
      </c>
      <c r="V28">
        <v>3154</v>
      </c>
      <c r="W28">
        <v>3149</v>
      </c>
      <c r="X28">
        <v>3144</v>
      </c>
      <c r="Y28">
        <v>3139</v>
      </c>
      <c r="Z28">
        <v>3134</v>
      </c>
      <c r="AA28">
        <v>3129</v>
      </c>
      <c r="AB28">
        <v>3124</v>
      </c>
      <c r="AC28">
        <v>3119</v>
      </c>
      <c r="AD28">
        <v>3114</v>
      </c>
      <c r="AE28">
        <v>3109</v>
      </c>
      <c r="AF28">
        <v>3104</v>
      </c>
      <c r="AG28">
        <v>3099</v>
      </c>
      <c r="AH28">
        <v>3094</v>
      </c>
      <c r="AI28" s="8"/>
    </row>
    <row r="29" spans="1:35">
      <c r="A29" s="8"/>
      <c r="B29" t="s">
        <v>1178</v>
      </c>
      <c r="C29">
        <v>6002</v>
      </c>
      <c r="D29">
        <v>5995</v>
      </c>
      <c r="E29">
        <v>5988</v>
      </c>
      <c r="F29">
        <v>5981</v>
      </c>
      <c r="G29">
        <v>5974</v>
      </c>
      <c r="H29">
        <v>5968</v>
      </c>
      <c r="I29">
        <v>5961</v>
      </c>
      <c r="J29">
        <v>5954</v>
      </c>
      <c r="K29">
        <v>5947</v>
      </c>
      <c r="L29">
        <v>5940</v>
      </c>
      <c r="M29">
        <v>5779</v>
      </c>
      <c r="N29">
        <v>5705</v>
      </c>
      <c r="O29">
        <v>5598</v>
      </c>
      <c r="P29">
        <v>5498</v>
      </c>
      <c r="Q29">
        <v>5461</v>
      </c>
      <c r="R29">
        <v>5427</v>
      </c>
      <c r="S29">
        <v>5399</v>
      </c>
      <c r="T29">
        <v>5370</v>
      </c>
      <c r="U29">
        <v>5353</v>
      </c>
      <c r="V29">
        <v>5334</v>
      </c>
      <c r="W29">
        <v>5314</v>
      </c>
      <c r="X29">
        <v>5299</v>
      </c>
      <c r="Y29">
        <v>5289</v>
      </c>
      <c r="Z29">
        <v>5282</v>
      </c>
      <c r="AA29">
        <v>5274</v>
      </c>
      <c r="AB29">
        <v>5267</v>
      </c>
      <c r="AC29">
        <v>5260</v>
      </c>
      <c r="AD29">
        <v>5252</v>
      </c>
      <c r="AE29">
        <v>5245</v>
      </c>
      <c r="AF29">
        <v>5238</v>
      </c>
      <c r="AG29">
        <v>5230</v>
      </c>
      <c r="AH29">
        <v>5222</v>
      </c>
      <c r="AI29" s="8"/>
    </row>
    <row r="30" spans="1:35">
      <c r="A30" s="8"/>
      <c r="B30" t="s">
        <v>1179</v>
      </c>
      <c r="C30">
        <v>5019</v>
      </c>
      <c r="D30">
        <v>5011</v>
      </c>
      <c r="E30">
        <v>5003</v>
      </c>
      <c r="F30">
        <v>4995</v>
      </c>
      <c r="G30">
        <v>4987</v>
      </c>
      <c r="H30">
        <v>4979</v>
      </c>
      <c r="I30">
        <v>4971</v>
      </c>
      <c r="J30">
        <v>4963</v>
      </c>
      <c r="K30">
        <v>4955</v>
      </c>
      <c r="L30">
        <v>4947</v>
      </c>
      <c r="M30">
        <v>4939</v>
      </c>
      <c r="N30">
        <v>4932</v>
      </c>
      <c r="O30">
        <v>4924</v>
      </c>
      <c r="P30">
        <v>4916</v>
      </c>
      <c r="Q30">
        <v>4908</v>
      </c>
      <c r="R30">
        <v>4900</v>
      </c>
      <c r="S30">
        <v>4892</v>
      </c>
      <c r="T30">
        <v>4884</v>
      </c>
      <c r="U30">
        <v>4877</v>
      </c>
      <c r="V30">
        <v>4869</v>
      </c>
      <c r="W30">
        <v>4861</v>
      </c>
      <c r="X30">
        <v>4853</v>
      </c>
      <c r="Y30">
        <v>4845</v>
      </c>
      <c r="Z30">
        <v>4838</v>
      </c>
      <c r="AA30">
        <v>4830</v>
      </c>
      <c r="AB30">
        <v>4822</v>
      </c>
      <c r="AC30">
        <v>4814</v>
      </c>
      <c r="AD30">
        <v>4807</v>
      </c>
      <c r="AE30">
        <v>4799</v>
      </c>
      <c r="AF30">
        <v>4791</v>
      </c>
      <c r="AG30">
        <v>4784</v>
      </c>
      <c r="AH30">
        <v>4776</v>
      </c>
      <c r="AI30" s="8"/>
    </row>
    <row r="31" spans="1:35">
      <c r="A31" s="8"/>
      <c r="B31" t="s">
        <v>1180</v>
      </c>
      <c r="C31">
        <v>9212</v>
      </c>
      <c r="D31">
        <v>9201</v>
      </c>
      <c r="E31">
        <v>9189</v>
      </c>
      <c r="F31">
        <v>9178</v>
      </c>
      <c r="G31">
        <v>9166</v>
      </c>
      <c r="H31">
        <v>9155</v>
      </c>
      <c r="I31">
        <v>9144</v>
      </c>
      <c r="J31">
        <v>9132</v>
      </c>
      <c r="K31">
        <v>9121</v>
      </c>
      <c r="L31">
        <v>9110</v>
      </c>
      <c r="M31">
        <v>8910</v>
      </c>
      <c r="N31">
        <v>8817</v>
      </c>
      <c r="O31">
        <v>8683</v>
      </c>
      <c r="P31">
        <v>8558</v>
      </c>
      <c r="Q31">
        <v>8509</v>
      </c>
      <c r="R31">
        <v>8465</v>
      </c>
      <c r="S31">
        <v>8429</v>
      </c>
      <c r="T31">
        <v>8390</v>
      </c>
      <c r="U31">
        <v>8367</v>
      </c>
      <c r="V31">
        <v>8341</v>
      </c>
      <c r="W31">
        <v>8313</v>
      </c>
      <c r="X31">
        <v>8291</v>
      </c>
      <c r="Y31">
        <v>8276</v>
      </c>
      <c r="Z31">
        <v>8264</v>
      </c>
      <c r="AA31">
        <v>8253</v>
      </c>
      <c r="AB31">
        <v>8241</v>
      </c>
      <c r="AC31">
        <v>8229</v>
      </c>
      <c r="AD31">
        <v>8217</v>
      </c>
      <c r="AE31">
        <v>8205</v>
      </c>
      <c r="AF31">
        <v>8193</v>
      </c>
      <c r="AG31">
        <v>8182</v>
      </c>
      <c r="AH31">
        <v>8169</v>
      </c>
      <c r="AI31" s="8"/>
    </row>
    <row r="32" spans="1:35">
      <c r="A32" s="8"/>
      <c r="B32" t="s">
        <v>343</v>
      </c>
      <c r="C32">
        <v>893</v>
      </c>
      <c r="D32">
        <v>891</v>
      </c>
      <c r="E32">
        <v>890</v>
      </c>
      <c r="F32">
        <v>889</v>
      </c>
      <c r="G32">
        <v>887</v>
      </c>
      <c r="H32">
        <v>886</v>
      </c>
      <c r="I32">
        <v>884</v>
      </c>
      <c r="J32">
        <v>883</v>
      </c>
      <c r="K32">
        <v>881</v>
      </c>
      <c r="L32">
        <v>880</v>
      </c>
      <c r="M32">
        <v>879</v>
      </c>
      <c r="N32">
        <v>877</v>
      </c>
      <c r="O32">
        <v>876</v>
      </c>
      <c r="P32">
        <v>874</v>
      </c>
      <c r="Q32">
        <v>873</v>
      </c>
      <c r="R32">
        <v>872</v>
      </c>
      <c r="S32">
        <v>870</v>
      </c>
      <c r="T32">
        <v>869</v>
      </c>
      <c r="U32">
        <v>867</v>
      </c>
      <c r="V32">
        <v>866</v>
      </c>
      <c r="W32">
        <v>865</v>
      </c>
      <c r="X32">
        <v>863</v>
      </c>
      <c r="Y32">
        <v>862</v>
      </c>
      <c r="Z32">
        <v>861</v>
      </c>
      <c r="AA32">
        <v>859</v>
      </c>
      <c r="AB32">
        <v>858</v>
      </c>
      <c r="AC32">
        <v>856</v>
      </c>
      <c r="AD32">
        <v>855</v>
      </c>
      <c r="AE32">
        <v>854</v>
      </c>
      <c r="AF32">
        <v>852</v>
      </c>
      <c r="AG32">
        <v>851</v>
      </c>
      <c r="AH32">
        <v>850</v>
      </c>
      <c r="AI32" s="8"/>
    </row>
    <row r="33" spans="1:35">
      <c r="A33" s="8"/>
      <c r="B33" t="s">
        <v>342</v>
      </c>
      <c r="C33">
        <v>1276</v>
      </c>
      <c r="D33">
        <v>1274</v>
      </c>
      <c r="E33">
        <v>1272</v>
      </c>
      <c r="F33">
        <v>1270</v>
      </c>
      <c r="G33">
        <v>1268</v>
      </c>
      <c r="H33">
        <v>1266</v>
      </c>
      <c r="I33">
        <v>1264</v>
      </c>
      <c r="J33">
        <v>1262</v>
      </c>
      <c r="K33">
        <v>1260</v>
      </c>
      <c r="L33">
        <v>1258</v>
      </c>
      <c r="M33">
        <v>1256</v>
      </c>
      <c r="N33">
        <v>1254</v>
      </c>
      <c r="O33">
        <v>1252</v>
      </c>
      <c r="P33">
        <v>1250</v>
      </c>
      <c r="Q33">
        <v>1248</v>
      </c>
      <c r="R33">
        <v>1246</v>
      </c>
      <c r="S33">
        <v>1244</v>
      </c>
      <c r="T33">
        <v>1242</v>
      </c>
      <c r="U33">
        <v>1240</v>
      </c>
      <c r="V33">
        <v>1238</v>
      </c>
      <c r="W33">
        <v>1236</v>
      </c>
      <c r="X33">
        <v>1234</v>
      </c>
      <c r="Y33">
        <v>1232</v>
      </c>
      <c r="Z33">
        <v>1230</v>
      </c>
      <c r="AA33">
        <v>1228</v>
      </c>
      <c r="AB33">
        <v>1226</v>
      </c>
      <c r="AC33">
        <v>1224</v>
      </c>
      <c r="AD33">
        <v>1222</v>
      </c>
      <c r="AE33">
        <v>1220</v>
      </c>
      <c r="AF33">
        <v>1218</v>
      </c>
      <c r="AG33">
        <v>1216</v>
      </c>
      <c r="AH33">
        <v>1214</v>
      </c>
      <c r="AI33" s="8"/>
    </row>
    <row r="34" spans="1:35">
      <c r="A34" s="8"/>
      <c r="B34" t="s">
        <v>1181</v>
      </c>
      <c r="C34">
        <v>3781</v>
      </c>
      <c r="D34">
        <v>3778</v>
      </c>
      <c r="E34">
        <v>3776</v>
      </c>
      <c r="F34">
        <v>3774</v>
      </c>
      <c r="G34">
        <v>3772</v>
      </c>
      <c r="H34">
        <v>3769</v>
      </c>
      <c r="I34">
        <v>3767</v>
      </c>
      <c r="J34">
        <v>3765</v>
      </c>
      <c r="K34">
        <v>3762</v>
      </c>
      <c r="L34">
        <v>3760</v>
      </c>
      <c r="M34">
        <v>3544</v>
      </c>
      <c r="N34">
        <v>3450</v>
      </c>
      <c r="O34">
        <v>3308</v>
      </c>
      <c r="P34">
        <v>3178</v>
      </c>
      <c r="Q34">
        <v>3133</v>
      </c>
      <c r="R34">
        <v>3094</v>
      </c>
      <c r="S34">
        <v>3063</v>
      </c>
      <c r="T34">
        <v>3030</v>
      </c>
      <c r="U34">
        <v>3013</v>
      </c>
      <c r="V34">
        <v>2994</v>
      </c>
      <c r="W34">
        <v>2973</v>
      </c>
      <c r="X34">
        <v>2959</v>
      </c>
      <c r="Y34">
        <v>2952</v>
      </c>
      <c r="Z34">
        <v>2949</v>
      </c>
      <c r="AA34">
        <v>2946</v>
      </c>
      <c r="AB34">
        <v>2943</v>
      </c>
      <c r="AC34">
        <v>2940</v>
      </c>
      <c r="AD34">
        <v>2936</v>
      </c>
      <c r="AE34">
        <v>2933</v>
      </c>
      <c r="AF34">
        <v>2930</v>
      </c>
      <c r="AG34">
        <v>2927</v>
      </c>
      <c r="AH34">
        <v>2923</v>
      </c>
      <c r="AI34" s="8"/>
    </row>
    <row r="35" spans="1:35">
      <c r="A35" s="8"/>
      <c r="B35" t="s">
        <v>526</v>
      </c>
      <c r="C35">
        <v>12595</v>
      </c>
      <c r="D35">
        <v>12592</v>
      </c>
      <c r="E35">
        <v>12587</v>
      </c>
      <c r="F35">
        <v>12576</v>
      </c>
      <c r="G35">
        <v>12576</v>
      </c>
      <c r="H35">
        <v>12576</v>
      </c>
      <c r="I35">
        <v>12576</v>
      </c>
      <c r="J35">
        <v>12576</v>
      </c>
      <c r="K35">
        <v>12576</v>
      </c>
      <c r="L35">
        <v>12576</v>
      </c>
      <c r="M35">
        <v>12547</v>
      </c>
      <c r="N35">
        <v>12432</v>
      </c>
      <c r="O35">
        <v>12427</v>
      </c>
      <c r="P35">
        <v>12427</v>
      </c>
      <c r="Q35">
        <v>12427</v>
      </c>
      <c r="R35">
        <v>12427</v>
      </c>
      <c r="S35">
        <v>12424</v>
      </c>
      <c r="T35">
        <v>12395</v>
      </c>
      <c r="U35">
        <v>12261</v>
      </c>
      <c r="V35">
        <v>12249</v>
      </c>
      <c r="W35">
        <v>12249</v>
      </c>
      <c r="X35">
        <v>12082</v>
      </c>
      <c r="Y35">
        <v>11909</v>
      </c>
      <c r="Z35">
        <v>11895</v>
      </c>
      <c r="AA35">
        <v>11895</v>
      </c>
      <c r="AB35">
        <v>11872</v>
      </c>
      <c r="AC35">
        <v>11872</v>
      </c>
      <c r="AD35">
        <v>11868</v>
      </c>
      <c r="AE35">
        <v>11868</v>
      </c>
      <c r="AF35">
        <v>11864</v>
      </c>
      <c r="AG35">
        <v>11864</v>
      </c>
      <c r="AH35">
        <v>11864</v>
      </c>
      <c r="AI35" s="8"/>
    </row>
    <row r="36" spans="1:35">
      <c r="A36" s="8"/>
      <c r="B36" t="s">
        <v>1182</v>
      </c>
      <c r="C36">
        <v>1450</v>
      </c>
      <c r="D36">
        <v>1280</v>
      </c>
      <c r="E36">
        <v>1218</v>
      </c>
      <c r="F36">
        <v>1170</v>
      </c>
      <c r="G36">
        <v>1122</v>
      </c>
      <c r="H36">
        <v>1081</v>
      </c>
      <c r="I36">
        <v>986</v>
      </c>
      <c r="J36">
        <v>903</v>
      </c>
      <c r="K36">
        <v>877</v>
      </c>
      <c r="L36">
        <v>853</v>
      </c>
      <c r="M36">
        <v>830</v>
      </c>
      <c r="N36">
        <v>817</v>
      </c>
      <c r="O36">
        <v>791</v>
      </c>
      <c r="P36">
        <v>781</v>
      </c>
      <c r="Q36">
        <v>769</v>
      </c>
      <c r="R36">
        <v>753</v>
      </c>
      <c r="S36">
        <v>746</v>
      </c>
      <c r="T36">
        <v>728</v>
      </c>
      <c r="U36">
        <v>725</v>
      </c>
      <c r="V36">
        <v>715</v>
      </c>
      <c r="W36">
        <v>710</v>
      </c>
      <c r="X36">
        <v>699</v>
      </c>
      <c r="Y36">
        <v>688</v>
      </c>
      <c r="Z36">
        <v>682</v>
      </c>
      <c r="AA36">
        <v>665</v>
      </c>
      <c r="AB36">
        <v>645</v>
      </c>
      <c r="AC36">
        <v>632</v>
      </c>
      <c r="AD36">
        <v>608</v>
      </c>
      <c r="AE36">
        <v>605</v>
      </c>
      <c r="AF36">
        <v>593</v>
      </c>
      <c r="AG36">
        <v>582</v>
      </c>
      <c r="AH36">
        <v>579</v>
      </c>
      <c r="AI36" s="8"/>
    </row>
    <row r="37" spans="1:35">
      <c r="A37" s="8"/>
      <c r="B37" t="s">
        <v>1183</v>
      </c>
      <c r="C37">
        <v>5993</v>
      </c>
      <c r="D37">
        <v>5377</v>
      </c>
      <c r="E37">
        <v>5377</v>
      </c>
      <c r="F37">
        <v>5377</v>
      </c>
      <c r="G37">
        <v>5377</v>
      </c>
      <c r="H37">
        <v>5377</v>
      </c>
      <c r="I37">
        <v>5377</v>
      </c>
      <c r="J37">
        <v>5377</v>
      </c>
      <c r="K37">
        <v>5370</v>
      </c>
      <c r="L37">
        <v>5355</v>
      </c>
      <c r="M37">
        <v>5328</v>
      </c>
      <c r="N37">
        <v>5281</v>
      </c>
      <c r="O37">
        <v>5281</v>
      </c>
      <c r="P37">
        <v>5281</v>
      </c>
      <c r="Q37">
        <v>5280</v>
      </c>
      <c r="R37">
        <v>5266</v>
      </c>
      <c r="S37">
        <v>5104</v>
      </c>
      <c r="T37">
        <v>4878</v>
      </c>
      <c r="U37">
        <v>4653</v>
      </c>
      <c r="V37">
        <v>4547</v>
      </c>
      <c r="W37">
        <v>4348</v>
      </c>
      <c r="X37">
        <v>4218</v>
      </c>
      <c r="Y37">
        <v>4126</v>
      </c>
      <c r="Z37">
        <v>4058</v>
      </c>
      <c r="AA37">
        <v>4005</v>
      </c>
      <c r="AB37">
        <v>3964</v>
      </c>
      <c r="AC37">
        <v>3930</v>
      </c>
      <c r="AD37">
        <v>3902</v>
      </c>
      <c r="AE37">
        <v>3878</v>
      </c>
      <c r="AF37">
        <v>3834</v>
      </c>
      <c r="AG37">
        <v>3763</v>
      </c>
      <c r="AH37">
        <v>3701</v>
      </c>
      <c r="AI37" s="8"/>
    </row>
    <row r="38" spans="1:35">
      <c r="A38" s="8"/>
      <c r="B38" t="s">
        <v>1184</v>
      </c>
      <c r="C38">
        <v>15992</v>
      </c>
      <c r="D38">
        <v>15991</v>
      </c>
      <c r="E38">
        <v>15989</v>
      </c>
      <c r="F38">
        <v>15971</v>
      </c>
      <c r="G38">
        <v>15971</v>
      </c>
      <c r="H38">
        <v>15971</v>
      </c>
      <c r="I38">
        <v>15971</v>
      </c>
      <c r="J38">
        <v>15968</v>
      </c>
      <c r="K38">
        <v>15966</v>
      </c>
      <c r="L38">
        <v>15963</v>
      </c>
      <c r="M38">
        <v>15956</v>
      </c>
      <c r="N38">
        <v>15953</v>
      </c>
      <c r="O38">
        <v>15868</v>
      </c>
      <c r="P38">
        <v>15843</v>
      </c>
      <c r="Q38">
        <v>15843</v>
      </c>
      <c r="R38">
        <v>15843</v>
      </c>
      <c r="S38">
        <v>15843</v>
      </c>
      <c r="T38">
        <v>15843</v>
      </c>
      <c r="U38">
        <v>15843</v>
      </c>
      <c r="V38">
        <v>15843</v>
      </c>
      <c r="W38">
        <v>15843</v>
      </c>
      <c r="X38">
        <v>15843</v>
      </c>
      <c r="Y38">
        <v>15842</v>
      </c>
      <c r="Z38">
        <v>15823</v>
      </c>
      <c r="AA38">
        <v>15823</v>
      </c>
      <c r="AB38">
        <v>15823</v>
      </c>
      <c r="AC38">
        <v>15823</v>
      </c>
      <c r="AD38">
        <v>15823</v>
      </c>
      <c r="AE38">
        <v>15823</v>
      </c>
      <c r="AF38">
        <v>15823</v>
      </c>
      <c r="AG38">
        <v>15823</v>
      </c>
      <c r="AH38">
        <v>15823</v>
      </c>
      <c r="AI38" s="8"/>
    </row>
    <row r="39" spans="1:35">
      <c r="A39" s="8"/>
      <c r="B39" t="s">
        <v>1185</v>
      </c>
      <c r="C39">
        <v>220</v>
      </c>
      <c r="D39">
        <v>196</v>
      </c>
      <c r="E39">
        <v>191</v>
      </c>
      <c r="F39">
        <v>177</v>
      </c>
      <c r="G39">
        <v>164</v>
      </c>
      <c r="H39">
        <v>151</v>
      </c>
      <c r="I39">
        <v>137</v>
      </c>
      <c r="J39">
        <v>107</v>
      </c>
      <c r="K39">
        <v>86</v>
      </c>
      <c r="L39">
        <v>73</v>
      </c>
      <c r="M39">
        <v>65</v>
      </c>
      <c r="N39">
        <v>47</v>
      </c>
      <c r="O39">
        <v>47</v>
      </c>
      <c r="P39">
        <v>46</v>
      </c>
      <c r="Q39">
        <v>46</v>
      </c>
      <c r="R39">
        <v>46</v>
      </c>
      <c r="S39">
        <v>45</v>
      </c>
      <c r="T39">
        <v>45</v>
      </c>
      <c r="U39">
        <v>45</v>
      </c>
      <c r="V39">
        <v>44</v>
      </c>
      <c r="W39">
        <v>44</v>
      </c>
      <c r="X39">
        <v>44</v>
      </c>
      <c r="Y39">
        <v>44</v>
      </c>
      <c r="Z39">
        <v>44</v>
      </c>
      <c r="AA39">
        <v>44</v>
      </c>
      <c r="AB39">
        <v>43</v>
      </c>
      <c r="AC39">
        <v>43</v>
      </c>
      <c r="AD39">
        <v>43</v>
      </c>
      <c r="AE39">
        <v>43</v>
      </c>
      <c r="AF39">
        <v>43</v>
      </c>
      <c r="AG39">
        <v>43</v>
      </c>
      <c r="AH39">
        <v>43</v>
      </c>
      <c r="AI39" s="8"/>
    </row>
    <row r="40" spans="1:35">
      <c r="A40" s="8"/>
      <c r="B40" t="s">
        <v>1186</v>
      </c>
      <c r="C40">
        <v>486</v>
      </c>
      <c r="D40">
        <v>471</v>
      </c>
      <c r="E40">
        <v>462</v>
      </c>
      <c r="F40">
        <v>455</v>
      </c>
      <c r="G40">
        <v>450</v>
      </c>
      <c r="H40">
        <v>446</v>
      </c>
      <c r="I40">
        <v>443</v>
      </c>
      <c r="J40">
        <v>442</v>
      </c>
      <c r="K40">
        <v>441</v>
      </c>
      <c r="L40">
        <v>441</v>
      </c>
      <c r="M40">
        <v>440</v>
      </c>
      <c r="N40">
        <v>440</v>
      </c>
      <c r="O40">
        <v>439</v>
      </c>
      <c r="P40">
        <v>438</v>
      </c>
      <c r="Q40">
        <v>437</v>
      </c>
      <c r="R40">
        <v>436</v>
      </c>
      <c r="S40">
        <v>435</v>
      </c>
      <c r="T40">
        <v>434</v>
      </c>
      <c r="U40">
        <v>433</v>
      </c>
      <c r="V40">
        <v>432</v>
      </c>
      <c r="W40">
        <v>432</v>
      </c>
      <c r="X40">
        <v>431</v>
      </c>
      <c r="Y40">
        <v>431</v>
      </c>
      <c r="Z40">
        <v>431</v>
      </c>
      <c r="AA40">
        <v>431</v>
      </c>
      <c r="AB40">
        <v>431</v>
      </c>
      <c r="AC40">
        <v>431</v>
      </c>
      <c r="AD40">
        <v>430</v>
      </c>
      <c r="AE40">
        <v>430</v>
      </c>
      <c r="AF40">
        <v>430</v>
      </c>
      <c r="AG40">
        <v>429</v>
      </c>
      <c r="AH40">
        <v>429</v>
      </c>
      <c r="AI40" s="8"/>
    </row>
    <row r="41" spans="1:35">
      <c r="A41" s="8"/>
      <c r="B41" t="s">
        <v>453</v>
      </c>
      <c r="C41">
        <v>1876</v>
      </c>
      <c r="D41">
        <v>1863</v>
      </c>
      <c r="E41">
        <v>1848</v>
      </c>
      <c r="F41">
        <v>1834</v>
      </c>
      <c r="G41">
        <v>1819</v>
      </c>
      <c r="H41">
        <v>1784</v>
      </c>
      <c r="I41">
        <v>1763</v>
      </c>
      <c r="J41">
        <v>1739</v>
      </c>
      <c r="K41">
        <v>1719</v>
      </c>
      <c r="L41">
        <v>1699</v>
      </c>
      <c r="M41">
        <v>1689</v>
      </c>
      <c r="N41">
        <v>1666</v>
      </c>
      <c r="O41">
        <v>1652</v>
      </c>
      <c r="P41">
        <v>1637</v>
      </c>
      <c r="Q41">
        <v>1623</v>
      </c>
      <c r="R41">
        <v>1607</v>
      </c>
      <c r="S41">
        <v>1592</v>
      </c>
      <c r="T41">
        <v>1579</v>
      </c>
      <c r="U41">
        <v>1570</v>
      </c>
      <c r="V41">
        <v>1559</v>
      </c>
      <c r="W41">
        <v>1551</v>
      </c>
      <c r="X41">
        <v>1540</v>
      </c>
      <c r="Y41">
        <v>1525</v>
      </c>
      <c r="Z41">
        <v>1517</v>
      </c>
      <c r="AA41">
        <v>1509</v>
      </c>
      <c r="AB41">
        <v>1496</v>
      </c>
      <c r="AC41">
        <v>1487</v>
      </c>
      <c r="AD41">
        <v>1479</v>
      </c>
      <c r="AE41">
        <v>1469</v>
      </c>
      <c r="AF41">
        <v>1459</v>
      </c>
      <c r="AG41">
        <v>1450</v>
      </c>
      <c r="AH41">
        <v>1439</v>
      </c>
      <c r="AI41" s="8"/>
    </row>
    <row r="42" spans="1:35">
      <c r="A42" s="8"/>
      <c r="B42" s="138" t="s">
        <v>1187</v>
      </c>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row>
    <row r="43" spans="1:35">
      <c r="A43" s="8"/>
      <c r="B43" s="138" t="s">
        <v>1188</v>
      </c>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row>
    <row r="44" spans="1:35">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row>
    <row r="45" spans="1:35">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row>
  </sheetData>
  <hyperlinks>
    <hyperlink ref="A1" location="'Table of Contents'!$C$19" display="TOC"/>
  </hyperlinks>
  <pageMargins left="0.7" right="0.7" top="0.75" bottom="0.75" header="0.3" footer="0.3"/>
  <pageSetup paperSize="9" scale="82" orientation="landscape" r:id="rId1"/>
  <rowBreaks count="1" manualBreakCount="1">
    <brk id="4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L35"/>
  <sheetViews>
    <sheetView showGridLines="0" zoomScale="85" zoomScaleNormal="85" workbookViewId="0"/>
  </sheetViews>
  <sheetFormatPr defaultRowHeight="15"/>
  <cols>
    <col min="1" max="1" width="3.7109375" style="3" customWidth="1"/>
    <col min="2" max="2" width="18.5703125" style="3" bestFit="1" customWidth="1"/>
    <col min="3" max="3" width="18.42578125" style="3" bestFit="1" customWidth="1"/>
    <col min="4" max="4" width="21" style="3" bestFit="1" customWidth="1"/>
    <col min="5" max="16384" width="9.140625" style="3"/>
  </cols>
  <sheetData>
    <row r="1" spans="1:12" ht="12" customHeight="1">
      <c r="A1" s="84" t="s">
        <v>898</v>
      </c>
      <c r="B1" s="2"/>
      <c r="C1" s="2"/>
      <c r="D1" s="2"/>
      <c r="E1" s="2"/>
      <c r="F1" s="2"/>
      <c r="G1" s="2"/>
      <c r="H1" s="2"/>
      <c r="I1" s="2"/>
      <c r="J1" s="2"/>
      <c r="K1" s="2"/>
      <c r="L1" s="2"/>
    </row>
    <row r="2" spans="1:12" ht="27" customHeight="1" thickBot="1">
      <c r="A2" s="2"/>
      <c r="B2" s="78" t="str">
        <f>'Table of Contents'!$D$20</f>
        <v>Refurbishment</v>
      </c>
      <c r="C2" s="78"/>
      <c r="D2" s="2"/>
      <c r="E2" s="2"/>
      <c r="F2" s="2"/>
      <c r="G2" s="2"/>
      <c r="H2" s="2"/>
      <c r="I2" s="2"/>
      <c r="J2" s="2"/>
      <c r="K2" s="2"/>
      <c r="L2" s="2"/>
    </row>
    <row r="3" spans="1:12" ht="15.75" customHeight="1" thickTop="1">
      <c r="A3" s="2"/>
      <c r="B3" s="99" t="str">
        <f>HYPERLINK('Table of Contents'!D47, "Source: " &amp; 'Table of Contents'!F20)</f>
        <v>Source: AEMO 2018 ISP Assumptions Workbook</v>
      </c>
      <c r="C3" s="33"/>
      <c r="D3" s="33"/>
      <c r="E3" s="2"/>
      <c r="F3" s="2"/>
      <c r="G3" s="2"/>
      <c r="H3" s="2"/>
      <c r="I3" s="2"/>
      <c r="J3" s="2"/>
      <c r="K3" s="2"/>
      <c r="L3" s="2"/>
    </row>
    <row r="4" spans="1:12">
      <c r="A4" s="2"/>
      <c r="B4" s="33" t="s">
        <v>786</v>
      </c>
      <c r="C4" s="2"/>
      <c r="D4" s="2"/>
      <c r="E4" s="2"/>
      <c r="F4" s="2"/>
      <c r="G4" s="2"/>
      <c r="H4" s="2"/>
      <c r="I4" s="2"/>
      <c r="J4" s="2"/>
      <c r="K4" s="2"/>
      <c r="L4" s="2"/>
    </row>
    <row r="5" spans="1:12">
      <c r="A5" s="2"/>
      <c r="B5" s="2"/>
      <c r="C5" s="2"/>
      <c r="D5" s="2"/>
      <c r="E5" s="2"/>
      <c r="F5" s="2"/>
      <c r="G5" s="2"/>
      <c r="H5" s="2"/>
      <c r="I5" s="2"/>
      <c r="J5" s="2"/>
      <c r="K5" s="2"/>
      <c r="L5" s="2"/>
    </row>
    <row r="6" spans="1:12">
      <c r="A6" s="2"/>
      <c r="B6" s="91" t="s">
        <v>434</v>
      </c>
      <c r="C6" s="2"/>
      <c r="D6" s="2"/>
      <c r="E6" s="2"/>
      <c r="F6" s="2"/>
      <c r="G6" s="2"/>
      <c r="H6" s="2"/>
      <c r="I6" s="2"/>
      <c r="J6" s="2"/>
      <c r="K6" s="2"/>
      <c r="L6" s="2"/>
    </row>
    <row r="7" spans="1:12" ht="15" customHeight="1">
      <c r="A7" s="2"/>
      <c r="B7" s="181" t="s">
        <v>783</v>
      </c>
      <c r="C7" s="181"/>
      <c r="D7" s="181"/>
      <c r="E7" s="181"/>
      <c r="F7" s="181"/>
      <c r="G7" s="2"/>
      <c r="H7" s="2"/>
      <c r="I7" s="2"/>
      <c r="J7" s="2"/>
      <c r="K7" s="2"/>
      <c r="L7" s="2"/>
    </row>
    <row r="8" spans="1:12">
      <c r="A8" s="2"/>
      <c r="B8" s="181"/>
      <c r="C8" s="181"/>
      <c r="D8" s="181"/>
      <c r="E8" s="181"/>
      <c r="F8" s="181"/>
      <c r="G8" s="2"/>
      <c r="H8" s="2"/>
      <c r="I8" s="2"/>
      <c r="J8" s="2"/>
      <c r="K8" s="2"/>
      <c r="L8" s="2"/>
    </row>
    <row r="9" spans="1:12">
      <c r="A9" s="2"/>
      <c r="B9" s="57" t="s">
        <v>68</v>
      </c>
      <c r="C9" s="57" t="s">
        <v>435</v>
      </c>
      <c r="D9" s="57" t="s">
        <v>436</v>
      </c>
      <c r="E9" s="2"/>
      <c r="F9" s="2"/>
      <c r="G9" s="2"/>
      <c r="H9" s="2"/>
      <c r="I9" s="2"/>
      <c r="J9" s="2"/>
      <c r="K9" s="2"/>
      <c r="L9" s="2"/>
    </row>
    <row r="10" spans="1:12">
      <c r="A10" s="2"/>
      <c r="B10" s="44" t="s">
        <v>69</v>
      </c>
      <c r="C10" s="44">
        <v>2025</v>
      </c>
      <c r="D10" s="44"/>
      <c r="E10" s="2"/>
      <c r="F10" s="2"/>
      <c r="G10" s="2"/>
      <c r="H10" s="2"/>
      <c r="I10" s="2"/>
      <c r="J10" s="2"/>
      <c r="K10" s="2"/>
      <c r="L10" s="2"/>
    </row>
    <row r="11" spans="1:12">
      <c r="A11" s="2"/>
      <c r="B11" s="2" t="s">
        <v>70</v>
      </c>
      <c r="C11" s="2">
        <v>2024</v>
      </c>
      <c r="D11" s="2"/>
      <c r="E11" s="2"/>
      <c r="F11" s="2"/>
      <c r="G11" s="2"/>
      <c r="H11" s="2"/>
      <c r="I11" s="2"/>
      <c r="J11" s="2"/>
      <c r="K11" s="2"/>
      <c r="L11" s="2"/>
    </row>
    <row r="12" spans="1:12">
      <c r="A12" s="2"/>
      <c r="B12" s="44" t="s">
        <v>332</v>
      </c>
      <c r="C12" s="44">
        <v>2023</v>
      </c>
      <c r="D12" s="44">
        <v>2033</v>
      </c>
      <c r="E12" s="2"/>
      <c r="F12" s="2"/>
      <c r="G12" s="2"/>
      <c r="H12" s="2"/>
      <c r="I12" s="2"/>
      <c r="J12" s="2"/>
      <c r="K12" s="2"/>
      <c r="L12" s="2"/>
    </row>
    <row r="13" spans="1:12">
      <c r="A13" s="2"/>
      <c r="B13" s="2" t="s">
        <v>76</v>
      </c>
      <c r="C13" s="2">
        <v>2022</v>
      </c>
      <c r="D13" s="2"/>
      <c r="E13" s="2"/>
      <c r="F13" s="2"/>
      <c r="G13" s="2"/>
      <c r="H13" s="2"/>
      <c r="I13" s="2"/>
      <c r="J13" s="2"/>
      <c r="K13" s="2"/>
      <c r="L13" s="2"/>
    </row>
    <row r="14" spans="1:12">
      <c r="A14" s="2"/>
      <c r="B14" s="44" t="s">
        <v>437</v>
      </c>
      <c r="C14" s="44">
        <v>2028</v>
      </c>
      <c r="D14" s="44"/>
      <c r="E14" s="2"/>
      <c r="F14" s="2"/>
      <c r="G14" s="2"/>
      <c r="H14" s="2"/>
      <c r="I14" s="2"/>
      <c r="J14" s="2"/>
      <c r="K14" s="2"/>
      <c r="L14" s="2"/>
    </row>
    <row r="15" spans="1:12">
      <c r="A15" s="2"/>
      <c r="B15" s="2" t="s">
        <v>438</v>
      </c>
      <c r="C15" s="2">
        <v>2031</v>
      </c>
      <c r="D15" s="2">
        <v>2041</v>
      </c>
      <c r="E15" s="2"/>
      <c r="F15" s="2"/>
      <c r="G15" s="2"/>
      <c r="H15" s="2"/>
      <c r="I15" s="2"/>
      <c r="J15" s="2"/>
      <c r="K15" s="2"/>
      <c r="L15" s="2"/>
    </row>
    <row r="16" spans="1:12">
      <c r="A16" s="2"/>
      <c r="B16" s="44" t="s">
        <v>72</v>
      </c>
      <c r="C16" s="44">
        <v>2037</v>
      </c>
      <c r="D16" s="44">
        <v>2047</v>
      </c>
      <c r="E16" s="2"/>
      <c r="F16" s="2"/>
      <c r="G16" s="2"/>
      <c r="H16" s="2"/>
      <c r="I16" s="2"/>
      <c r="J16" s="2"/>
      <c r="K16" s="2"/>
      <c r="L16" s="2"/>
    </row>
    <row r="17" spans="1:12">
      <c r="A17" s="2"/>
      <c r="B17" s="2" t="s">
        <v>73</v>
      </c>
      <c r="C17" s="2">
        <v>2032</v>
      </c>
      <c r="D17" s="2">
        <v>2042</v>
      </c>
      <c r="E17" s="2"/>
      <c r="F17" s="2"/>
      <c r="G17" s="2"/>
      <c r="H17" s="2"/>
      <c r="I17" s="2"/>
      <c r="J17" s="2"/>
      <c r="K17" s="2"/>
      <c r="L17" s="2"/>
    </row>
    <row r="18" spans="1:12">
      <c r="A18" s="2"/>
      <c r="B18" s="44" t="s">
        <v>74</v>
      </c>
      <c r="C18" s="44">
        <v>2026</v>
      </c>
      <c r="D18" s="44">
        <v>2036</v>
      </c>
      <c r="E18" s="2"/>
      <c r="F18" s="2"/>
      <c r="G18" s="2"/>
      <c r="H18" s="2"/>
      <c r="I18" s="2"/>
      <c r="J18" s="2"/>
      <c r="K18" s="2"/>
      <c r="L18" s="2"/>
    </row>
    <row r="19" spans="1:12">
      <c r="A19" s="2"/>
      <c r="B19" s="2" t="s">
        <v>75</v>
      </c>
      <c r="C19" s="2">
        <v>2026</v>
      </c>
      <c r="D19" s="2"/>
      <c r="E19" s="2"/>
      <c r="F19" s="2"/>
      <c r="G19" s="2"/>
      <c r="H19" s="2"/>
      <c r="I19" s="2"/>
      <c r="J19" s="2"/>
      <c r="K19" s="2"/>
      <c r="L19" s="2"/>
    </row>
    <row r="20" spans="1:12">
      <c r="A20" s="2"/>
      <c r="B20" s="44" t="s">
        <v>439</v>
      </c>
      <c r="C20" s="44">
        <v>2033</v>
      </c>
      <c r="D20" s="44">
        <v>2043</v>
      </c>
      <c r="E20" s="2"/>
      <c r="F20" s="2"/>
      <c r="G20" s="2"/>
      <c r="H20" s="2"/>
      <c r="I20" s="2"/>
      <c r="J20" s="2"/>
      <c r="K20" s="2"/>
      <c r="L20" s="2"/>
    </row>
    <row r="21" spans="1:12">
      <c r="A21" s="2"/>
      <c r="B21" s="2" t="s">
        <v>440</v>
      </c>
      <c r="C21" s="2">
        <v>2028</v>
      </c>
      <c r="D21" s="2">
        <v>2038</v>
      </c>
      <c r="E21" s="2"/>
      <c r="F21" s="2"/>
      <c r="G21" s="2"/>
      <c r="H21" s="2"/>
      <c r="I21" s="2"/>
      <c r="J21" s="2"/>
      <c r="K21" s="2"/>
      <c r="L21" s="2"/>
    </row>
    <row r="22" spans="1:12">
      <c r="A22" s="2"/>
      <c r="B22" s="44" t="s">
        <v>441</v>
      </c>
      <c r="C22" s="44">
        <v>2026</v>
      </c>
      <c r="D22" s="44">
        <v>2036</v>
      </c>
      <c r="E22" s="2"/>
      <c r="F22" s="2"/>
      <c r="G22" s="2"/>
      <c r="H22" s="2"/>
      <c r="I22" s="2"/>
      <c r="J22" s="2"/>
      <c r="K22" s="2"/>
      <c r="L22" s="2"/>
    </row>
    <row r="23" spans="1:12">
      <c r="A23" s="2"/>
      <c r="B23" s="2" t="s">
        <v>77</v>
      </c>
      <c r="C23" s="2">
        <v>2022</v>
      </c>
      <c r="D23" s="2">
        <v>2032</v>
      </c>
      <c r="E23" s="2"/>
      <c r="F23" s="2"/>
      <c r="G23" s="2"/>
      <c r="H23" s="2"/>
      <c r="I23" s="2"/>
      <c r="J23" s="2"/>
      <c r="K23" s="2"/>
      <c r="L23" s="2"/>
    </row>
    <row r="24" spans="1:12">
      <c r="A24" s="2"/>
      <c r="B24" s="2"/>
      <c r="C24" s="2"/>
      <c r="D24" s="2"/>
      <c r="E24" s="2"/>
      <c r="F24" s="2"/>
      <c r="G24" s="2"/>
      <c r="H24" s="2"/>
      <c r="I24" s="2"/>
      <c r="J24" s="2"/>
      <c r="K24" s="2"/>
      <c r="L24" s="2"/>
    </row>
    <row r="25" spans="1:12">
      <c r="A25" s="2"/>
      <c r="B25" s="2"/>
      <c r="C25" s="2"/>
      <c r="D25" s="2"/>
      <c r="E25" s="2"/>
      <c r="F25" s="2"/>
      <c r="G25" s="2"/>
      <c r="H25" s="2"/>
      <c r="I25" s="2"/>
      <c r="J25" s="2"/>
      <c r="K25" s="2"/>
      <c r="L25" s="2"/>
    </row>
    <row r="26" spans="1:12">
      <c r="A26" s="2"/>
      <c r="B26" s="91" t="s">
        <v>442</v>
      </c>
      <c r="C26" s="2"/>
      <c r="D26" s="2"/>
      <c r="E26" s="2"/>
      <c r="F26" s="2"/>
      <c r="G26" s="2"/>
      <c r="H26" s="2"/>
      <c r="I26" s="2"/>
      <c r="J26" s="2"/>
      <c r="K26" s="2"/>
      <c r="L26" s="2"/>
    </row>
    <row r="27" spans="1:12">
      <c r="A27" s="2"/>
      <c r="B27" s="2"/>
      <c r="C27" s="2"/>
      <c r="D27" s="2"/>
      <c r="E27" s="2"/>
      <c r="F27" s="2"/>
      <c r="G27" s="2"/>
      <c r="H27" s="2"/>
      <c r="I27" s="2"/>
      <c r="J27" s="2"/>
      <c r="K27" s="2"/>
      <c r="L27" s="2"/>
    </row>
    <row r="28" spans="1:12" ht="45">
      <c r="A28" s="2"/>
      <c r="B28" s="57" t="s">
        <v>443</v>
      </c>
      <c r="C28" s="57" t="s">
        <v>784</v>
      </c>
      <c r="D28" s="2"/>
      <c r="E28" s="2"/>
      <c r="F28" s="2"/>
      <c r="G28" s="2"/>
      <c r="H28" s="2"/>
      <c r="I28" s="2"/>
      <c r="J28" s="2"/>
      <c r="K28" s="2"/>
      <c r="L28" s="2"/>
    </row>
    <row r="29" spans="1:12">
      <c r="A29" s="2"/>
      <c r="B29" s="44" t="s">
        <v>345</v>
      </c>
      <c r="C29" s="73">
        <v>154774.6885540814</v>
      </c>
      <c r="D29" s="2"/>
      <c r="E29" s="2"/>
      <c r="F29" s="2"/>
      <c r="G29" s="2"/>
      <c r="H29" s="2"/>
      <c r="I29" s="2"/>
      <c r="J29" s="2"/>
      <c r="K29" s="2"/>
      <c r="L29" s="2"/>
    </row>
    <row r="30" spans="1:12">
      <c r="A30" s="2"/>
      <c r="B30" s="2" t="s">
        <v>344</v>
      </c>
      <c r="C30" s="74">
        <v>252997.69192714189</v>
      </c>
      <c r="D30" s="2"/>
      <c r="E30" s="2"/>
      <c r="F30" s="2"/>
      <c r="G30" s="2"/>
      <c r="H30" s="2"/>
      <c r="I30" s="2"/>
      <c r="J30" s="2"/>
      <c r="K30" s="2"/>
      <c r="L30" s="2"/>
    </row>
    <row r="31" spans="1:12">
      <c r="A31" s="2"/>
      <c r="B31" s="44" t="s">
        <v>444</v>
      </c>
      <c r="C31" s="73">
        <v>103183.12570272092</v>
      </c>
      <c r="D31" s="2"/>
      <c r="E31" s="2"/>
      <c r="F31" s="2"/>
      <c r="G31" s="2"/>
      <c r="H31" s="2"/>
      <c r="I31" s="2"/>
      <c r="J31" s="2"/>
      <c r="K31" s="2"/>
      <c r="L31" s="2"/>
    </row>
    <row r="32" spans="1:12">
      <c r="A32" s="2"/>
      <c r="B32" s="2"/>
      <c r="C32" s="2"/>
      <c r="D32" s="2"/>
      <c r="E32" s="2"/>
      <c r="F32" s="2"/>
      <c r="G32" s="2"/>
      <c r="H32" s="2"/>
      <c r="I32" s="2"/>
      <c r="J32" s="2"/>
      <c r="K32" s="2"/>
      <c r="L32" s="2"/>
    </row>
    <row r="33" spans="1:12">
      <c r="A33" s="2"/>
      <c r="B33" s="2"/>
      <c r="C33" s="2"/>
      <c r="D33" s="2"/>
      <c r="E33" s="2"/>
      <c r="F33" s="2"/>
      <c r="G33" s="2"/>
      <c r="H33" s="2"/>
      <c r="I33" s="2"/>
      <c r="J33" s="2"/>
      <c r="K33" s="2"/>
      <c r="L33" s="2"/>
    </row>
    <row r="34" spans="1:12">
      <c r="A34" s="2"/>
      <c r="B34" s="2"/>
      <c r="C34" s="2"/>
      <c r="D34" s="2"/>
      <c r="E34" s="2"/>
      <c r="F34" s="2"/>
      <c r="G34" s="2"/>
      <c r="H34" s="2"/>
      <c r="I34" s="2"/>
      <c r="J34" s="2"/>
      <c r="K34" s="2"/>
      <c r="L34" s="2"/>
    </row>
    <row r="35" spans="1:12">
      <c r="A35" s="2"/>
      <c r="B35" s="2"/>
      <c r="C35" s="2"/>
      <c r="D35" s="2"/>
      <c r="E35" s="2"/>
      <c r="F35" s="2"/>
      <c r="G35" s="2"/>
      <c r="H35" s="2"/>
      <c r="I35" s="2"/>
      <c r="J35" s="2"/>
      <c r="K35" s="2"/>
      <c r="L35" s="2"/>
    </row>
  </sheetData>
  <mergeCells count="1">
    <mergeCell ref="B7:F8"/>
  </mergeCells>
  <hyperlinks>
    <hyperlink ref="A1" location="'Table of Contents'!$C$20" display="TOC"/>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O89"/>
  <sheetViews>
    <sheetView showGridLines="0" zoomScale="85" zoomScaleNormal="85" workbookViewId="0"/>
  </sheetViews>
  <sheetFormatPr defaultRowHeight="15"/>
  <cols>
    <col min="1" max="1" width="3.7109375" style="3" customWidth="1"/>
    <col min="2" max="2" width="16.28515625" style="3" customWidth="1"/>
    <col min="3" max="3" width="20.140625" style="3" bestFit="1" customWidth="1"/>
    <col min="4" max="4" width="13" style="3" customWidth="1"/>
    <col min="5" max="5" width="9.5703125" style="3" hidden="1" customWidth="1"/>
    <col min="6" max="6" width="9.5703125" style="3" bestFit="1" customWidth="1"/>
    <col min="7" max="7" width="9.140625" style="3"/>
    <col min="8" max="8" width="10.5703125" style="3" bestFit="1" customWidth="1"/>
    <col min="9" max="9" width="23.140625" style="3" bestFit="1" customWidth="1"/>
    <col min="10" max="10" width="22.7109375" style="3" bestFit="1" customWidth="1"/>
    <col min="11" max="11" width="19.5703125" style="3" customWidth="1"/>
    <col min="12" max="16384" width="9.140625" style="3"/>
  </cols>
  <sheetData>
    <row r="1" spans="1:15" ht="12" customHeight="1">
      <c r="A1" s="84" t="s">
        <v>898</v>
      </c>
      <c r="B1" s="31"/>
      <c r="C1" s="31"/>
      <c r="D1" s="31"/>
      <c r="E1" s="31"/>
      <c r="F1" s="31"/>
      <c r="G1" s="31"/>
      <c r="H1" s="31"/>
      <c r="I1" s="31"/>
      <c r="J1" s="31"/>
      <c r="K1" s="31"/>
      <c r="L1" s="31"/>
      <c r="M1" s="31"/>
      <c r="N1" s="31"/>
      <c r="O1" s="31"/>
    </row>
    <row r="2" spans="1:15" ht="27" customHeight="1" thickBot="1">
      <c r="A2" s="31"/>
      <c r="B2" s="78" t="str">
        <f>'Table of Contents'!$D$21</f>
        <v>Retirement</v>
      </c>
      <c r="C2" s="78"/>
      <c r="D2" s="31"/>
      <c r="E2" s="31"/>
      <c r="F2" s="31"/>
      <c r="G2" s="31"/>
      <c r="H2" s="31"/>
      <c r="I2" s="31"/>
      <c r="J2" s="31"/>
      <c r="K2" s="31"/>
      <c r="L2" s="31"/>
      <c r="M2" s="31"/>
      <c r="N2" s="31"/>
      <c r="O2" s="31"/>
    </row>
    <row r="3" spans="1:15" ht="15.75" customHeight="1" thickTop="1">
      <c r="A3" s="31"/>
      <c r="B3" s="99" t="s">
        <v>446</v>
      </c>
      <c r="C3" s="31"/>
      <c r="D3" s="31"/>
      <c r="E3" s="31"/>
      <c r="F3" s="31"/>
      <c r="G3" s="31"/>
      <c r="H3" s="31"/>
      <c r="I3" s="31"/>
      <c r="J3" s="2"/>
      <c r="K3" s="33"/>
      <c r="L3" s="125"/>
      <c r="M3" s="125"/>
      <c r="N3" s="31"/>
      <c r="O3" s="31"/>
    </row>
    <row r="4" spans="1:15" ht="19.5" customHeight="1">
      <c r="A4" s="31"/>
      <c r="B4" s="31" t="s">
        <v>447</v>
      </c>
      <c r="C4" s="31"/>
      <c r="D4" s="31"/>
      <c r="E4" s="31"/>
      <c r="F4" s="31"/>
      <c r="G4" s="31"/>
      <c r="H4" s="31"/>
      <c r="I4" s="2"/>
      <c r="J4" s="33" t="s">
        <v>448</v>
      </c>
      <c r="K4" s="2"/>
      <c r="L4" s="119"/>
      <c r="M4" s="119"/>
      <c r="N4" s="31"/>
      <c r="O4" s="31"/>
    </row>
    <row r="5" spans="1:15" ht="45.75" customHeight="1">
      <c r="A5" s="31"/>
      <c r="B5" s="81" t="s">
        <v>785</v>
      </c>
      <c r="C5" s="31"/>
      <c r="D5" s="31"/>
      <c r="E5" s="31"/>
      <c r="F5" s="31"/>
      <c r="G5" s="31"/>
      <c r="H5" s="31"/>
      <c r="I5" s="2"/>
      <c r="J5" s="182" t="s">
        <v>787</v>
      </c>
      <c r="K5" s="182"/>
      <c r="L5" s="182"/>
      <c r="M5" s="182"/>
      <c r="N5" s="182"/>
      <c r="O5" s="31"/>
    </row>
    <row r="6" spans="1:15" ht="51" customHeight="1">
      <c r="A6" s="31"/>
      <c r="B6" s="57" t="s">
        <v>68</v>
      </c>
      <c r="C6" s="57" t="s">
        <v>819</v>
      </c>
      <c r="D6" s="57" t="s">
        <v>1106</v>
      </c>
      <c r="E6" s="57" t="s">
        <v>1107</v>
      </c>
      <c r="F6" s="57" t="s">
        <v>1108</v>
      </c>
      <c r="G6" s="57" t="s">
        <v>946</v>
      </c>
      <c r="H6" s="57" t="s">
        <v>824</v>
      </c>
      <c r="I6" s="2"/>
      <c r="J6" s="57" t="s">
        <v>449</v>
      </c>
      <c r="K6" s="57" t="s">
        <v>892</v>
      </c>
      <c r="L6" s="31"/>
      <c r="M6" s="31"/>
      <c r="N6" s="125"/>
      <c r="O6" s="31"/>
    </row>
    <row r="7" spans="1:15">
      <c r="A7" s="31"/>
      <c r="B7" s="122" t="s">
        <v>455</v>
      </c>
      <c r="C7" s="122">
        <v>2021</v>
      </c>
      <c r="D7" s="124">
        <v>0</v>
      </c>
      <c r="E7" s="122">
        <f>MATCH(B7,'Generator capacity'!$E$8:$E$227,0)</f>
        <v>155</v>
      </c>
      <c r="F7" s="122" t="str">
        <f ca="1">OFFSET('Generator capacity'!$D$7,Retirement!E7,0)</f>
        <v>Gas</v>
      </c>
      <c r="G7" s="122" t="str">
        <f ca="1">OFFSET('Generator capacity'!$B$7,E7,0)</f>
        <v>SA</v>
      </c>
      <c r="H7" s="126">
        <f ca="1">OFFSET('Generator capacity'!$F$7,E7,0)</f>
        <v>480</v>
      </c>
      <c r="I7" s="2"/>
      <c r="J7" s="44" t="s">
        <v>450</v>
      </c>
      <c r="K7" s="73">
        <v>53206.392804137613</v>
      </c>
      <c r="L7" s="31"/>
      <c r="M7" s="31"/>
      <c r="N7" s="31"/>
      <c r="O7" s="31"/>
    </row>
    <row r="8" spans="1:15">
      <c r="A8" s="31"/>
      <c r="B8" s="2" t="s">
        <v>582</v>
      </c>
      <c r="C8" s="2">
        <v>2021</v>
      </c>
      <c r="D8" s="80">
        <v>1</v>
      </c>
      <c r="E8" s="2">
        <f>MATCH(B8,'Generator capacity'!$E$8:$E$227,0)</f>
        <v>13</v>
      </c>
      <c r="F8" s="2" t="str">
        <f ca="1">OFFSET('Generator capacity'!$D$7,Retirement!E8,0)</f>
        <v>Gas</v>
      </c>
      <c r="G8" s="2" t="str">
        <f ca="1">OFFSET('Generator capacity'!$B$7,E8,0)</f>
        <v>QLD</v>
      </c>
      <c r="H8" s="53">
        <f ca="1">OFFSET('Generator capacity'!$F$7,E8,0)</f>
        <v>34</v>
      </c>
      <c r="I8" s="2"/>
      <c r="J8" s="2" t="s">
        <v>451</v>
      </c>
      <c r="K8" s="74">
        <v>85130.228486620181</v>
      </c>
      <c r="L8" s="31"/>
      <c r="M8" s="31"/>
      <c r="N8" s="31"/>
      <c r="O8" s="31"/>
    </row>
    <row r="9" spans="1:15">
      <c r="A9" s="31"/>
      <c r="B9" s="122" t="s">
        <v>78</v>
      </c>
      <c r="C9" s="122">
        <v>2022</v>
      </c>
      <c r="D9" s="124">
        <v>1</v>
      </c>
      <c r="E9" s="122">
        <f>MATCH(B9,'Generator capacity'!$E$8:$E$227,0)</f>
        <v>53</v>
      </c>
      <c r="F9" s="122" t="str">
        <f ca="1">OFFSET('Generator capacity'!$D$7,Retirement!E9,0)</f>
        <v>Coal</v>
      </c>
      <c r="G9" s="122" t="str">
        <f ca="1">OFFSET('Generator capacity'!$B$7,E9,0)</f>
        <v>NSW</v>
      </c>
      <c r="H9" s="126">
        <f ca="1">OFFSET('Generator capacity'!$F$7,E9,0)</f>
        <v>1800</v>
      </c>
      <c r="I9" s="2"/>
      <c r="J9" s="44" t="s">
        <v>342</v>
      </c>
      <c r="K9" s="73">
        <v>10641.278560827523</v>
      </c>
      <c r="L9" s="31"/>
      <c r="M9" s="31"/>
      <c r="N9" s="31"/>
      <c r="O9" s="31"/>
    </row>
    <row r="10" spans="1:15">
      <c r="A10" s="31"/>
      <c r="B10" s="2" t="s">
        <v>76</v>
      </c>
      <c r="C10" s="2">
        <v>2028</v>
      </c>
      <c r="D10" s="80">
        <v>0</v>
      </c>
      <c r="E10" s="2">
        <f>MATCH(B10,'Generator capacity'!$E$8:$E$227,0)</f>
        <v>55</v>
      </c>
      <c r="F10" s="2" t="str">
        <f ca="1">OFFSET('Generator capacity'!$D$7,Retirement!E10,0)</f>
        <v>Coal</v>
      </c>
      <c r="G10" s="2" t="str">
        <f ca="1">OFFSET('Generator capacity'!$B$7,E10,0)</f>
        <v>NSW</v>
      </c>
      <c r="H10" s="53">
        <f ca="1">OFFSET('Generator capacity'!$F$7,E10,0)</f>
        <v>1320</v>
      </c>
      <c r="I10" s="2"/>
      <c r="J10" s="2" t="s">
        <v>452</v>
      </c>
      <c r="K10" s="74">
        <v>106412.78560827523</v>
      </c>
      <c r="L10" s="31"/>
      <c r="M10" s="31"/>
      <c r="N10" s="31"/>
      <c r="O10" s="31"/>
    </row>
    <row r="11" spans="1:15">
      <c r="A11" s="31"/>
      <c r="B11" s="122" t="s">
        <v>71</v>
      </c>
      <c r="C11" s="122">
        <v>2029</v>
      </c>
      <c r="D11" s="124">
        <v>0</v>
      </c>
      <c r="E11" s="122">
        <f>MATCH(B11,'Generator capacity'!$E$8:$E$227,0)</f>
        <v>3</v>
      </c>
      <c r="F11" s="122" t="str">
        <f ca="1">OFFSET('Generator capacity'!$D$7,Retirement!E11,0)</f>
        <v>Coal</v>
      </c>
      <c r="G11" s="122" t="str">
        <f ca="1">OFFSET('Generator capacity'!$B$7,E11,0)</f>
        <v>QLD</v>
      </c>
      <c r="H11" s="126">
        <f ca="1">OFFSET('Generator capacity'!$F$7,E11,0)</f>
        <v>1680</v>
      </c>
      <c r="I11" s="2"/>
      <c r="J11" s="44" t="s">
        <v>453</v>
      </c>
      <c r="K11" s="73">
        <v>10641.278560827523</v>
      </c>
      <c r="L11" s="31"/>
      <c r="M11" s="31"/>
      <c r="N11" s="31"/>
      <c r="O11" s="31"/>
    </row>
    <row r="12" spans="1:15">
      <c r="A12" s="31"/>
      <c r="B12" s="2" t="s">
        <v>70</v>
      </c>
      <c r="C12" s="2">
        <v>2031</v>
      </c>
      <c r="D12" s="80">
        <v>0</v>
      </c>
      <c r="E12" s="2">
        <f>MATCH(B12,'Generator capacity'!$E$8:$E$227,0)</f>
        <v>52</v>
      </c>
      <c r="F12" s="2" t="str">
        <f ca="1">OFFSET('Generator capacity'!$D$7,Retirement!E12,0)</f>
        <v>Coal</v>
      </c>
      <c r="G12" s="2" t="str">
        <f ca="1">OFFSET('Generator capacity'!$B$7,E12,0)</f>
        <v>NSW</v>
      </c>
      <c r="H12" s="53">
        <f ca="1">OFFSET('Generator capacity'!$F$7,E12,0)</f>
        <v>2880</v>
      </c>
      <c r="I12" s="2"/>
      <c r="J12" s="2" t="s">
        <v>454</v>
      </c>
      <c r="K12" s="74">
        <v>21282.557121655045</v>
      </c>
      <c r="L12" s="31"/>
      <c r="M12" s="31"/>
      <c r="N12" s="31"/>
      <c r="O12" s="31"/>
    </row>
    <row r="13" spans="1:15" ht="15" customHeight="1">
      <c r="A13" s="31"/>
      <c r="B13" s="122" t="s">
        <v>517</v>
      </c>
      <c r="C13" s="122">
        <v>2031</v>
      </c>
      <c r="D13" s="124">
        <v>0</v>
      </c>
      <c r="E13" s="122">
        <f>MATCH(B13,'Generator capacity'!$E$8:$E$227,0)</f>
        <v>105</v>
      </c>
      <c r="F13" s="122" t="str">
        <f ca="1">OFFSET('Generator capacity'!$D$7,Retirement!E13,0)</f>
        <v>Gas</v>
      </c>
      <c r="G13" s="122" t="str">
        <f ca="1">OFFSET('Generator capacity'!$B$7,E13,0)</f>
        <v>VIC</v>
      </c>
      <c r="H13" s="126">
        <f ca="1">OFFSET('Generator capacity'!$F$7,E13,0)</f>
        <v>510</v>
      </c>
      <c r="I13" s="2"/>
      <c r="J13" s="2"/>
      <c r="K13" s="2"/>
      <c r="L13" s="2"/>
      <c r="M13" s="2"/>
      <c r="N13" s="31"/>
      <c r="O13" s="31"/>
    </row>
    <row r="14" spans="1:15" ht="14.25" customHeight="1">
      <c r="A14" s="31"/>
      <c r="B14" s="2" t="s">
        <v>77</v>
      </c>
      <c r="C14" s="2">
        <v>2032</v>
      </c>
      <c r="D14" s="80">
        <v>0</v>
      </c>
      <c r="E14" s="2">
        <f>MATCH(B14,'Generator capacity'!$E$8:$E$227,0)</f>
        <v>99</v>
      </c>
      <c r="F14" s="2" t="str">
        <f ca="1">OFFSET('Generator capacity'!$D$7,Retirement!E14,0)</f>
        <v>Coal</v>
      </c>
      <c r="G14" s="2" t="str">
        <f ca="1">OFFSET('Generator capacity'!$B$7,E14,0)</f>
        <v>VIC</v>
      </c>
      <c r="H14" s="53">
        <f ca="1">OFFSET('Generator capacity'!$F$7,E14,0)</f>
        <v>1528</v>
      </c>
      <c r="I14" s="31"/>
      <c r="J14" s="2"/>
      <c r="K14" s="2"/>
      <c r="L14" s="2"/>
      <c r="M14" s="2"/>
      <c r="N14" s="31"/>
      <c r="O14" s="31"/>
    </row>
    <row r="15" spans="1:15">
      <c r="A15" s="31"/>
      <c r="B15" s="122" t="s">
        <v>69</v>
      </c>
      <c r="C15" s="122">
        <v>2035</v>
      </c>
      <c r="D15" s="124">
        <v>1</v>
      </c>
      <c r="E15" s="122">
        <f>MATCH(B15,'Generator capacity'!$E$8:$E$227,0)</f>
        <v>51</v>
      </c>
      <c r="F15" s="122" t="str">
        <f ca="1">OFFSET('Generator capacity'!$D$7,Retirement!E15,0)</f>
        <v>Coal</v>
      </c>
      <c r="G15" s="122" t="str">
        <f ca="1">OFFSET('Generator capacity'!$B$7,E15,0)</f>
        <v>NSW</v>
      </c>
      <c r="H15" s="126">
        <f ca="1">OFFSET('Generator capacity'!$F$7,E15,0)</f>
        <v>2740</v>
      </c>
      <c r="I15" s="31"/>
      <c r="J15" s="2"/>
      <c r="K15" s="2"/>
      <c r="L15" s="31"/>
      <c r="M15" s="31"/>
      <c r="N15" s="31"/>
      <c r="O15" s="31"/>
    </row>
    <row r="16" spans="1:15">
      <c r="A16" s="31"/>
      <c r="B16" s="2" t="s">
        <v>75</v>
      </c>
      <c r="C16" s="2">
        <v>2036</v>
      </c>
      <c r="D16" s="80">
        <v>0</v>
      </c>
      <c r="E16" s="2">
        <f>MATCH(B16,'Generator capacity'!$E$8:$E$227,0)</f>
        <v>7</v>
      </c>
      <c r="F16" s="2" t="str">
        <f ca="1">OFFSET('Generator capacity'!$D$7,Retirement!E16,0)</f>
        <v>Coal</v>
      </c>
      <c r="G16" s="2" t="str">
        <f ca="1">OFFSET('Generator capacity'!$B$7,E16,0)</f>
        <v>QLD</v>
      </c>
      <c r="H16" s="53">
        <f ca="1">OFFSET('Generator capacity'!$F$7,E16,0)</f>
        <v>1400</v>
      </c>
      <c r="I16" s="31"/>
      <c r="J16" s="2"/>
      <c r="K16" s="2"/>
      <c r="L16" s="31"/>
      <c r="M16" s="31"/>
      <c r="N16" s="31"/>
      <c r="O16" s="31"/>
    </row>
    <row r="17" spans="1:15">
      <c r="A17" s="31"/>
      <c r="B17" s="122" t="s">
        <v>437</v>
      </c>
      <c r="C17" s="122">
        <v>2038</v>
      </c>
      <c r="D17" s="124">
        <v>0</v>
      </c>
      <c r="E17" s="122">
        <f>MATCH(B17,'Generator capacity'!$E$8:$E$227,0)</f>
        <v>1</v>
      </c>
      <c r="F17" s="122" t="str">
        <f ca="1">OFFSET('Generator capacity'!$D$7,Retirement!E17,0)</f>
        <v>Coal</v>
      </c>
      <c r="G17" s="122" t="str">
        <f ca="1">OFFSET('Generator capacity'!$B$7,E17,0)</f>
        <v>QLD</v>
      </c>
      <c r="H17" s="126">
        <f ca="1">OFFSET('Generator capacity'!$F$7,E17,0)</f>
        <v>700</v>
      </c>
      <c r="I17" s="31"/>
      <c r="J17" s="2"/>
      <c r="K17" s="2"/>
      <c r="L17" s="31"/>
      <c r="M17" s="31"/>
      <c r="N17" s="31"/>
      <c r="O17" s="31"/>
    </row>
    <row r="18" spans="1:15">
      <c r="A18" s="31"/>
      <c r="B18" s="2" t="s">
        <v>332</v>
      </c>
      <c r="C18" s="2">
        <v>2043</v>
      </c>
      <c r="D18" s="80">
        <v>0</v>
      </c>
      <c r="E18" s="2">
        <f>MATCH(B18,'Generator capacity'!$E$8:$E$227,0)</f>
        <v>54</v>
      </c>
      <c r="F18" s="2" t="str">
        <f ca="1">OFFSET('Generator capacity'!$D$7,Retirement!E18,0)</f>
        <v>Coal</v>
      </c>
      <c r="G18" s="2" t="str">
        <f ca="1">OFFSET('Generator capacity'!$B$7,E18,0)</f>
        <v>NSW</v>
      </c>
      <c r="H18" s="53">
        <f ca="1">OFFSET('Generator capacity'!$F$7,E18,0)</f>
        <v>1400</v>
      </c>
      <c r="I18" s="31"/>
      <c r="J18" s="31"/>
      <c r="K18" s="31"/>
      <c r="L18" s="31"/>
      <c r="M18" s="31"/>
      <c r="N18" s="31"/>
      <c r="O18" s="31"/>
    </row>
    <row r="19" spans="1:15">
      <c r="A19" s="31"/>
      <c r="B19" s="122" t="s">
        <v>74</v>
      </c>
      <c r="C19" s="122">
        <v>2046</v>
      </c>
      <c r="D19" s="124">
        <v>0</v>
      </c>
      <c r="E19" s="122">
        <f>MATCH(B19,'Generator capacity'!$E$8:$E$227,0)</f>
        <v>6</v>
      </c>
      <c r="F19" s="122" t="str">
        <f ca="1">OFFSET('Generator capacity'!$D$7,Retirement!E19,0)</f>
        <v>Coal</v>
      </c>
      <c r="G19" s="122" t="str">
        <f ca="1">OFFSET('Generator capacity'!$B$7,E19,0)</f>
        <v>QLD</v>
      </c>
      <c r="H19" s="126">
        <f ca="1">OFFSET('Generator capacity'!$F$7,E19,0)</f>
        <v>1460</v>
      </c>
      <c r="I19" s="31"/>
      <c r="J19" s="31"/>
      <c r="K19" s="31"/>
      <c r="L19" s="31"/>
      <c r="M19" s="31"/>
      <c r="N19" s="31"/>
      <c r="O19" s="31"/>
    </row>
    <row r="20" spans="1:15">
      <c r="A20" s="31"/>
      <c r="B20" s="2" t="s">
        <v>440</v>
      </c>
      <c r="C20" s="2">
        <v>2048</v>
      </c>
      <c r="D20" s="80">
        <v>1</v>
      </c>
      <c r="E20" s="2">
        <f>MATCH(B20,'Generator capacity'!$E$8:$E$227,0)</f>
        <v>97</v>
      </c>
      <c r="F20" s="2" t="str">
        <f ca="1">OFFSET('Generator capacity'!$D$7,Retirement!E20,0)</f>
        <v>Coal</v>
      </c>
      <c r="G20" s="2" t="str">
        <f ca="1">OFFSET('Generator capacity'!$B$7,E20,0)</f>
        <v>VIC</v>
      </c>
      <c r="H20" s="53">
        <f ca="1">OFFSET('Generator capacity'!$F$7,E20,0)</f>
        <v>2210</v>
      </c>
      <c r="I20" s="31"/>
      <c r="J20" s="31"/>
      <c r="K20" s="31"/>
      <c r="L20" s="31"/>
      <c r="M20" s="31"/>
      <c r="N20" s="31"/>
      <c r="O20" s="31"/>
    </row>
    <row r="21" spans="1:15">
      <c r="A21" s="31"/>
      <c r="B21" s="122" t="s">
        <v>438</v>
      </c>
      <c r="C21" s="122">
        <v>2051</v>
      </c>
      <c r="D21" s="124">
        <v>0</v>
      </c>
      <c r="E21" s="122">
        <f>MATCH(B21,'Generator capacity'!$E$8:$E$227,0)</f>
        <v>2</v>
      </c>
      <c r="F21" s="122" t="str">
        <f ca="1">OFFSET('Generator capacity'!$D$7,Retirement!E21,0)</f>
        <v>Coal</v>
      </c>
      <c r="G21" s="122" t="str">
        <f ca="1">OFFSET('Generator capacity'!$B$7,E21,0)</f>
        <v>QLD</v>
      </c>
      <c r="H21" s="126">
        <f ca="1">OFFSET('Generator capacity'!$F$7,E21,0)</f>
        <v>840</v>
      </c>
      <c r="I21" s="31"/>
      <c r="J21" s="31"/>
      <c r="K21" s="31"/>
      <c r="L21" s="31"/>
      <c r="M21" s="31"/>
      <c r="N21" s="31"/>
      <c r="O21" s="31"/>
    </row>
    <row r="22" spans="1:15">
      <c r="A22" s="31"/>
      <c r="B22" s="2" t="s">
        <v>73</v>
      </c>
      <c r="C22" s="2">
        <v>2052</v>
      </c>
      <c r="D22" s="80">
        <v>0</v>
      </c>
      <c r="E22" s="2">
        <f>MATCH(B22,'Generator capacity'!$E$8:$E$227,0)</f>
        <v>5</v>
      </c>
      <c r="F22" s="2" t="str">
        <f ca="1">OFFSET('Generator capacity'!$D$7,Retirement!E22,0)</f>
        <v>Coal</v>
      </c>
      <c r="G22" s="2" t="str">
        <f ca="1">OFFSET('Generator capacity'!$B$7,E22,0)</f>
        <v>QLD</v>
      </c>
      <c r="H22" s="53">
        <f ca="1">OFFSET('Generator capacity'!$F$7,E22,0)</f>
        <v>852</v>
      </c>
      <c r="I22" s="31"/>
      <c r="J22" s="31"/>
      <c r="K22" s="31"/>
      <c r="L22" s="31"/>
      <c r="M22" s="31"/>
      <c r="N22" s="31"/>
      <c r="O22" s="31"/>
    </row>
    <row r="23" spans="1:15">
      <c r="A23" s="31"/>
      <c r="B23" s="122" t="s">
        <v>439</v>
      </c>
      <c r="C23" s="122">
        <v>2053</v>
      </c>
      <c r="D23" s="124">
        <v>0</v>
      </c>
      <c r="E23" s="122">
        <f>MATCH(B23,'Generator capacity'!$E$8:$E$227,0)</f>
        <v>8</v>
      </c>
      <c r="F23" s="122" t="str">
        <f ca="1">OFFSET('Generator capacity'!$D$7,Retirement!E23,0)</f>
        <v>Coal</v>
      </c>
      <c r="G23" s="122" t="str">
        <f ca="1">OFFSET('Generator capacity'!$B$7,E23,0)</f>
        <v>QLD</v>
      </c>
      <c r="H23" s="126">
        <f ca="1">OFFSET('Generator capacity'!$F$7,E23,0)</f>
        <v>443</v>
      </c>
      <c r="I23" s="31"/>
      <c r="J23" s="31"/>
      <c r="K23" s="31"/>
      <c r="L23" s="31"/>
      <c r="M23" s="31"/>
      <c r="N23" s="31"/>
      <c r="O23" s="31"/>
    </row>
    <row r="24" spans="1:15">
      <c r="A24" s="31"/>
      <c r="B24" s="2" t="s">
        <v>441</v>
      </c>
      <c r="C24" s="2">
        <v>2056</v>
      </c>
      <c r="D24" s="80">
        <v>0</v>
      </c>
      <c r="E24" s="2">
        <f>MATCH(B24,'Generator capacity'!$E$8:$E$227,0)</f>
        <v>98</v>
      </c>
      <c r="F24" s="2" t="str">
        <f ca="1">OFFSET('Generator capacity'!$D$7,Retirement!E24,0)</f>
        <v>Coal</v>
      </c>
      <c r="G24" s="2" t="str">
        <f ca="1">OFFSET('Generator capacity'!$B$7,E24,0)</f>
        <v>VIC</v>
      </c>
      <c r="H24" s="53">
        <f ca="1">OFFSET('Generator capacity'!$F$7,E24,0)</f>
        <v>1150</v>
      </c>
      <c r="I24" s="31"/>
      <c r="J24" s="31"/>
      <c r="K24" s="31"/>
      <c r="L24" s="31"/>
      <c r="M24" s="31"/>
      <c r="N24" s="31"/>
      <c r="O24" s="31"/>
    </row>
    <row r="25" spans="1:15">
      <c r="A25" s="31"/>
      <c r="B25" s="122" t="s">
        <v>72</v>
      </c>
      <c r="C25" s="122">
        <v>2057</v>
      </c>
      <c r="D25" s="124">
        <v>0</v>
      </c>
      <c r="E25" s="122">
        <f>MATCH(B25,'Generator capacity'!$E$8:$E$227,0)</f>
        <v>4</v>
      </c>
      <c r="F25" s="122" t="str">
        <f ca="1">OFFSET('Generator capacity'!$D$7,Retirement!E25,0)</f>
        <v>Coal</v>
      </c>
      <c r="G25" s="122" t="str">
        <f ca="1">OFFSET('Generator capacity'!$B$7,E25,0)</f>
        <v>QLD</v>
      </c>
      <c r="H25" s="126">
        <f ca="1">OFFSET('Generator capacity'!$F$7,E25,0)</f>
        <v>750</v>
      </c>
      <c r="I25" s="31"/>
      <c r="J25" s="31"/>
      <c r="K25" s="31"/>
      <c r="L25" s="31"/>
      <c r="M25" s="31"/>
      <c r="N25" s="31"/>
      <c r="O25" s="31"/>
    </row>
    <row r="26" spans="1:15">
      <c r="A26" s="31"/>
      <c r="B26" s="2"/>
      <c r="C26" s="2"/>
      <c r="D26" s="2"/>
      <c r="E26" s="2"/>
      <c r="F26" s="2"/>
      <c r="G26" s="2"/>
      <c r="H26" s="2"/>
      <c r="I26" s="31"/>
      <c r="J26" s="31"/>
      <c r="K26" s="31"/>
      <c r="L26" s="31"/>
      <c r="M26" s="31"/>
      <c r="N26" s="31"/>
      <c r="O26" s="31"/>
    </row>
    <row r="27" spans="1:15">
      <c r="A27" s="31"/>
      <c r="B27" s="2"/>
      <c r="C27" s="2"/>
      <c r="D27" s="2"/>
      <c r="E27" s="2"/>
      <c r="F27" s="2"/>
      <c r="G27" s="2"/>
      <c r="H27" s="2"/>
      <c r="I27" s="31"/>
      <c r="J27" s="31"/>
      <c r="K27" s="31"/>
      <c r="L27" s="31"/>
      <c r="M27" s="31"/>
      <c r="N27" s="31"/>
      <c r="O27" s="31"/>
    </row>
    <row r="28" spans="1:15">
      <c r="A28" s="31"/>
      <c r="B28" s="2"/>
      <c r="C28" s="2"/>
      <c r="D28" s="2"/>
      <c r="E28" s="2"/>
      <c r="F28" s="31"/>
      <c r="G28" s="31"/>
      <c r="H28" s="123"/>
      <c r="I28" s="31"/>
      <c r="J28" s="31"/>
      <c r="K28" s="31"/>
      <c r="L28" s="31"/>
      <c r="M28" s="31"/>
      <c r="N28" s="31"/>
      <c r="O28" s="31"/>
    </row>
    <row r="29" spans="1:15">
      <c r="A29" s="31"/>
      <c r="B29" s="2"/>
      <c r="C29" s="2"/>
      <c r="D29" s="2"/>
      <c r="E29" s="2"/>
      <c r="F29" s="31" t="s">
        <v>923</v>
      </c>
      <c r="G29" s="31"/>
      <c r="H29" s="123">
        <f ca="1">SUMIF(F7:F25,F29,H7:H25)</f>
        <v>23153</v>
      </c>
      <c r="I29" s="31"/>
      <c r="J29" s="31"/>
      <c r="K29" s="31"/>
      <c r="L29" s="31"/>
      <c r="M29" s="31"/>
      <c r="N29" s="31"/>
      <c r="O29" s="31"/>
    </row>
    <row r="30" spans="1:15">
      <c r="A30" s="31"/>
      <c r="B30" s="2"/>
      <c r="C30" s="2"/>
      <c r="D30" s="2"/>
      <c r="E30" s="2"/>
      <c r="F30" s="2"/>
      <c r="G30" s="2"/>
      <c r="H30" s="2"/>
      <c r="I30" s="31"/>
      <c r="J30" s="31"/>
      <c r="K30" s="31"/>
      <c r="L30" s="31"/>
      <c r="M30" s="31"/>
      <c r="N30" s="31"/>
      <c r="O30" s="31"/>
    </row>
    <row r="31" spans="1:15">
      <c r="A31" s="31"/>
      <c r="B31" s="2"/>
      <c r="C31" s="2"/>
      <c r="D31" s="2"/>
      <c r="E31" s="2"/>
      <c r="F31" s="2"/>
      <c r="G31" s="2"/>
      <c r="H31" s="2"/>
      <c r="I31" s="31"/>
      <c r="J31" s="31"/>
      <c r="K31" s="31"/>
      <c r="L31" s="31"/>
      <c r="M31" s="31"/>
      <c r="N31" s="31"/>
      <c r="O31" s="31"/>
    </row>
    <row r="32" spans="1:15" ht="1.5" customHeight="1">
      <c r="A32" s="31"/>
      <c r="B32" s="2"/>
      <c r="C32" s="2"/>
      <c r="D32" s="2"/>
      <c r="E32" s="2"/>
      <c r="F32" s="2"/>
      <c r="G32" s="2"/>
      <c r="H32" s="2"/>
      <c r="I32" s="33"/>
      <c r="J32" s="2" t="s">
        <v>713</v>
      </c>
      <c r="K32" s="33" t="s">
        <v>1109</v>
      </c>
      <c r="L32" s="33" t="s">
        <v>59</v>
      </c>
      <c r="M32" s="33" t="s">
        <v>60</v>
      </c>
      <c r="N32" s="33" t="s">
        <v>61</v>
      </c>
      <c r="O32" s="31"/>
    </row>
    <row r="33" spans="1:15" ht="1.5" customHeight="1">
      <c r="A33" s="31"/>
      <c r="B33" s="2"/>
      <c r="C33" s="2"/>
      <c r="D33" s="2"/>
      <c r="E33" s="2"/>
      <c r="F33" s="2"/>
      <c r="G33" s="2"/>
      <c r="H33" s="2"/>
      <c r="I33" s="33">
        <v>2019</v>
      </c>
      <c r="J33" s="2" t="str">
        <f>I33&amp;"-"&amp;RIGHT(I33+1,2)</f>
        <v>2019-20</v>
      </c>
      <c r="K33" s="53">
        <f ca="1">H29-SUM(L33:N33)</f>
        <v>23153</v>
      </c>
      <c r="L33" s="123">
        <f t="shared" ref="L33:N52" ca="1" si="0">SUMIFS($H$7:$H$25,$F$7:$F$25,$F$29,$G$7:$G$25,L$32,$C$7:$C$25,$I33)</f>
        <v>0</v>
      </c>
      <c r="M33" s="123">
        <f t="shared" ca="1" si="0"/>
        <v>0</v>
      </c>
      <c r="N33" s="123">
        <f t="shared" ca="1" si="0"/>
        <v>0</v>
      </c>
      <c r="O33" s="31"/>
    </row>
    <row r="34" spans="1:15" ht="1.5" customHeight="1">
      <c r="A34" s="31"/>
      <c r="B34" s="2"/>
      <c r="C34" s="2"/>
      <c r="D34" s="2"/>
      <c r="E34" s="2"/>
      <c r="F34" s="2"/>
      <c r="G34" s="2"/>
      <c r="H34" s="2"/>
      <c r="I34" s="33">
        <f>I33+1</f>
        <v>2020</v>
      </c>
      <c r="J34" s="2" t="str">
        <f t="shared" ref="J34:J71" si="1">I34&amp;"-"&amp;RIGHT(I34+1,2)</f>
        <v>2020-21</v>
      </c>
      <c r="K34" s="53">
        <f ca="1">K33-SUM(L34:N34)</f>
        <v>23153</v>
      </c>
      <c r="L34" s="123">
        <f t="shared" ca="1" si="0"/>
        <v>0</v>
      </c>
      <c r="M34" s="123">
        <f t="shared" ca="1" si="0"/>
        <v>0</v>
      </c>
      <c r="N34" s="123">
        <f t="shared" ca="1" si="0"/>
        <v>0</v>
      </c>
      <c r="O34" s="31"/>
    </row>
    <row r="35" spans="1:15" ht="1.5" customHeight="1">
      <c r="A35" s="31"/>
      <c r="B35" s="2"/>
      <c r="C35" s="2"/>
      <c r="D35" s="2"/>
      <c r="E35" s="2"/>
      <c r="F35" s="2"/>
      <c r="G35" s="2"/>
      <c r="H35" s="2"/>
      <c r="I35" s="33">
        <f t="shared" ref="I35:I71" si="2">I34+1</f>
        <v>2021</v>
      </c>
      <c r="J35" s="2" t="str">
        <f t="shared" si="1"/>
        <v>2021-22</v>
      </c>
      <c r="K35" s="53">
        <f t="shared" ref="K35:K71" ca="1" si="3">K34-SUM(L35:N35)</f>
        <v>23153</v>
      </c>
      <c r="L35" s="123">
        <f t="shared" ca="1" si="0"/>
        <v>0</v>
      </c>
      <c r="M35" s="123">
        <f t="shared" ca="1" si="0"/>
        <v>0</v>
      </c>
      <c r="N35" s="123">
        <f t="shared" ca="1" si="0"/>
        <v>0</v>
      </c>
      <c r="O35" s="31"/>
    </row>
    <row r="36" spans="1:15" ht="1.5" customHeight="1">
      <c r="A36" s="31"/>
      <c r="B36" s="2"/>
      <c r="C36" s="2"/>
      <c r="D36" s="2"/>
      <c r="E36" s="2"/>
      <c r="F36" s="2"/>
      <c r="G36" s="2"/>
      <c r="H36" s="2"/>
      <c r="I36" s="33">
        <f t="shared" si="2"/>
        <v>2022</v>
      </c>
      <c r="J36" s="2" t="str">
        <f t="shared" si="1"/>
        <v>2022-23</v>
      </c>
      <c r="K36" s="53">
        <f t="shared" ca="1" si="3"/>
        <v>21353</v>
      </c>
      <c r="L36" s="123">
        <f t="shared" ca="1" si="0"/>
        <v>0</v>
      </c>
      <c r="M36" s="123">
        <f t="shared" ca="1" si="0"/>
        <v>1800</v>
      </c>
      <c r="N36" s="123">
        <f t="shared" ca="1" si="0"/>
        <v>0</v>
      </c>
      <c r="O36" s="31"/>
    </row>
    <row r="37" spans="1:15" ht="1.5" customHeight="1">
      <c r="A37" s="31"/>
      <c r="B37" s="2"/>
      <c r="C37" s="2"/>
      <c r="D37" s="2"/>
      <c r="E37" s="2"/>
      <c r="F37" s="2"/>
      <c r="G37" s="2"/>
      <c r="H37" s="2"/>
      <c r="I37" s="33">
        <f t="shared" si="2"/>
        <v>2023</v>
      </c>
      <c r="J37" s="2" t="str">
        <f t="shared" si="1"/>
        <v>2023-24</v>
      </c>
      <c r="K37" s="53">
        <f t="shared" ca="1" si="3"/>
        <v>21353</v>
      </c>
      <c r="L37" s="123">
        <f t="shared" ca="1" si="0"/>
        <v>0</v>
      </c>
      <c r="M37" s="123">
        <f t="shared" ca="1" si="0"/>
        <v>0</v>
      </c>
      <c r="N37" s="123">
        <f t="shared" ca="1" si="0"/>
        <v>0</v>
      </c>
      <c r="O37" s="31"/>
    </row>
    <row r="38" spans="1:15" ht="1.5" customHeight="1">
      <c r="A38" s="33"/>
      <c r="B38" s="2"/>
      <c r="C38" s="2"/>
      <c r="D38" s="33"/>
      <c r="E38" s="33"/>
      <c r="F38" s="33"/>
      <c r="G38" s="33"/>
      <c r="H38" s="33"/>
      <c r="I38" s="33">
        <f t="shared" si="2"/>
        <v>2024</v>
      </c>
      <c r="J38" s="2" t="str">
        <f t="shared" si="1"/>
        <v>2024-25</v>
      </c>
      <c r="K38" s="53">
        <f t="shared" ca="1" si="3"/>
        <v>21353</v>
      </c>
      <c r="L38" s="123">
        <f t="shared" ca="1" si="0"/>
        <v>0</v>
      </c>
      <c r="M38" s="123">
        <f t="shared" ca="1" si="0"/>
        <v>0</v>
      </c>
      <c r="N38" s="123">
        <f t="shared" ca="1" si="0"/>
        <v>0</v>
      </c>
      <c r="O38" s="31"/>
    </row>
    <row r="39" spans="1:15" ht="1.5" customHeight="1">
      <c r="A39" s="33"/>
      <c r="B39" s="33"/>
      <c r="C39" s="33"/>
      <c r="D39" s="33"/>
      <c r="E39" s="33"/>
      <c r="F39" s="33"/>
      <c r="G39" s="33"/>
      <c r="H39" s="33"/>
      <c r="I39" s="33">
        <f t="shared" si="2"/>
        <v>2025</v>
      </c>
      <c r="J39" s="2" t="str">
        <f t="shared" si="1"/>
        <v>2025-26</v>
      </c>
      <c r="K39" s="53">
        <f t="shared" ca="1" si="3"/>
        <v>21353</v>
      </c>
      <c r="L39" s="123">
        <f t="shared" ca="1" si="0"/>
        <v>0</v>
      </c>
      <c r="M39" s="123">
        <f t="shared" ca="1" si="0"/>
        <v>0</v>
      </c>
      <c r="N39" s="123">
        <f t="shared" ca="1" si="0"/>
        <v>0</v>
      </c>
      <c r="O39" s="31"/>
    </row>
    <row r="40" spans="1:15" ht="1.5" customHeight="1">
      <c r="A40" s="33"/>
      <c r="B40" s="2"/>
      <c r="C40" s="2"/>
      <c r="D40" s="2"/>
      <c r="E40" s="2"/>
      <c r="F40" s="2"/>
      <c r="G40" s="2"/>
      <c r="H40" s="33"/>
      <c r="I40" s="33">
        <f t="shared" si="2"/>
        <v>2026</v>
      </c>
      <c r="J40" s="2" t="str">
        <f t="shared" si="1"/>
        <v>2026-27</v>
      </c>
      <c r="K40" s="53">
        <f t="shared" ca="1" si="3"/>
        <v>21353</v>
      </c>
      <c r="L40" s="123">
        <f t="shared" ca="1" si="0"/>
        <v>0</v>
      </c>
      <c r="M40" s="123">
        <f t="shared" ca="1" si="0"/>
        <v>0</v>
      </c>
      <c r="N40" s="123">
        <f t="shared" ca="1" si="0"/>
        <v>0</v>
      </c>
      <c r="O40" s="31"/>
    </row>
    <row r="41" spans="1:15" ht="1.5" customHeight="1">
      <c r="A41" s="33"/>
      <c r="B41" s="2"/>
      <c r="C41" s="2"/>
      <c r="D41" s="2"/>
      <c r="E41" s="2"/>
      <c r="F41" s="2"/>
      <c r="G41" s="2"/>
      <c r="H41" s="2"/>
      <c r="I41" s="33">
        <f t="shared" si="2"/>
        <v>2027</v>
      </c>
      <c r="J41" s="2" t="str">
        <f t="shared" si="1"/>
        <v>2027-28</v>
      </c>
      <c r="K41" s="53">
        <f t="shared" ca="1" si="3"/>
        <v>21353</v>
      </c>
      <c r="L41" s="123">
        <f t="shared" ca="1" si="0"/>
        <v>0</v>
      </c>
      <c r="M41" s="123">
        <f t="shared" ca="1" si="0"/>
        <v>0</v>
      </c>
      <c r="N41" s="123">
        <f t="shared" ca="1" si="0"/>
        <v>0</v>
      </c>
      <c r="O41" s="31"/>
    </row>
    <row r="42" spans="1:15" ht="1.5" customHeight="1">
      <c r="A42" s="33"/>
      <c r="B42" s="2"/>
      <c r="C42" s="2"/>
      <c r="D42" s="2"/>
      <c r="E42" s="2"/>
      <c r="F42" s="2"/>
      <c r="G42" s="2"/>
      <c r="H42" s="2"/>
      <c r="I42" s="33">
        <f t="shared" si="2"/>
        <v>2028</v>
      </c>
      <c r="J42" s="2" t="str">
        <f t="shared" si="1"/>
        <v>2028-29</v>
      </c>
      <c r="K42" s="53">
        <f t="shared" ca="1" si="3"/>
        <v>20033</v>
      </c>
      <c r="L42" s="123">
        <f t="shared" ca="1" si="0"/>
        <v>0</v>
      </c>
      <c r="M42" s="123">
        <f t="shared" ca="1" si="0"/>
        <v>1320</v>
      </c>
      <c r="N42" s="123">
        <f t="shared" ca="1" si="0"/>
        <v>0</v>
      </c>
      <c r="O42" s="31"/>
    </row>
    <row r="43" spans="1:15" ht="1.5" customHeight="1">
      <c r="A43" s="33"/>
      <c r="B43" s="2"/>
      <c r="C43" s="2"/>
      <c r="D43" s="2"/>
      <c r="E43" s="2"/>
      <c r="F43" s="2"/>
      <c r="G43" s="2"/>
      <c r="H43" s="2"/>
      <c r="I43" s="33">
        <f t="shared" si="2"/>
        <v>2029</v>
      </c>
      <c r="J43" s="2" t="str">
        <f t="shared" si="1"/>
        <v>2029-30</v>
      </c>
      <c r="K43" s="53">
        <f t="shared" ca="1" si="3"/>
        <v>18353</v>
      </c>
      <c r="L43" s="123">
        <f t="shared" ca="1" si="0"/>
        <v>1680</v>
      </c>
      <c r="M43" s="123">
        <f t="shared" ca="1" si="0"/>
        <v>0</v>
      </c>
      <c r="N43" s="123">
        <f t="shared" ca="1" si="0"/>
        <v>0</v>
      </c>
      <c r="O43" s="31"/>
    </row>
    <row r="44" spans="1:15" ht="1.5" customHeight="1">
      <c r="A44" s="33"/>
      <c r="B44" s="2"/>
      <c r="C44" s="2"/>
      <c r="D44" s="2"/>
      <c r="E44" s="2"/>
      <c r="F44" s="2"/>
      <c r="G44" s="2"/>
      <c r="H44" s="2"/>
      <c r="I44" s="33">
        <f t="shared" si="2"/>
        <v>2030</v>
      </c>
      <c r="J44" s="2" t="str">
        <f t="shared" si="1"/>
        <v>2030-31</v>
      </c>
      <c r="K44" s="53">
        <f t="shared" ca="1" si="3"/>
        <v>18353</v>
      </c>
      <c r="L44" s="123">
        <f t="shared" ca="1" si="0"/>
        <v>0</v>
      </c>
      <c r="M44" s="123">
        <f t="shared" ca="1" si="0"/>
        <v>0</v>
      </c>
      <c r="N44" s="123">
        <f t="shared" ca="1" si="0"/>
        <v>0</v>
      </c>
      <c r="O44" s="31"/>
    </row>
    <row r="45" spans="1:15" ht="1.5" customHeight="1">
      <c r="A45" s="33"/>
      <c r="B45" s="2"/>
      <c r="C45" s="2"/>
      <c r="D45" s="2"/>
      <c r="E45" s="2"/>
      <c r="F45" s="2"/>
      <c r="G45" s="2"/>
      <c r="H45" s="2"/>
      <c r="I45" s="33">
        <f t="shared" si="2"/>
        <v>2031</v>
      </c>
      <c r="J45" s="2" t="str">
        <f t="shared" si="1"/>
        <v>2031-32</v>
      </c>
      <c r="K45" s="53">
        <f t="shared" ca="1" si="3"/>
        <v>15473</v>
      </c>
      <c r="L45" s="123">
        <f t="shared" ca="1" si="0"/>
        <v>0</v>
      </c>
      <c r="M45" s="123">
        <f t="shared" ca="1" si="0"/>
        <v>2880</v>
      </c>
      <c r="N45" s="123">
        <f t="shared" ca="1" si="0"/>
        <v>0</v>
      </c>
      <c r="O45" s="31"/>
    </row>
    <row r="46" spans="1:15" ht="1.5" customHeight="1">
      <c r="A46" s="33"/>
      <c r="B46" s="2"/>
      <c r="C46" s="2"/>
      <c r="D46" s="2"/>
      <c r="E46" s="2"/>
      <c r="F46" s="2"/>
      <c r="G46" s="2"/>
      <c r="H46" s="2"/>
      <c r="I46" s="33">
        <f t="shared" si="2"/>
        <v>2032</v>
      </c>
      <c r="J46" s="2" t="str">
        <f t="shared" si="1"/>
        <v>2032-33</v>
      </c>
      <c r="K46" s="53">
        <f t="shared" ca="1" si="3"/>
        <v>13945</v>
      </c>
      <c r="L46" s="123">
        <f t="shared" ca="1" si="0"/>
        <v>0</v>
      </c>
      <c r="M46" s="123">
        <f t="shared" ca="1" si="0"/>
        <v>0</v>
      </c>
      <c r="N46" s="123">
        <f t="shared" ca="1" si="0"/>
        <v>1528</v>
      </c>
      <c r="O46" s="31"/>
    </row>
    <row r="47" spans="1:15" ht="1.5" customHeight="1">
      <c r="A47" s="33"/>
      <c r="B47" s="2"/>
      <c r="C47" s="2"/>
      <c r="D47" s="2"/>
      <c r="E47" s="2"/>
      <c r="F47" s="2"/>
      <c r="G47" s="2"/>
      <c r="H47" s="2"/>
      <c r="I47" s="33">
        <f t="shared" si="2"/>
        <v>2033</v>
      </c>
      <c r="J47" s="2" t="str">
        <f t="shared" si="1"/>
        <v>2033-34</v>
      </c>
      <c r="K47" s="53">
        <f t="shared" ca="1" si="3"/>
        <v>13945</v>
      </c>
      <c r="L47" s="123">
        <f t="shared" ca="1" si="0"/>
        <v>0</v>
      </c>
      <c r="M47" s="123">
        <f t="shared" ca="1" si="0"/>
        <v>0</v>
      </c>
      <c r="N47" s="123">
        <f t="shared" ca="1" si="0"/>
        <v>0</v>
      </c>
      <c r="O47" s="31"/>
    </row>
    <row r="48" spans="1:15" ht="1.5" customHeight="1">
      <c r="A48" s="33"/>
      <c r="B48" s="2"/>
      <c r="C48" s="2"/>
      <c r="D48" s="2"/>
      <c r="E48" s="2"/>
      <c r="F48" s="2"/>
      <c r="G48" s="2"/>
      <c r="H48" s="2"/>
      <c r="I48" s="33">
        <f t="shared" si="2"/>
        <v>2034</v>
      </c>
      <c r="J48" s="2" t="str">
        <f t="shared" si="1"/>
        <v>2034-35</v>
      </c>
      <c r="K48" s="53">
        <f t="shared" ca="1" si="3"/>
        <v>13945</v>
      </c>
      <c r="L48" s="123">
        <f t="shared" ca="1" si="0"/>
        <v>0</v>
      </c>
      <c r="M48" s="123">
        <f t="shared" ca="1" si="0"/>
        <v>0</v>
      </c>
      <c r="N48" s="123">
        <f t="shared" ca="1" si="0"/>
        <v>0</v>
      </c>
      <c r="O48" s="31"/>
    </row>
    <row r="49" spans="1:15" ht="1.5" customHeight="1">
      <c r="A49" s="33"/>
      <c r="B49" s="2"/>
      <c r="C49" s="2"/>
      <c r="D49" s="2"/>
      <c r="E49" s="2"/>
      <c r="F49" s="2"/>
      <c r="G49" s="2"/>
      <c r="H49" s="2"/>
      <c r="I49" s="33">
        <f t="shared" si="2"/>
        <v>2035</v>
      </c>
      <c r="J49" s="2" t="str">
        <f t="shared" si="1"/>
        <v>2035-36</v>
      </c>
      <c r="K49" s="53">
        <f t="shared" ca="1" si="3"/>
        <v>11205</v>
      </c>
      <c r="L49" s="123">
        <f t="shared" ca="1" si="0"/>
        <v>0</v>
      </c>
      <c r="M49" s="123">
        <f t="shared" ca="1" si="0"/>
        <v>2740</v>
      </c>
      <c r="N49" s="123">
        <f t="shared" ca="1" si="0"/>
        <v>0</v>
      </c>
      <c r="O49" s="31"/>
    </row>
    <row r="50" spans="1:15" ht="1.5" customHeight="1">
      <c r="A50" s="33"/>
      <c r="B50" s="2"/>
      <c r="C50" s="2"/>
      <c r="D50" s="2"/>
      <c r="E50" s="2"/>
      <c r="F50" s="2"/>
      <c r="G50" s="2"/>
      <c r="H50" s="2"/>
      <c r="I50" s="33">
        <f t="shared" si="2"/>
        <v>2036</v>
      </c>
      <c r="J50" s="2" t="str">
        <f t="shared" si="1"/>
        <v>2036-37</v>
      </c>
      <c r="K50" s="53">
        <f t="shared" ca="1" si="3"/>
        <v>9805</v>
      </c>
      <c r="L50" s="123">
        <f t="shared" ca="1" si="0"/>
        <v>1400</v>
      </c>
      <c r="M50" s="123">
        <f t="shared" ca="1" si="0"/>
        <v>0</v>
      </c>
      <c r="N50" s="123">
        <f t="shared" ca="1" si="0"/>
        <v>0</v>
      </c>
      <c r="O50" s="31"/>
    </row>
    <row r="51" spans="1:15" ht="1.5" customHeight="1">
      <c r="A51" s="33"/>
      <c r="B51" s="2"/>
      <c r="C51" s="2"/>
      <c r="D51" s="2"/>
      <c r="E51" s="2"/>
      <c r="F51" s="2"/>
      <c r="G51" s="2"/>
      <c r="H51" s="2"/>
      <c r="I51" s="33">
        <f t="shared" si="2"/>
        <v>2037</v>
      </c>
      <c r="J51" s="2" t="str">
        <f t="shared" si="1"/>
        <v>2037-38</v>
      </c>
      <c r="K51" s="53">
        <f t="shared" ca="1" si="3"/>
        <v>9805</v>
      </c>
      <c r="L51" s="123">
        <f t="shared" ca="1" si="0"/>
        <v>0</v>
      </c>
      <c r="M51" s="123">
        <f t="shared" ca="1" si="0"/>
        <v>0</v>
      </c>
      <c r="N51" s="123">
        <f t="shared" ca="1" si="0"/>
        <v>0</v>
      </c>
      <c r="O51" s="31"/>
    </row>
    <row r="52" spans="1:15" ht="1.5" customHeight="1">
      <c r="A52" s="33"/>
      <c r="B52" s="2"/>
      <c r="C52" s="2"/>
      <c r="D52" s="2"/>
      <c r="E52" s="2"/>
      <c r="F52" s="2"/>
      <c r="G52" s="2"/>
      <c r="H52" s="2"/>
      <c r="I52" s="33">
        <f t="shared" si="2"/>
        <v>2038</v>
      </c>
      <c r="J52" s="2" t="str">
        <f t="shared" si="1"/>
        <v>2038-39</v>
      </c>
      <c r="K52" s="53">
        <f t="shared" ca="1" si="3"/>
        <v>9105</v>
      </c>
      <c r="L52" s="123">
        <f t="shared" ca="1" si="0"/>
        <v>700</v>
      </c>
      <c r="M52" s="123">
        <f t="shared" ca="1" si="0"/>
        <v>0</v>
      </c>
      <c r="N52" s="123">
        <f t="shared" ca="1" si="0"/>
        <v>0</v>
      </c>
      <c r="O52" s="31"/>
    </row>
    <row r="53" spans="1:15" ht="1.5" customHeight="1">
      <c r="A53" s="33"/>
      <c r="B53" s="2"/>
      <c r="C53" s="2"/>
      <c r="D53" s="2"/>
      <c r="E53" s="2"/>
      <c r="F53" s="2"/>
      <c r="G53" s="2"/>
      <c r="H53" s="2"/>
      <c r="I53" s="33">
        <f t="shared" si="2"/>
        <v>2039</v>
      </c>
      <c r="J53" s="2" t="str">
        <f t="shared" si="1"/>
        <v>2039-40</v>
      </c>
      <c r="K53" s="53">
        <f t="shared" ca="1" si="3"/>
        <v>9105</v>
      </c>
      <c r="L53" s="123">
        <f t="shared" ref="L53:N71" ca="1" si="4">SUMIFS($H$7:$H$25,$F$7:$F$25,$F$29,$G$7:$G$25,L$32,$C$7:$C$25,$I53)</f>
        <v>0</v>
      </c>
      <c r="M53" s="123">
        <f t="shared" ca="1" si="4"/>
        <v>0</v>
      </c>
      <c r="N53" s="123">
        <f t="shared" ca="1" si="4"/>
        <v>0</v>
      </c>
      <c r="O53" s="31"/>
    </row>
    <row r="54" spans="1:15" ht="1.5" customHeight="1">
      <c r="A54" s="33"/>
      <c r="B54" s="2"/>
      <c r="C54" s="2"/>
      <c r="D54" s="2"/>
      <c r="E54" s="2"/>
      <c r="F54" s="2"/>
      <c r="G54" s="2"/>
      <c r="H54" s="2"/>
      <c r="I54" s="33">
        <f t="shared" si="2"/>
        <v>2040</v>
      </c>
      <c r="J54" s="2" t="str">
        <f t="shared" si="1"/>
        <v>2040-41</v>
      </c>
      <c r="K54" s="53">
        <f t="shared" ca="1" si="3"/>
        <v>9105</v>
      </c>
      <c r="L54" s="123">
        <f t="shared" ca="1" si="4"/>
        <v>0</v>
      </c>
      <c r="M54" s="123">
        <f t="shared" ca="1" si="4"/>
        <v>0</v>
      </c>
      <c r="N54" s="123">
        <f t="shared" ca="1" si="4"/>
        <v>0</v>
      </c>
      <c r="O54" s="31"/>
    </row>
    <row r="55" spans="1:15" ht="0.75" customHeight="1">
      <c r="A55" s="33"/>
      <c r="B55" s="2"/>
      <c r="C55" s="2"/>
      <c r="D55" s="2"/>
      <c r="E55" s="2"/>
      <c r="F55" s="2"/>
      <c r="G55" s="2"/>
      <c r="H55" s="2"/>
      <c r="I55" s="33">
        <f t="shared" si="2"/>
        <v>2041</v>
      </c>
      <c r="J55" s="2" t="str">
        <f t="shared" si="1"/>
        <v>2041-42</v>
      </c>
      <c r="K55" s="53">
        <f t="shared" ca="1" si="3"/>
        <v>9105</v>
      </c>
      <c r="L55" s="123">
        <f t="shared" ca="1" si="4"/>
        <v>0</v>
      </c>
      <c r="M55" s="123">
        <f t="shared" ca="1" si="4"/>
        <v>0</v>
      </c>
      <c r="N55" s="123">
        <f t="shared" ca="1" si="4"/>
        <v>0</v>
      </c>
      <c r="O55" s="31"/>
    </row>
    <row r="56" spans="1:15" ht="0.75" customHeight="1">
      <c r="A56" s="33"/>
      <c r="B56" s="2"/>
      <c r="C56" s="2"/>
      <c r="D56" s="2"/>
      <c r="E56" s="2"/>
      <c r="F56" s="2"/>
      <c r="G56" s="2"/>
      <c r="H56" s="2"/>
      <c r="I56" s="33">
        <f t="shared" si="2"/>
        <v>2042</v>
      </c>
      <c r="J56" s="2" t="str">
        <f t="shared" si="1"/>
        <v>2042-43</v>
      </c>
      <c r="K56" s="53">
        <f t="shared" ca="1" si="3"/>
        <v>9105</v>
      </c>
      <c r="L56" s="123">
        <f t="shared" ca="1" si="4"/>
        <v>0</v>
      </c>
      <c r="M56" s="123">
        <f t="shared" ca="1" si="4"/>
        <v>0</v>
      </c>
      <c r="N56" s="123">
        <f t="shared" ca="1" si="4"/>
        <v>0</v>
      </c>
      <c r="O56" s="31"/>
    </row>
    <row r="57" spans="1:15" ht="0.75" customHeight="1">
      <c r="A57" s="33"/>
      <c r="B57" s="2"/>
      <c r="C57" s="2"/>
      <c r="D57" s="2"/>
      <c r="E57" s="2"/>
      <c r="F57" s="2"/>
      <c r="G57" s="2"/>
      <c r="H57" s="2"/>
      <c r="I57" s="33">
        <f t="shared" si="2"/>
        <v>2043</v>
      </c>
      <c r="J57" s="2" t="str">
        <f t="shared" si="1"/>
        <v>2043-44</v>
      </c>
      <c r="K57" s="53">
        <f t="shared" ca="1" si="3"/>
        <v>7705</v>
      </c>
      <c r="L57" s="123">
        <f t="shared" ca="1" si="4"/>
        <v>0</v>
      </c>
      <c r="M57" s="123">
        <f t="shared" ca="1" si="4"/>
        <v>1400</v>
      </c>
      <c r="N57" s="123">
        <f t="shared" ca="1" si="4"/>
        <v>0</v>
      </c>
      <c r="O57" s="31"/>
    </row>
    <row r="58" spans="1:15" ht="0.75" customHeight="1">
      <c r="A58" s="33"/>
      <c r="B58" s="2"/>
      <c r="C58" s="2"/>
      <c r="D58" s="2"/>
      <c r="E58" s="2"/>
      <c r="F58" s="2"/>
      <c r="G58" s="2"/>
      <c r="H58" s="2"/>
      <c r="I58" s="33">
        <f t="shared" si="2"/>
        <v>2044</v>
      </c>
      <c r="J58" s="2" t="str">
        <f t="shared" si="1"/>
        <v>2044-45</v>
      </c>
      <c r="K58" s="53">
        <f t="shared" ca="1" si="3"/>
        <v>7705</v>
      </c>
      <c r="L58" s="123">
        <f t="shared" ca="1" si="4"/>
        <v>0</v>
      </c>
      <c r="M58" s="123">
        <f t="shared" ca="1" si="4"/>
        <v>0</v>
      </c>
      <c r="N58" s="123">
        <f t="shared" ca="1" si="4"/>
        <v>0</v>
      </c>
      <c r="O58" s="31"/>
    </row>
    <row r="59" spans="1:15" ht="0.75" customHeight="1">
      <c r="A59" s="33"/>
      <c r="B59" s="2"/>
      <c r="C59" s="2"/>
      <c r="D59" s="2"/>
      <c r="E59" s="2"/>
      <c r="F59" s="2"/>
      <c r="G59" s="2"/>
      <c r="H59" s="2"/>
      <c r="I59" s="33">
        <f t="shared" si="2"/>
        <v>2045</v>
      </c>
      <c r="J59" s="2" t="str">
        <f t="shared" si="1"/>
        <v>2045-46</v>
      </c>
      <c r="K59" s="53">
        <f t="shared" ca="1" si="3"/>
        <v>7705</v>
      </c>
      <c r="L59" s="123">
        <f t="shared" ca="1" si="4"/>
        <v>0</v>
      </c>
      <c r="M59" s="123">
        <f t="shared" ca="1" si="4"/>
        <v>0</v>
      </c>
      <c r="N59" s="123">
        <f t="shared" ca="1" si="4"/>
        <v>0</v>
      </c>
      <c r="O59" s="31"/>
    </row>
    <row r="60" spans="1:15" ht="0.75" customHeight="1">
      <c r="A60" s="33"/>
      <c r="B60" s="2"/>
      <c r="C60" s="2"/>
      <c r="D60" s="2"/>
      <c r="E60" s="2"/>
      <c r="F60" s="2"/>
      <c r="G60" s="2"/>
      <c r="H60" s="2"/>
      <c r="I60" s="33">
        <f t="shared" si="2"/>
        <v>2046</v>
      </c>
      <c r="J60" s="2" t="str">
        <f t="shared" si="1"/>
        <v>2046-47</v>
      </c>
      <c r="K60" s="53">
        <f t="shared" ca="1" si="3"/>
        <v>6245</v>
      </c>
      <c r="L60" s="123">
        <f t="shared" ca="1" si="4"/>
        <v>1460</v>
      </c>
      <c r="M60" s="123">
        <f t="shared" ca="1" si="4"/>
        <v>0</v>
      </c>
      <c r="N60" s="123">
        <f t="shared" ca="1" si="4"/>
        <v>0</v>
      </c>
      <c r="O60" s="31"/>
    </row>
    <row r="61" spans="1:15" ht="0.75" customHeight="1">
      <c r="A61" s="33"/>
      <c r="B61" s="2"/>
      <c r="C61" s="2"/>
      <c r="D61" s="2"/>
      <c r="E61" s="2"/>
      <c r="F61" s="2"/>
      <c r="G61" s="2"/>
      <c r="H61" s="2"/>
      <c r="I61" s="33">
        <f t="shared" si="2"/>
        <v>2047</v>
      </c>
      <c r="J61" s="2" t="str">
        <f t="shared" si="1"/>
        <v>2047-48</v>
      </c>
      <c r="K61" s="53">
        <f t="shared" ca="1" si="3"/>
        <v>6245</v>
      </c>
      <c r="L61" s="123">
        <f t="shared" ca="1" si="4"/>
        <v>0</v>
      </c>
      <c r="M61" s="123">
        <f t="shared" ca="1" si="4"/>
        <v>0</v>
      </c>
      <c r="N61" s="123">
        <f t="shared" ca="1" si="4"/>
        <v>0</v>
      </c>
      <c r="O61" s="31"/>
    </row>
    <row r="62" spans="1:15" ht="0.75" customHeight="1">
      <c r="A62" s="33"/>
      <c r="B62" s="2"/>
      <c r="C62" s="2"/>
      <c r="D62" s="2"/>
      <c r="E62" s="2"/>
      <c r="F62" s="2"/>
      <c r="G62" s="2"/>
      <c r="H62" s="2"/>
      <c r="I62" s="33">
        <f t="shared" si="2"/>
        <v>2048</v>
      </c>
      <c r="J62" s="2" t="str">
        <f t="shared" si="1"/>
        <v>2048-49</v>
      </c>
      <c r="K62" s="53">
        <f t="shared" ca="1" si="3"/>
        <v>4035</v>
      </c>
      <c r="L62" s="123">
        <f t="shared" ca="1" si="4"/>
        <v>0</v>
      </c>
      <c r="M62" s="123">
        <f t="shared" ca="1" si="4"/>
        <v>0</v>
      </c>
      <c r="N62" s="123">
        <f t="shared" ca="1" si="4"/>
        <v>2210</v>
      </c>
      <c r="O62" s="31"/>
    </row>
    <row r="63" spans="1:15" ht="0.75" customHeight="1">
      <c r="A63" s="33"/>
      <c r="B63" s="2"/>
      <c r="C63" s="2"/>
      <c r="D63" s="2"/>
      <c r="E63" s="2"/>
      <c r="F63" s="2"/>
      <c r="G63" s="2"/>
      <c r="H63" s="2"/>
      <c r="I63" s="33">
        <f t="shared" si="2"/>
        <v>2049</v>
      </c>
      <c r="J63" s="2" t="str">
        <f t="shared" si="1"/>
        <v>2049-50</v>
      </c>
      <c r="K63" s="53">
        <f t="shared" ca="1" si="3"/>
        <v>4035</v>
      </c>
      <c r="L63" s="123">
        <f t="shared" ca="1" si="4"/>
        <v>0</v>
      </c>
      <c r="M63" s="123">
        <f t="shared" ca="1" si="4"/>
        <v>0</v>
      </c>
      <c r="N63" s="123">
        <f t="shared" ca="1" si="4"/>
        <v>0</v>
      </c>
      <c r="O63" s="31"/>
    </row>
    <row r="64" spans="1:15" ht="0.75" customHeight="1">
      <c r="A64" s="33"/>
      <c r="B64" s="2"/>
      <c r="C64" s="2"/>
      <c r="D64" s="2"/>
      <c r="E64" s="2"/>
      <c r="F64" s="2"/>
      <c r="G64" s="2"/>
      <c r="H64" s="2"/>
      <c r="I64" s="33">
        <f t="shared" si="2"/>
        <v>2050</v>
      </c>
      <c r="J64" s="2" t="str">
        <f t="shared" si="1"/>
        <v>2050-51</v>
      </c>
      <c r="K64" s="53">
        <f t="shared" ca="1" si="3"/>
        <v>4035</v>
      </c>
      <c r="L64" s="123">
        <f t="shared" ca="1" si="4"/>
        <v>0</v>
      </c>
      <c r="M64" s="123">
        <f t="shared" ca="1" si="4"/>
        <v>0</v>
      </c>
      <c r="N64" s="123">
        <f t="shared" ca="1" si="4"/>
        <v>0</v>
      </c>
      <c r="O64" s="31"/>
    </row>
    <row r="65" spans="1:15" ht="0.75" customHeight="1">
      <c r="A65" s="33"/>
      <c r="B65" s="2"/>
      <c r="C65" s="2"/>
      <c r="D65" s="2"/>
      <c r="E65" s="2"/>
      <c r="F65" s="2"/>
      <c r="G65" s="2"/>
      <c r="H65" s="2"/>
      <c r="I65" s="33">
        <f t="shared" si="2"/>
        <v>2051</v>
      </c>
      <c r="J65" s="2" t="str">
        <f t="shared" si="1"/>
        <v>2051-52</v>
      </c>
      <c r="K65" s="53">
        <f t="shared" ca="1" si="3"/>
        <v>3195</v>
      </c>
      <c r="L65" s="123">
        <f t="shared" ca="1" si="4"/>
        <v>840</v>
      </c>
      <c r="M65" s="123">
        <f t="shared" ca="1" si="4"/>
        <v>0</v>
      </c>
      <c r="N65" s="123">
        <f t="shared" ca="1" si="4"/>
        <v>0</v>
      </c>
      <c r="O65" s="31"/>
    </row>
    <row r="66" spans="1:15" ht="0.75" customHeight="1">
      <c r="A66" s="33"/>
      <c r="B66" s="2"/>
      <c r="C66" s="2"/>
      <c r="D66" s="2"/>
      <c r="E66" s="2"/>
      <c r="F66" s="2"/>
      <c r="G66" s="2"/>
      <c r="H66" s="2"/>
      <c r="I66" s="33">
        <f t="shared" si="2"/>
        <v>2052</v>
      </c>
      <c r="J66" s="2" t="str">
        <f t="shared" si="1"/>
        <v>2052-53</v>
      </c>
      <c r="K66" s="53">
        <f t="shared" ca="1" si="3"/>
        <v>2343</v>
      </c>
      <c r="L66" s="123">
        <f t="shared" ca="1" si="4"/>
        <v>852</v>
      </c>
      <c r="M66" s="123">
        <f t="shared" ca="1" si="4"/>
        <v>0</v>
      </c>
      <c r="N66" s="123">
        <f t="shared" ca="1" si="4"/>
        <v>0</v>
      </c>
      <c r="O66" s="31"/>
    </row>
    <row r="67" spans="1:15" ht="0.75" customHeight="1">
      <c r="A67" s="33"/>
      <c r="B67" s="2"/>
      <c r="C67" s="2"/>
      <c r="D67" s="2"/>
      <c r="E67" s="2"/>
      <c r="F67" s="2"/>
      <c r="G67" s="2"/>
      <c r="H67" s="2"/>
      <c r="I67" s="33">
        <f t="shared" si="2"/>
        <v>2053</v>
      </c>
      <c r="J67" s="2" t="str">
        <f t="shared" si="1"/>
        <v>2053-54</v>
      </c>
      <c r="K67" s="53">
        <f t="shared" ca="1" si="3"/>
        <v>1900</v>
      </c>
      <c r="L67" s="123">
        <f t="shared" ca="1" si="4"/>
        <v>443</v>
      </c>
      <c r="M67" s="123">
        <f t="shared" ca="1" si="4"/>
        <v>0</v>
      </c>
      <c r="N67" s="123">
        <f t="shared" ca="1" si="4"/>
        <v>0</v>
      </c>
      <c r="O67" s="31"/>
    </row>
    <row r="68" spans="1:15" ht="0.75" customHeight="1">
      <c r="A68" s="33"/>
      <c r="B68" s="2"/>
      <c r="C68" s="2"/>
      <c r="D68" s="2"/>
      <c r="E68" s="2"/>
      <c r="F68" s="2"/>
      <c r="G68" s="2"/>
      <c r="H68" s="2"/>
      <c r="I68" s="33">
        <f t="shared" si="2"/>
        <v>2054</v>
      </c>
      <c r="J68" s="2" t="str">
        <f t="shared" si="1"/>
        <v>2054-55</v>
      </c>
      <c r="K68" s="53">
        <f t="shared" ca="1" si="3"/>
        <v>1900</v>
      </c>
      <c r="L68" s="123">
        <f t="shared" ca="1" si="4"/>
        <v>0</v>
      </c>
      <c r="M68" s="123">
        <f t="shared" ca="1" si="4"/>
        <v>0</v>
      </c>
      <c r="N68" s="123">
        <f t="shared" ca="1" si="4"/>
        <v>0</v>
      </c>
      <c r="O68" s="31"/>
    </row>
    <row r="69" spans="1:15" ht="0.75" customHeight="1">
      <c r="A69" s="2"/>
      <c r="B69" s="2"/>
      <c r="C69" s="2"/>
      <c r="D69" s="2"/>
      <c r="E69" s="2"/>
      <c r="F69" s="2"/>
      <c r="G69" s="2"/>
      <c r="H69" s="2"/>
      <c r="I69" s="33">
        <f t="shared" si="2"/>
        <v>2055</v>
      </c>
      <c r="J69" s="2" t="str">
        <f t="shared" si="1"/>
        <v>2055-56</v>
      </c>
      <c r="K69" s="53">
        <f t="shared" ca="1" si="3"/>
        <v>1900</v>
      </c>
      <c r="L69" s="123">
        <f t="shared" ca="1" si="4"/>
        <v>0</v>
      </c>
      <c r="M69" s="123">
        <f t="shared" ca="1" si="4"/>
        <v>0</v>
      </c>
      <c r="N69" s="123">
        <f t="shared" ca="1" si="4"/>
        <v>0</v>
      </c>
      <c r="O69" s="2"/>
    </row>
    <row r="70" spans="1:15" ht="0.75" customHeight="1">
      <c r="A70" s="2"/>
      <c r="B70" s="2"/>
      <c r="C70" s="2"/>
      <c r="D70" s="2"/>
      <c r="E70" s="2"/>
      <c r="F70" s="2"/>
      <c r="G70" s="2"/>
      <c r="H70" s="2"/>
      <c r="I70" s="33">
        <f t="shared" si="2"/>
        <v>2056</v>
      </c>
      <c r="J70" s="2" t="str">
        <f t="shared" si="1"/>
        <v>2056-57</v>
      </c>
      <c r="K70" s="53">
        <f t="shared" ca="1" si="3"/>
        <v>750</v>
      </c>
      <c r="L70" s="123">
        <f t="shared" ca="1" si="4"/>
        <v>0</v>
      </c>
      <c r="M70" s="123">
        <f t="shared" ca="1" si="4"/>
        <v>0</v>
      </c>
      <c r="N70" s="123">
        <f t="shared" ca="1" si="4"/>
        <v>1150</v>
      </c>
      <c r="O70" s="2"/>
    </row>
    <row r="71" spans="1:15" ht="0.75" customHeight="1">
      <c r="A71" s="2"/>
      <c r="B71" s="2"/>
      <c r="C71" s="2"/>
      <c r="D71" s="2"/>
      <c r="E71" s="2"/>
      <c r="F71" s="2"/>
      <c r="G71" s="2"/>
      <c r="H71" s="2"/>
      <c r="I71" s="33">
        <f t="shared" si="2"/>
        <v>2057</v>
      </c>
      <c r="J71" s="2" t="str">
        <f t="shared" si="1"/>
        <v>2057-58</v>
      </c>
      <c r="K71" s="53">
        <f t="shared" ca="1" si="3"/>
        <v>0</v>
      </c>
      <c r="L71" s="123">
        <f t="shared" ca="1" si="4"/>
        <v>750</v>
      </c>
      <c r="M71" s="123">
        <f t="shared" ca="1" si="4"/>
        <v>0</v>
      </c>
      <c r="N71" s="123">
        <f t="shared" ca="1" si="4"/>
        <v>0</v>
      </c>
      <c r="O71" s="2"/>
    </row>
    <row r="72" spans="1:15">
      <c r="A72" s="2"/>
      <c r="B72" s="2"/>
      <c r="C72" s="2"/>
      <c r="D72" s="2"/>
      <c r="E72" s="2"/>
      <c r="F72" s="2"/>
      <c r="G72" s="2"/>
      <c r="H72" s="2"/>
      <c r="I72" s="2"/>
      <c r="J72" s="2"/>
      <c r="K72" s="33"/>
      <c r="L72" s="33"/>
      <c r="M72" s="33"/>
      <c r="N72" s="2"/>
      <c r="O72" s="2"/>
    </row>
    <row r="73" spans="1:15">
      <c r="A73" s="2"/>
      <c r="B73" s="2"/>
      <c r="C73" s="2"/>
      <c r="D73" s="2"/>
      <c r="E73" s="2"/>
      <c r="F73" s="2"/>
      <c r="G73" s="2"/>
      <c r="H73" s="2"/>
      <c r="I73" s="2"/>
      <c r="J73" s="2"/>
      <c r="K73" s="33"/>
      <c r="L73" s="33"/>
      <c r="M73" s="33"/>
      <c r="N73" s="2"/>
      <c r="O73" s="2"/>
    </row>
    <row r="74" spans="1:15">
      <c r="A74" s="2"/>
      <c r="B74" s="2"/>
      <c r="C74" s="2"/>
      <c r="D74" s="2"/>
      <c r="E74" s="2"/>
      <c r="F74" s="2"/>
      <c r="G74" s="2"/>
      <c r="H74" s="2"/>
      <c r="I74" s="2"/>
      <c r="J74" s="2"/>
      <c r="K74" s="33"/>
      <c r="L74" s="33"/>
      <c r="M74" s="33"/>
      <c r="N74" s="2"/>
      <c r="O74" s="2"/>
    </row>
    <row r="75" spans="1:15">
      <c r="A75" s="2"/>
      <c r="B75" s="2"/>
      <c r="C75" s="2"/>
      <c r="D75" s="2"/>
      <c r="E75" s="2"/>
      <c r="F75" s="2"/>
      <c r="G75" s="2"/>
      <c r="H75" s="2"/>
      <c r="I75" s="2"/>
      <c r="J75" s="2"/>
      <c r="K75" s="33"/>
      <c r="L75" s="33"/>
      <c r="M75" s="33"/>
      <c r="N75" s="2"/>
      <c r="O75" s="2"/>
    </row>
    <row r="76" spans="1:15">
      <c r="A76" s="2"/>
      <c r="B76" s="2"/>
      <c r="C76" s="2"/>
      <c r="D76" s="2"/>
      <c r="E76" s="2"/>
      <c r="F76" s="2"/>
      <c r="G76" s="2"/>
      <c r="H76" s="2"/>
      <c r="I76" s="2"/>
      <c r="J76" s="2"/>
      <c r="K76" s="33"/>
      <c r="L76" s="33"/>
      <c r="M76" s="33"/>
      <c r="N76" s="2"/>
      <c r="O76" s="2"/>
    </row>
    <row r="77" spans="1:15">
      <c r="A77" s="2"/>
      <c r="B77" s="2"/>
      <c r="C77" s="2"/>
      <c r="D77" s="2"/>
      <c r="E77" s="2"/>
      <c r="F77" s="2"/>
      <c r="G77" s="2"/>
      <c r="H77" s="2"/>
      <c r="I77" s="2"/>
      <c r="J77" s="2"/>
      <c r="K77" s="33"/>
      <c r="L77" s="33"/>
      <c r="M77" s="33"/>
      <c r="N77" s="2"/>
      <c r="O77" s="2"/>
    </row>
    <row r="78" spans="1:15">
      <c r="A78" s="2"/>
      <c r="B78" s="2"/>
      <c r="C78" s="2"/>
      <c r="D78" s="2"/>
      <c r="E78" s="2"/>
      <c r="F78" s="2"/>
      <c r="G78" s="2"/>
      <c r="H78" s="2"/>
      <c r="I78" s="2"/>
      <c r="J78" s="2"/>
      <c r="K78" s="33"/>
      <c r="L78" s="33"/>
      <c r="M78" s="33"/>
      <c r="N78" s="2"/>
      <c r="O78" s="2"/>
    </row>
    <row r="79" spans="1:15">
      <c r="A79" s="2"/>
      <c r="B79" s="2"/>
      <c r="C79" s="2"/>
      <c r="D79" s="2"/>
      <c r="E79" s="2"/>
      <c r="F79" s="2"/>
      <c r="G79" s="2"/>
      <c r="H79" s="2"/>
      <c r="I79" s="2"/>
      <c r="J79" s="2"/>
      <c r="K79" s="33"/>
      <c r="L79" s="33"/>
      <c r="M79" s="33"/>
      <c r="N79" s="2"/>
      <c r="O79" s="2"/>
    </row>
    <row r="80" spans="1:15">
      <c r="A80" s="2"/>
      <c r="B80" s="2"/>
      <c r="C80" s="2"/>
      <c r="D80" s="2"/>
      <c r="E80" s="2"/>
      <c r="F80" s="2"/>
      <c r="G80" s="2"/>
      <c r="H80" s="2"/>
      <c r="I80" s="2"/>
      <c r="J80" s="2"/>
      <c r="K80" s="33"/>
      <c r="L80" s="33"/>
      <c r="M80" s="33"/>
      <c r="N80" s="2"/>
      <c r="O80" s="2"/>
    </row>
    <row r="81" spans="1:15">
      <c r="A81" s="2"/>
      <c r="B81" s="2"/>
      <c r="C81" s="2"/>
      <c r="D81" s="2"/>
      <c r="E81" s="2"/>
      <c r="F81" s="2"/>
      <c r="G81" s="2"/>
      <c r="H81" s="2"/>
      <c r="I81" s="2"/>
      <c r="J81" s="2"/>
      <c r="K81" s="2"/>
      <c r="L81" s="2"/>
      <c r="M81" s="2"/>
      <c r="N81" s="2"/>
      <c r="O81" s="2"/>
    </row>
    <row r="82" spans="1:15">
      <c r="A82" s="2"/>
      <c r="B82" s="2"/>
      <c r="C82" s="2"/>
      <c r="D82" s="2"/>
      <c r="E82" s="2"/>
      <c r="F82" s="2"/>
      <c r="G82" s="2"/>
      <c r="H82" s="2"/>
      <c r="I82" s="2"/>
      <c r="J82" s="2"/>
      <c r="K82" s="2"/>
      <c r="L82" s="2"/>
      <c r="M82" s="2"/>
      <c r="N82" s="2"/>
      <c r="O82" s="2"/>
    </row>
    <row r="83" spans="1:15">
      <c r="A83" s="2"/>
      <c r="B83" s="2"/>
      <c r="C83" s="2"/>
      <c r="D83" s="2"/>
      <c r="E83" s="2"/>
      <c r="F83" s="2"/>
      <c r="G83" s="2"/>
      <c r="H83" s="2"/>
      <c r="I83" s="2"/>
      <c r="J83" s="2"/>
      <c r="K83" s="2"/>
      <c r="L83" s="2"/>
      <c r="M83" s="2"/>
      <c r="N83" s="2"/>
      <c r="O83" s="2"/>
    </row>
    <row r="84" spans="1:15">
      <c r="A84" s="2"/>
      <c r="B84" s="2"/>
      <c r="C84" s="2"/>
      <c r="D84" s="2"/>
      <c r="E84" s="2"/>
      <c r="F84" s="2"/>
      <c r="G84" s="2"/>
      <c r="H84" s="2"/>
      <c r="I84" s="2"/>
      <c r="J84" s="2"/>
      <c r="K84" s="2"/>
      <c r="L84" s="2"/>
      <c r="M84" s="2"/>
      <c r="N84" s="2"/>
      <c r="O84" s="2"/>
    </row>
    <row r="85" spans="1:15">
      <c r="A85" s="2"/>
      <c r="B85" s="2"/>
      <c r="C85" s="2"/>
      <c r="D85" s="2"/>
      <c r="E85" s="2"/>
      <c r="F85" s="2"/>
      <c r="G85" s="2"/>
      <c r="H85" s="2"/>
      <c r="I85" s="2"/>
      <c r="J85" s="2"/>
      <c r="K85" s="2"/>
      <c r="L85" s="2"/>
      <c r="M85" s="2"/>
      <c r="N85" s="2"/>
      <c r="O85" s="2"/>
    </row>
    <row r="86" spans="1:15">
      <c r="A86" s="2"/>
      <c r="B86" s="2"/>
      <c r="C86" s="2"/>
      <c r="D86" s="2"/>
      <c r="E86" s="2"/>
      <c r="F86" s="2"/>
      <c r="G86" s="2"/>
      <c r="H86" s="2"/>
      <c r="I86" s="2"/>
      <c r="J86" s="2"/>
      <c r="K86" s="2"/>
      <c r="L86" s="2"/>
      <c r="M86" s="2"/>
      <c r="N86" s="2"/>
      <c r="O86" s="2"/>
    </row>
    <row r="87" spans="1:15">
      <c r="A87" s="2"/>
      <c r="B87" s="2"/>
      <c r="C87" s="2"/>
      <c r="D87" s="2"/>
      <c r="E87" s="2"/>
      <c r="F87" s="2"/>
      <c r="G87" s="2"/>
      <c r="H87" s="2"/>
      <c r="I87" s="2"/>
      <c r="J87" s="2"/>
      <c r="K87" s="2"/>
      <c r="L87" s="2"/>
      <c r="M87" s="2"/>
      <c r="N87" s="2"/>
      <c r="O87" s="2"/>
    </row>
    <row r="88" spans="1:15">
      <c r="A88" s="2"/>
      <c r="B88" s="2"/>
      <c r="C88" s="2"/>
      <c r="D88" s="2"/>
      <c r="E88" s="2"/>
      <c r="F88" s="2"/>
      <c r="G88" s="2"/>
      <c r="H88" s="2"/>
      <c r="I88" s="2"/>
      <c r="J88" s="2"/>
      <c r="K88" s="2"/>
      <c r="L88" s="2"/>
      <c r="M88" s="2"/>
      <c r="N88" s="2"/>
      <c r="O88" s="2"/>
    </row>
    <row r="89" spans="1:15">
      <c r="A89" s="2"/>
      <c r="B89" s="2"/>
      <c r="C89" s="2"/>
      <c r="D89" s="2"/>
      <c r="E89" s="2"/>
      <c r="F89" s="2"/>
      <c r="G89" s="2"/>
      <c r="H89" s="2"/>
      <c r="I89" s="2"/>
      <c r="J89" s="2"/>
      <c r="K89" s="2"/>
      <c r="L89" s="2"/>
      <c r="M89" s="2"/>
      <c r="N89" s="2"/>
      <c r="O89" s="2"/>
    </row>
  </sheetData>
  <sortState ref="B7:D25">
    <sortCondition ref="C17:C35"/>
  </sortState>
  <mergeCells count="1">
    <mergeCell ref="J5:N5"/>
  </mergeCells>
  <hyperlinks>
    <hyperlink ref="A1" location="'Table of Contents'!$C$21" display="TOC"/>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14EF4125-B525-4666-99D5-0F76F1EBA1E5}">
            <x14:iconSet iconSet="3Symbols2" showValue="0" custom="1">
              <x14:cfvo type="percent">
                <xm:f>0</xm:f>
              </x14:cfvo>
              <x14:cfvo type="percent">
                <xm:f>1</xm:f>
              </x14:cfvo>
              <x14:cfvo type="percent">
                <xm:f>1</xm:f>
              </x14:cfvo>
              <x14:cfIcon iconSet="NoIcons" iconId="0"/>
              <x14:cfIcon iconSet="NoIcons" iconId="0"/>
              <x14:cfIcon iconSet="3Symbols2" iconId="2"/>
            </x14:iconSet>
          </x14:cfRule>
          <xm:sqref>D7:D25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000"/>
  </sheetPr>
  <dimension ref="A1:AZ184"/>
  <sheetViews>
    <sheetView showGridLines="0" zoomScale="55" zoomScaleNormal="55" workbookViewId="0">
      <selection activeCell="W10" sqref="W10"/>
    </sheetView>
  </sheetViews>
  <sheetFormatPr defaultColWidth="9.42578125" defaultRowHeight="15"/>
  <cols>
    <col min="1" max="1" width="3.7109375" style="3" customWidth="1"/>
    <col min="2" max="2" width="14.5703125" style="3" customWidth="1"/>
    <col min="3" max="28" width="9.7109375" style="3" customWidth="1"/>
    <col min="29" max="16384" width="9.42578125" style="3"/>
  </cols>
  <sheetData>
    <row r="1" spans="1:52" ht="12" customHeight="1">
      <c r="A1" s="84" t="s">
        <v>898</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2"/>
    </row>
    <row r="2" spans="1:52" ht="27" customHeight="1" thickBot="1">
      <c r="A2" s="31"/>
      <c r="B2" s="78" t="str">
        <f>'Table of Contents'!$D$22</f>
        <v>Gas price ($/GJ, real 2019 dollars)</v>
      </c>
      <c r="C2" s="78"/>
      <c r="D2" s="78"/>
      <c r="E2" s="78"/>
      <c r="F2" s="78"/>
      <c r="G2" s="78"/>
      <c r="H2" s="78"/>
      <c r="I2" s="31"/>
      <c r="J2" s="31"/>
      <c r="K2" s="31"/>
      <c r="L2" s="31"/>
      <c r="M2" s="31"/>
      <c r="N2" s="31"/>
      <c r="O2" s="31"/>
      <c r="P2" s="31"/>
      <c r="Q2" s="31"/>
      <c r="R2" s="31"/>
      <c r="S2" s="31"/>
      <c r="T2" s="31"/>
      <c r="U2" s="31"/>
      <c r="V2" s="31"/>
      <c r="W2" s="31"/>
      <c r="X2" s="31"/>
      <c r="Y2" s="31"/>
      <c r="Z2" s="31"/>
      <c r="AA2" s="31"/>
      <c r="AB2" s="31"/>
      <c r="AC2" s="2"/>
    </row>
    <row r="3" spans="1:52" ht="15.75" customHeight="1" thickTop="1">
      <c r="A3" s="31"/>
      <c r="B3" s="99" t="str">
        <f>HYPERLINK('Table of Contents'!D52, "Source: " &amp; 'Table of Contents'!F22)</f>
        <v>Source: AEMO Draft 2019 ISP Assumptions Workbook</v>
      </c>
      <c r="C3" s="31"/>
      <c r="D3" s="31"/>
      <c r="E3" s="31"/>
      <c r="F3" s="31"/>
      <c r="G3" s="31"/>
      <c r="H3" s="31"/>
      <c r="I3" s="31"/>
      <c r="J3" s="31"/>
      <c r="K3" s="31"/>
      <c r="L3" s="31"/>
      <c r="M3" s="31"/>
      <c r="N3" s="31"/>
      <c r="O3" s="31"/>
      <c r="P3" s="31"/>
      <c r="Q3" s="31"/>
      <c r="R3" s="31"/>
      <c r="S3" s="31"/>
      <c r="T3" s="31"/>
      <c r="U3" s="31"/>
      <c r="V3" s="31"/>
      <c r="W3" s="31"/>
      <c r="X3" s="31"/>
      <c r="Y3" s="31"/>
      <c r="Z3" s="31"/>
      <c r="AA3" s="31"/>
      <c r="AB3" s="31"/>
      <c r="AC3" s="2"/>
    </row>
    <row r="4" spans="1:52">
      <c r="A4" s="31"/>
      <c r="B4" s="31" t="s">
        <v>1207</v>
      </c>
      <c r="C4" s="31"/>
      <c r="D4" s="31"/>
      <c r="E4" s="31"/>
      <c r="F4" s="31"/>
      <c r="G4" s="31"/>
      <c r="H4" s="31"/>
      <c r="I4" s="31"/>
      <c r="J4" s="31"/>
      <c r="K4" s="31"/>
      <c r="L4" s="31"/>
      <c r="M4" s="31"/>
      <c r="N4" s="31"/>
      <c r="O4" s="31"/>
      <c r="P4" s="31"/>
      <c r="Q4" s="31"/>
      <c r="R4" s="31"/>
      <c r="S4" s="31"/>
      <c r="T4" s="31"/>
      <c r="U4" s="31"/>
      <c r="V4" s="31"/>
      <c r="W4" s="31"/>
      <c r="X4" s="31"/>
      <c r="Y4" s="31"/>
      <c r="Z4" s="31"/>
      <c r="AA4" s="31"/>
      <c r="AB4" s="31"/>
      <c r="AC4" s="2"/>
    </row>
    <row r="5" spans="1:52">
      <c r="A5" s="31"/>
      <c r="B5" s="31" t="s">
        <v>1208</v>
      </c>
      <c r="C5" s="31"/>
      <c r="D5" s="31"/>
      <c r="E5" s="31"/>
      <c r="F5" s="31"/>
      <c r="G5" s="31"/>
      <c r="H5" s="31"/>
      <c r="I5" s="31"/>
      <c r="J5" s="31"/>
      <c r="K5" s="31"/>
      <c r="L5" s="31"/>
      <c r="M5" s="31"/>
      <c r="N5" s="31"/>
      <c r="O5" s="31"/>
      <c r="P5" s="31"/>
      <c r="Q5" s="31"/>
      <c r="R5" s="31"/>
      <c r="S5" s="31"/>
      <c r="T5" s="31"/>
      <c r="U5" s="31"/>
      <c r="V5" s="31"/>
      <c r="W5" s="31"/>
      <c r="X5" s="31"/>
      <c r="Y5" s="31"/>
      <c r="Z5" s="31"/>
      <c r="AA5" s="31"/>
      <c r="AB5" s="31"/>
      <c r="AC5" s="2"/>
    </row>
    <row r="6" spans="1:52">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2"/>
    </row>
    <row r="7" spans="1:52">
      <c r="A7" s="31"/>
      <c r="B7" s="31" t="s">
        <v>720</v>
      </c>
      <c r="C7" s="31"/>
      <c r="D7" s="31"/>
      <c r="E7" s="31"/>
      <c r="F7" s="31"/>
      <c r="G7" s="31"/>
      <c r="H7" s="31"/>
      <c r="I7" s="31"/>
      <c r="J7" s="31"/>
      <c r="K7" s="31"/>
      <c r="L7" s="31"/>
      <c r="M7" s="31"/>
      <c r="N7" s="31"/>
      <c r="O7" s="31"/>
      <c r="P7" s="31"/>
      <c r="Q7" s="31"/>
      <c r="R7" s="31"/>
      <c r="S7" s="31"/>
      <c r="T7" s="31"/>
      <c r="U7" s="31"/>
      <c r="V7" s="31"/>
      <c r="W7" s="31"/>
      <c r="X7" s="31"/>
      <c r="Y7" s="31"/>
      <c r="Z7" s="31"/>
      <c r="AA7" s="31"/>
      <c r="AB7" s="31"/>
      <c r="AC7" s="2"/>
    </row>
    <row r="8" spans="1:52">
      <c r="A8" s="31"/>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2"/>
    </row>
    <row r="9" spans="1:52">
      <c r="A9" s="31"/>
      <c r="B9" s="57" t="s">
        <v>501</v>
      </c>
      <c r="C9" s="57" t="s">
        <v>10</v>
      </c>
      <c r="D9" s="57" t="s">
        <v>11</v>
      </c>
      <c r="E9" s="57" t="s">
        <v>12</v>
      </c>
      <c r="F9" s="57" t="s">
        <v>13</v>
      </c>
      <c r="G9" s="57" t="s">
        <v>14</v>
      </c>
      <c r="H9" s="57" t="s">
        <v>15</v>
      </c>
      <c r="I9" s="57" t="s">
        <v>16</v>
      </c>
      <c r="J9" s="57" t="s">
        <v>17</v>
      </c>
      <c r="K9" s="57" t="s">
        <v>18</v>
      </c>
      <c r="L9" s="57" t="s">
        <v>19</v>
      </c>
      <c r="M9" s="57" t="s">
        <v>20</v>
      </c>
      <c r="N9" s="57" t="s">
        <v>21</v>
      </c>
      <c r="O9" s="57" t="s">
        <v>22</v>
      </c>
      <c r="P9" s="57" t="s">
        <v>23</v>
      </c>
      <c r="Q9" s="57" t="s">
        <v>24</v>
      </c>
      <c r="R9" s="57" t="s">
        <v>25</v>
      </c>
      <c r="S9" s="57" t="s">
        <v>26</v>
      </c>
      <c r="T9" s="57" t="s">
        <v>27</v>
      </c>
      <c r="U9" s="57" t="s">
        <v>28</v>
      </c>
      <c r="V9" s="57" t="s">
        <v>29</v>
      </c>
      <c r="W9" s="57" t="s">
        <v>30</v>
      </c>
      <c r="X9" s="57" t="s">
        <v>31</v>
      </c>
      <c r="Y9" s="57" t="s">
        <v>32</v>
      </c>
      <c r="Z9" s="57" t="s">
        <v>33</v>
      </c>
      <c r="AA9" s="57" t="s">
        <v>34</v>
      </c>
      <c r="AB9" s="57" t="s">
        <v>35</v>
      </c>
      <c r="AC9" s="2"/>
    </row>
    <row r="10" spans="1:52">
      <c r="A10" s="31"/>
      <c r="B10" s="44" t="s">
        <v>1196</v>
      </c>
      <c r="C10" s="71">
        <v>10.716371621621622</v>
      </c>
      <c r="D10" s="71">
        <v>10.184960662717513</v>
      </c>
      <c r="E10" s="71">
        <v>9.6940682077625571</v>
      </c>
      <c r="F10" s="71">
        <v>10.225676349765259</v>
      </c>
      <c r="G10" s="71">
        <v>10.365774647887324</v>
      </c>
      <c r="H10" s="71">
        <v>10.22887323943662</v>
      </c>
      <c r="I10" s="71">
        <v>10.7593661971831</v>
      </c>
      <c r="J10" s="71">
        <v>11.276443661971832</v>
      </c>
      <c r="K10" s="71">
        <v>11.491338028169015</v>
      </c>
      <c r="L10" s="71">
        <v>11.888345070422535</v>
      </c>
      <c r="M10" s="71">
        <v>12.187887323943661</v>
      </c>
      <c r="N10" s="71">
        <v>12.630422535211268</v>
      </c>
      <c r="O10" s="71">
        <v>13.026197183098592</v>
      </c>
      <c r="P10" s="71">
        <v>12.918450704225352</v>
      </c>
      <c r="Q10" s="71">
        <v>12.838873239436621</v>
      </c>
      <c r="R10" s="71">
        <v>12.752253521126763</v>
      </c>
      <c r="S10" s="71">
        <v>12.650140845070423</v>
      </c>
      <c r="T10" s="71">
        <v>12.663521126760564</v>
      </c>
      <c r="U10" s="71">
        <v>12.733943661971832</v>
      </c>
      <c r="V10" s="71">
        <v>12.729014084507043</v>
      </c>
      <c r="W10" s="71">
        <v>12.71</v>
      </c>
      <c r="X10" s="71"/>
      <c r="Y10" s="71"/>
      <c r="Z10" s="71"/>
      <c r="AA10" s="71"/>
      <c r="AB10" s="71"/>
      <c r="AC10" s="98"/>
      <c r="AD10"/>
      <c r="AE10"/>
      <c r="AF10"/>
      <c r="AG10"/>
      <c r="AH10"/>
      <c r="AI10"/>
      <c r="AJ10"/>
      <c r="AK10"/>
      <c r="AL10"/>
      <c r="AM10"/>
      <c r="AN10"/>
      <c r="AO10"/>
      <c r="AP10"/>
      <c r="AQ10"/>
      <c r="AR10"/>
      <c r="AS10"/>
      <c r="AT10"/>
      <c r="AU10"/>
      <c r="AV10"/>
      <c r="AW10"/>
      <c r="AX10"/>
      <c r="AY10"/>
      <c r="AZ10"/>
    </row>
    <row r="11" spans="1:52">
      <c r="A11" s="31"/>
      <c r="B11" s="142" t="s">
        <v>1197</v>
      </c>
      <c r="C11" s="72">
        <v>11.526371621621623</v>
      </c>
      <c r="D11" s="72">
        <v>10.994960662717514</v>
      </c>
      <c r="E11" s="72">
        <v>10.504068207762558</v>
      </c>
      <c r="F11" s="72">
        <v>11.035676349765259</v>
      </c>
      <c r="G11" s="72">
        <v>11.175774647887325</v>
      </c>
      <c r="H11" s="72">
        <v>11.03887323943662</v>
      </c>
      <c r="I11" s="72">
        <v>11.569366197183101</v>
      </c>
      <c r="J11" s="72">
        <v>12.086443661971833</v>
      </c>
      <c r="K11" s="72">
        <v>12.301338028169015</v>
      </c>
      <c r="L11" s="72">
        <v>12.698345070422535</v>
      </c>
      <c r="M11" s="72">
        <v>12.997887323943662</v>
      </c>
      <c r="N11" s="72">
        <v>13.440422535211269</v>
      </c>
      <c r="O11" s="72">
        <v>13.836197183098593</v>
      </c>
      <c r="P11" s="72">
        <v>13.728450704225352</v>
      </c>
      <c r="Q11" s="72">
        <v>13.648873239436622</v>
      </c>
      <c r="R11" s="72">
        <v>13.562253521126763</v>
      </c>
      <c r="S11" s="72">
        <v>13.460140845070423</v>
      </c>
      <c r="T11" s="72">
        <v>13.473521126760565</v>
      </c>
      <c r="U11" s="72">
        <v>13.543943661971833</v>
      </c>
      <c r="V11" s="72">
        <v>13.539014084507043</v>
      </c>
      <c r="W11" s="72">
        <v>13.520000000000001</v>
      </c>
      <c r="X11" s="72"/>
      <c r="Y11" s="72"/>
      <c r="Z11" s="72"/>
      <c r="AA11" s="72"/>
      <c r="AB11" s="72"/>
      <c r="AC11" s="98"/>
      <c r="AD11"/>
      <c r="AE11"/>
      <c r="AF11"/>
      <c r="AG11"/>
      <c r="AH11"/>
      <c r="AI11"/>
      <c r="AJ11"/>
      <c r="AK11"/>
      <c r="AL11"/>
      <c r="AM11"/>
      <c r="AN11"/>
      <c r="AO11"/>
      <c r="AP11"/>
      <c r="AQ11"/>
      <c r="AR11"/>
      <c r="AS11"/>
      <c r="AT11"/>
      <c r="AU11"/>
      <c r="AV11"/>
      <c r="AW11"/>
      <c r="AX11"/>
      <c r="AY11"/>
      <c r="AZ11"/>
    </row>
    <row r="12" spans="1:52">
      <c r="A12" s="31"/>
      <c r="B12" s="44" t="s">
        <v>1198</v>
      </c>
      <c r="C12" s="71">
        <v>11.006371621621621</v>
      </c>
      <c r="D12" s="71">
        <v>10.474960662717512</v>
      </c>
      <c r="E12" s="71">
        <v>9.984068207762558</v>
      </c>
      <c r="F12" s="71">
        <v>10.515676349765258</v>
      </c>
      <c r="G12" s="71">
        <v>10.655774647887323</v>
      </c>
      <c r="H12" s="71">
        <v>10.518873239436619</v>
      </c>
      <c r="I12" s="71">
        <v>11.049366197183099</v>
      </c>
      <c r="J12" s="71">
        <v>11.566443661971832</v>
      </c>
      <c r="K12" s="71">
        <v>11.781338028169014</v>
      </c>
      <c r="L12" s="71">
        <v>12.178345070422536</v>
      </c>
      <c r="M12" s="71">
        <v>12.477887323943662</v>
      </c>
      <c r="N12" s="71">
        <v>12.920422535211269</v>
      </c>
      <c r="O12" s="71">
        <v>13.316197183098591</v>
      </c>
      <c r="P12" s="71">
        <v>13.208450704225353</v>
      </c>
      <c r="Q12" s="71">
        <v>13.128873239436622</v>
      </c>
      <c r="R12" s="71">
        <v>13.042253521126762</v>
      </c>
      <c r="S12" s="71">
        <v>12.940140845070424</v>
      </c>
      <c r="T12" s="71">
        <v>12.953521126760563</v>
      </c>
      <c r="U12" s="71">
        <v>13.023943661971831</v>
      </c>
      <c r="V12" s="71">
        <v>13.019014084507042</v>
      </c>
      <c r="W12" s="71">
        <v>13</v>
      </c>
      <c r="X12" s="71"/>
      <c r="Y12" s="71"/>
      <c r="Z12" s="71"/>
      <c r="AA12" s="71"/>
      <c r="AB12" s="71"/>
      <c r="AC12" s="141"/>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row>
    <row r="13" spans="1:52">
      <c r="A13" s="31"/>
      <c r="B13" s="142" t="s">
        <v>1199</v>
      </c>
      <c r="C13" s="72">
        <v>11.186371621621621</v>
      </c>
      <c r="D13" s="72">
        <v>10.654960662717512</v>
      </c>
      <c r="E13" s="72">
        <v>10.164068207762558</v>
      </c>
      <c r="F13" s="72">
        <v>10.695676349765257</v>
      </c>
      <c r="G13" s="72">
        <v>10.835774647887323</v>
      </c>
      <c r="H13" s="72">
        <v>10.698873239436619</v>
      </c>
      <c r="I13" s="72">
        <v>11.229366197183099</v>
      </c>
      <c r="J13" s="72">
        <v>11.746443661971831</v>
      </c>
      <c r="K13" s="72">
        <v>11.961338028169013</v>
      </c>
      <c r="L13" s="72">
        <v>12.358345070422535</v>
      </c>
      <c r="M13" s="72">
        <v>12.657887323943662</v>
      </c>
      <c r="N13" s="72">
        <v>13.100422535211269</v>
      </c>
      <c r="O13" s="72">
        <v>13.496197183098591</v>
      </c>
      <c r="P13" s="72">
        <v>13.388450704225352</v>
      </c>
      <c r="Q13" s="72">
        <v>13.308873239436622</v>
      </c>
      <c r="R13" s="72">
        <v>13.222253521126762</v>
      </c>
      <c r="S13" s="72">
        <v>13.120140845070424</v>
      </c>
      <c r="T13" s="72">
        <v>13.133521126760563</v>
      </c>
      <c r="U13" s="72">
        <v>13.203943661971831</v>
      </c>
      <c r="V13" s="72">
        <v>13.199014084507041</v>
      </c>
      <c r="W13" s="72">
        <v>13.18</v>
      </c>
      <c r="X13" s="72"/>
      <c r="Y13" s="72"/>
      <c r="Z13" s="72"/>
      <c r="AA13" s="72"/>
      <c r="AB13" s="72"/>
      <c r="AC13" s="141"/>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row>
    <row r="14" spans="1:52">
      <c r="A14" s="31"/>
      <c r="B14" s="44" t="s">
        <v>1200</v>
      </c>
      <c r="C14" s="71">
        <v>11.65637162162162</v>
      </c>
      <c r="D14" s="71">
        <v>11.124960662717511</v>
      </c>
      <c r="E14" s="71">
        <v>10.634068207762557</v>
      </c>
      <c r="F14" s="71">
        <v>11.16567634976526</v>
      </c>
      <c r="G14" s="71">
        <v>11.305774647887324</v>
      </c>
      <c r="H14" s="71">
        <v>11.168873239436618</v>
      </c>
      <c r="I14" s="71">
        <v>11.699366197183098</v>
      </c>
      <c r="J14" s="71">
        <v>12.21644366197183</v>
      </c>
      <c r="K14" s="71">
        <v>12.431338028169014</v>
      </c>
      <c r="L14" s="71">
        <v>12.828345070422536</v>
      </c>
      <c r="M14" s="71">
        <v>13.127887323943662</v>
      </c>
      <c r="N14" s="71">
        <v>13.570422535211268</v>
      </c>
      <c r="O14" s="71">
        <v>13.966197183098592</v>
      </c>
      <c r="P14" s="71">
        <v>13.858450704225353</v>
      </c>
      <c r="Q14" s="71">
        <v>13.778873239436621</v>
      </c>
      <c r="R14" s="71">
        <v>13.69225352112676</v>
      </c>
      <c r="S14" s="71">
        <v>13.590140845070422</v>
      </c>
      <c r="T14" s="71">
        <v>13.603521126760564</v>
      </c>
      <c r="U14" s="71">
        <v>13.673943661971832</v>
      </c>
      <c r="V14" s="71">
        <v>13.669014084507042</v>
      </c>
      <c r="W14" s="71">
        <v>13.649999999999999</v>
      </c>
      <c r="X14" s="71"/>
      <c r="Y14" s="71"/>
      <c r="Z14" s="71"/>
      <c r="AA14" s="71"/>
      <c r="AB14" s="71"/>
      <c r="AC14" s="141"/>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row>
    <row r="15" spans="1:52">
      <c r="A15" s="31"/>
      <c r="B15" s="142" t="s">
        <v>1201</v>
      </c>
      <c r="C15" s="72">
        <v>9.2163716216216223</v>
      </c>
      <c r="D15" s="72">
        <v>8.6849606627175131</v>
      </c>
      <c r="E15" s="72">
        <v>8.1940682077625571</v>
      </c>
      <c r="F15" s="72">
        <v>8.7256763497652585</v>
      </c>
      <c r="G15" s="72">
        <v>8.8657746478873243</v>
      </c>
      <c r="H15" s="72">
        <v>8.72887323943662</v>
      </c>
      <c r="I15" s="72">
        <v>9.2593661971831001</v>
      </c>
      <c r="J15" s="72">
        <v>9.7764436619718325</v>
      </c>
      <c r="K15" s="72">
        <v>9.9913380281690145</v>
      </c>
      <c r="L15" s="72">
        <v>10.388345070422535</v>
      </c>
      <c r="M15" s="72">
        <v>10.687887323943661</v>
      </c>
      <c r="N15" s="72">
        <v>11.130422535211268</v>
      </c>
      <c r="O15" s="72">
        <v>11.526197183098592</v>
      </c>
      <c r="P15" s="72">
        <v>11.418450704225352</v>
      </c>
      <c r="Q15" s="72">
        <v>11.338873239436621</v>
      </c>
      <c r="R15" s="72">
        <v>11.252253521126763</v>
      </c>
      <c r="S15" s="72">
        <v>11.150140845070423</v>
      </c>
      <c r="T15" s="72">
        <v>11.163521126760564</v>
      </c>
      <c r="U15" s="72">
        <v>11.233943661971832</v>
      </c>
      <c r="V15" s="72">
        <v>11.229014084507043</v>
      </c>
      <c r="W15" s="72">
        <v>11.21</v>
      </c>
      <c r="X15" s="72"/>
      <c r="Y15" s="72"/>
      <c r="Z15" s="72"/>
      <c r="AA15" s="72"/>
      <c r="AB15" s="72"/>
      <c r="AC15" s="141"/>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row>
    <row r="16" spans="1:52">
      <c r="A16" s="31"/>
      <c r="B16" s="44" t="s">
        <v>1202</v>
      </c>
      <c r="C16" s="71">
        <v>10.026371621621623</v>
      </c>
      <c r="D16" s="71">
        <v>9.4949606627175136</v>
      </c>
      <c r="E16" s="71">
        <v>9.0040682077625576</v>
      </c>
      <c r="F16" s="71">
        <v>9.535676349765259</v>
      </c>
      <c r="G16" s="71">
        <v>9.6757746478873248</v>
      </c>
      <c r="H16" s="71">
        <v>9.5388732394366205</v>
      </c>
      <c r="I16" s="71">
        <v>10.069366197183101</v>
      </c>
      <c r="J16" s="71">
        <v>10.586443661971833</v>
      </c>
      <c r="K16" s="71">
        <v>10.801338028169015</v>
      </c>
      <c r="L16" s="71">
        <v>11.198345070422535</v>
      </c>
      <c r="M16" s="71">
        <v>11.497887323943662</v>
      </c>
      <c r="N16" s="71">
        <v>11.940422535211269</v>
      </c>
      <c r="O16" s="71">
        <v>12.336197183098593</v>
      </c>
      <c r="P16" s="71">
        <v>12.228450704225352</v>
      </c>
      <c r="Q16" s="71">
        <v>12.148873239436622</v>
      </c>
      <c r="R16" s="71">
        <v>12.062253521126763</v>
      </c>
      <c r="S16" s="71">
        <v>11.960140845070423</v>
      </c>
      <c r="T16" s="71">
        <v>11.973521126760565</v>
      </c>
      <c r="U16" s="71">
        <v>12.043943661971833</v>
      </c>
      <c r="V16" s="71">
        <v>12.039014084507043</v>
      </c>
      <c r="W16" s="71">
        <v>12.020000000000001</v>
      </c>
      <c r="X16" s="71"/>
      <c r="Y16" s="71"/>
      <c r="Z16" s="71"/>
      <c r="AA16" s="71"/>
      <c r="AB16" s="71"/>
      <c r="AC16" s="141"/>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row>
    <row r="17" spans="1:52">
      <c r="A17" s="31"/>
      <c r="B17" s="142" t="s">
        <v>1203</v>
      </c>
      <c r="C17" s="72">
        <v>9.5063716216216214</v>
      </c>
      <c r="D17" s="72">
        <v>8.9749606627175122</v>
      </c>
      <c r="E17" s="72">
        <v>8.484068207762558</v>
      </c>
      <c r="F17" s="72">
        <v>9.0156763497652577</v>
      </c>
      <c r="G17" s="72">
        <v>9.1557746478873234</v>
      </c>
      <c r="H17" s="72">
        <v>9.0188732394366191</v>
      </c>
      <c r="I17" s="72">
        <v>9.5493661971830992</v>
      </c>
      <c r="J17" s="72">
        <v>10.066443661971832</v>
      </c>
      <c r="K17" s="72">
        <v>10.281338028169014</v>
      </c>
      <c r="L17" s="72">
        <v>10.678345070422536</v>
      </c>
      <c r="M17" s="72">
        <v>10.977887323943662</v>
      </c>
      <c r="N17" s="72">
        <v>11.420422535211269</v>
      </c>
      <c r="O17" s="72">
        <v>11.816197183098591</v>
      </c>
      <c r="P17" s="72">
        <v>11.708450704225353</v>
      </c>
      <c r="Q17" s="72">
        <v>11.628873239436622</v>
      </c>
      <c r="R17" s="72">
        <v>11.542253521126762</v>
      </c>
      <c r="S17" s="72">
        <v>11.440140845070424</v>
      </c>
      <c r="T17" s="72">
        <v>11.453521126760563</v>
      </c>
      <c r="U17" s="72">
        <v>11.523943661971831</v>
      </c>
      <c r="V17" s="72">
        <v>11.519014084507042</v>
      </c>
      <c r="W17" s="72">
        <v>11.5</v>
      </c>
      <c r="X17" s="72"/>
      <c r="Y17" s="72"/>
      <c r="Z17" s="72"/>
      <c r="AA17" s="72"/>
      <c r="AB17" s="72"/>
      <c r="AC17" s="98"/>
      <c r="AD17"/>
      <c r="AE17"/>
      <c r="AF17"/>
      <c r="AG17"/>
      <c r="AH17"/>
      <c r="AI17"/>
      <c r="AJ17"/>
      <c r="AK17"/>
      <c r="AL17"/>
      <c r="AM17"/>
      <c r="AN17"/>
      <c r="AO17"/>
      <c r="AP17"/>
      <c r="AQ17"/>
      <c r="AR17"/>
      <c r="AS17"/>
      <c r="AT17"/>
      <c r="AU17"/>
      <c r="AV17"/>
      <c r="AW17"/>
      <c r="AX17"/>
      <c r="AY17"/>
      <c r="AZ17"/>
    </row>
    <row r="18" spans="1:52">
      <c r="A18" s="31"/>
      <c r="B18" s="44" t="s">
        <v>1204</v>
      </c>
      <c r="C18" s="71">
        <v>10.186371621621621</v>
      </c>
      <c r="D18" s="71">
        <v>9.654960662717512</v>
      </c>
      <c r="E18" s="71">
        <v>9.1640682077625577</v>
      </c>
      <c r="F18" s="71">
        <v>9.6956763497652574</v>
      </c>
      <c r="G18" s="71">
        <v>9.8357746478873231</v>
      </c>
      <c r="H18" s="71">
        <v>9.6988732394366188</v>
      </c>
      <c r="I18" s="71">
        <v>10.229366197183099</v>
      </c>
      <c r="J18" s="71">
        <v>10.746443661971831</v>
      </c>
      <c r="K18" s="71">
        <v>10.961338028169013</v>
      </c>
      <c r="L18" s="71">
        <v>11.358345070422535</v>
      </c>
      <c r="M18" s="71">
        <v>11.657887323943662</v>
      </c>
      <c r="N18" s="71">
        <v>12.100422535211269</v>
      </c>
      <c r="O18" s="71">
        <v>12.496197183098591</v>
      </c>
      <c r="P18" s="71">
        <v>12.388450704225352</v>
      </c>
      <c r="Q18" s="71">
        <v>12.308873239436622</v>
      </c>
      <c r="R18" s="71">
        <v>12.222253521126762</v>
      </c>
      <c r="S18" s="71">
        <v>12.120140845070424</v>
      </c>
      <c r="T18" s="71">
        <v>12.133521126760563</v>
      </c>
      <c r="U18" s="71">
        <v>12.203943661971831</v>
      </c>
      <c r="V18" s="71">
        <v>12.199014084507041</v>
      </c>
      <c r="W18" s="71">
        <v>12.18</v>
      </c>
      <c r="X18" s="71"/>
      <c r="Y18" s="71"/>
      <c r="Z18" s="71"/>
      <c r="AA18" s="71"/>
      <c r="AB18" s="71"/>
      <c r="AC18" s="98"/>
      <c r="AD18"/>
      <c r="AE18"/>
      <c r="AF18"/>
      <c r="AG18"/>
      <c r="AH18"/>
      <c r="AI18"/>
      <c r="AJ18"/>
      <c r="AK18"/>
      <c r="AL18"/>
      <c r="AM18"/>
      <c r="AN18"/>
      <c r="AO18"/>
      <c r="AP18"/>
      <c r="AQ18"/>
      <c r="AR18"/>
      <c r="AS18"/>
      <c r="AT18"/>
      <c r="AU18"/>
      <c r="AV18"/>
      <c r="AW18"/>
      <c r="AX18"/>
      <c r="AY18"/>
      <c r="AZ18"/>
    </row>
    <row r="19" spans="1:52">
      <c r="A19" s="31"/>
      <c r="B19" s="142" t="s">
        <v>1205</v>
      </c>
      <c r="C19" s="72">
        <v>11.15637162162162</v>
      </c>
      <c r="D19" s="72">
        <v>10.624960662717511</v>
      </c>
      <c r="E19" s="72">
        <v>10.134068207762557</v>
      </c>
      <c r="F19" s="72">
        <v>10.66567634976526</v>
      </c>
      <c r="G19" s="72">
        <v>10.805774647887324</v>
      </c>
      <c r="H19" s="72">
        <v>10.668873239436618</v>
      </c>
      <c r="I19" s="72">
        <v>11.199366197183098</v>
      </c>
      <c r="J19" s="72">
        <v>11.71644366197183</v>
      </c>
      <c r="K19" s="72">
        <v>11.931338028169014</v>
      </c>
      <c r="L19" s="72">
        <v>12.328345070422536</v>
      </c>
      <c r="M19" s="72">
        <v>12.627887323943662</v>
      </c>
      <c r="N19" s="72">
        <v>13.070422535211268</v>
      </c>
      <c r="O19" s="72">
        <v>13.466197183098592</v>
      </c>
      <c r="P19" s="72">
        <v>13.358450704225353</v>
      </c>
      <c r="Q19" s="72">
        <v>13.278873239436621</v>
      </c>
      <c r="R19" s="72">
        <v>13.19225352112676</v>
      </c>
      <c r="S19" s="72">
        <v>13.090140845070422</v>
      </c>
      <c r="T19" s="72">
        <v>13.103521126760564</v>
      </c>
      <c r="U19" s="72">
        <v>13.173943661971832</v>
      </c>
      <c r="V19" s="72">
        <v>13.169014084507042</v>
      </c>
      <c r="W19" s="72">
        <v>13.149999999999999</v>
      </c>
      <c r="X19" s="72"/>
      <c r="Y19" s="72"/>
      <c r="Z19" s="72"/>
      <c r="AA19" s="72"/>
      <c r="AB19" s="72"/>
      <c r="AC19" s="2"/>
    </row>
    <row r="20" spans="1:52">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2"/>
    </row>
    <row r="21" spans="1:52">
      <c r="A21" s="31"/>
      <c r="B21" s="57" t="s">
        <v>515</v>
      </c>
      <c r="C21" s="57" t="s">
        <v>10</v>
      </c>
      <c r="D21" s="57" t="s">
        <v>11</v>
      </c>
      <c r="E21" s="57" t="s">
        <v>12</v>
      </c>
      <c r="F21" s="57" t="s">
        <v>13</v>
      </c>
      <c r="G21" s="57" t="s">
        <v>14</v>
      </c>
      <c r="H21" s="57" t="s">
        <v>15</v>
      </c>
      <c r="I21" s="57" t="s">
        <v>16</v>
      </c>
      <c r="J21" s="57" t="s">
        <v>17</v>
      </c>
      <c r="K21" s="57" t="s">
        <v>18</v>
      </c>
      <c r="L21" s="57" t="s">
        <v>19</v>
      </c>
      <c r="M21" s="57" t="s">
        <v>20</v>
      </c>
      <c r="N21" s="57" t="s">
        <v>21</v>
      </c>
      <c r="O21" s="57" t="s">
        <v>22</v>
      </c>
      <c r="P21" s="57" t="s">
        <v>23</v>
      </c>
      <c r="Q21" s="57" t="s">
        <v>24</v>
      </c>
      <c r="R21" s="57" t="s">
        <v>25</v>
      </c>
      <c r="S21" s="57" t="s">
        <v>26</v>
      </c>
      <c r="T21" s="57" t="s">
        <v>27</v>
      </c>
      <c r="U21" s="57" t="s">
        <v>28</v>
      </c>
      <c r="V21" s="57" t="s">
        <v>29</v>
      </c>
      <c r="W21" s="57" t="s">
        <v>30</v>
      </c>
      <c r="X21" s="57" t="s">
        <v>31</v>
      </c>
      <c r="Y21" s="57" t="s">
        <v>32</v>
      </c>
      <c r="Z21" s="57" t="s">
        <v>33</v>
      </c>
      <c r="AA21" s="57" t="s">
        <v>34</v>
      </c>
      <c r="AB21" s="57" t="s">
        <v>35</v>
      </c>
      <c r="AC21" s="2"/>
    </row>
    <row r="22" spans="1:52">
      <c r="A22" s="31"/>
      <c r="B22" s="44" t="s">
        <v>1196</v>
      </c>
      <c r="C22" s="71">
        <v>10.716371621621622</v>
      </c>
      <c r="D22" s="71">
        <v>10.184960662717513</v>
      </c>
      <c r="E22" s="71">
        <v>9.6940682077625571</v>
      </c>
      <c r="F22" s="71">
        <v>10.170590277777778</v>
      </c>
      <c r="G22" s="71">
        <v>10.310688575899844</v>
      </c>
      <c r="H22" s="71">
        <v>10.22887323943662</v>
      </c>
      <c r="I22" s="71">
        <v>10.700754107981222</v>
      </c>
      <c r="J22" s="71">
        <v>11.15746527777778</v>
      </c>
      <c r="K22" s="71">
        <v>11.369375000000002</v>
      </c>
      <c r="L22" s="71">
        <v>11.760868055555557</v>
      </c>
      <c r="M22" s="71">
        <v>11.992294520547945</v>
      </c>
      <c r="N22" s="71">
        <v>12.358630136986301</v>
      </c>
      <c r="O22" s="71">
        <v>12.676132913735653</v>
      </c>
      <c r="P22" s="71">
        <v>12.504594594594595</v>
      </c>
      <c r="Q22" s="71">
        <v>12.363630630630631</v>
      </c>
      <c r="R22" s="71">
        <v>12.216666666666667</v>
      </c>
      <c r="S22" s="71">
        <v>12.120000000000001</v>
      </c>
      <c r="T22" s="71">
        <v>12.07032456140351</v>
      </c>
      <c r="U22" s="71">
        <v>12.074473684210528</v>
      </c>
      <c r="V22" s="71">
        <v>12.069868421052632</v>
      </c>
      <c r="W22" s="71">
        <v>12.052105263157895</v>
      </c>
      <c r="X22" s="71"/>
      <c r="Y22" s="71"/>
      <c r="Z22" s="71"/>
      <c r="AA22" s="71"/>
      <c r="AB22" s="71"/>
      <c r="AC22" s="98"/>
      <c r="AD22"/>
      <c r="AE22"/>
      <c r="AF22"/>
      <c r="AG22"/>
      <c r="AH22"/>
      <c r="AI22"/>
      <c r="AJ22"/>
      <c r="AK22"/>
      <c r="AL22"/>
      <c r="AM22"/>
      <c r="AN22"/>
      <c r="AO22"/>
      <c r="AP22"/>
      <c r="AQ22"/>
      <c r="AR22"/>
      <c r="AS22"/>
      <c r="AT22"/>
      <c r="AU22"/>
      <c r="AV22"/>
      <c r="AW22"/>
      <c r="AX22"/>
      <c r="AY22"/>
      <c r="AZ22"/>
    </row>
    <row r="23" spans="1:52">
      <c r="A23" s="31"/>
      <c r="B23" s="142" t="s">
        <v>1197</v>
      </c>
      <c r="C23" s="72">
        <v>11.526371621621623</v>
      </c>
      <c r="D23" s="72">
        <v>10.994960662717514</v>
      </c>
      <c r="E23" s="72">
        <v>10.504068207762558</v>
      </c>
      <c r="F23" s="72">
        <v>10.980590277777779</v>
      </c>
      <c r="G23" s="72">
        <v>11.120688575899845</v>
      </c>
      <c r="H23" s="72">
        <v>11.03887323943662</v>
      </c>
      <c r="I23" s="72">
        <v>11.510754107981223</v>
      </c>
      <c r="J23" s="72">
        <v>11.96746527777778</v>
      </c>
      <c r="K23" s="72">
        <v>12.179375000000002</v>
      </c>
      <c r="L23" s="72">
        <v>12.570868055555557</v>
      </c>
      <c r="M23" s="72">
        <v>12.802294520547946</v>
      </c>
      <c r="N23" s="72">
        <v>13.168630136986302</v>
      </c>
      <c r="O23" s="72">
        <v>13.486132913735654</v>
      </c>
      <c r="P23" s="72">
        <v>13.314594594594595</v>
      </c>
      <c r="Q23" s="72">
        <v>13.173630630630631</v>
      </c>
      <c r="R23" s="72">
        <v>13.026666666666667</v>
      </c>
      <c r="S23" s="72">
        <v>12.930000000000001</v>
      </c>
      <c r="T23" s="72">
        <v>12.88032456140351</v>
      </c>
      <c r="U23" s="72">
        <v>12.884473684210528</v>
      </c>
      <c r="V23" s="72">
        <v>12.879868421052633</v>
      </c>
      <c r="W23" s="72">
        <v>12.862105263157895</v>
      </c>
      <c r="X23" s="72"/>
      <c r="Y23" s="72"/>
      <c r="Z23" s="72"/>
      <c r="AA23" s="72"/>
      <c r="AB23" s="72"/>
      <c r="AC23" s="98"/>
      <c r="AD23"/>
      <c r="AE23"/>
      <c r="AF23"/>
      <c r="AG23"/>
      <c r="AH23"/>
      <c r="AI23"/>
      <c r="AJ23"/>
      <c r="AK23"/>
      <c r="AL23"/>
      <c r="AM23"/>
      <c r="AN23"/>
      <c r="AO23"/>
      <c r="AP23"/>
      <c r="AQ23"/>
      <c r="AR23"/>
      <c r="AS23"/>
      <c r="AT23"/>
      <c r="AU23"/>
      <c r="AV23"/>
      <c r="AW23"/>
      <c r="AX23"/>
      <c r="AY23"/>
      <c r="AZ23"/>
    </row>
    <row r="24" spans="1:52">
      <c r="A24" s="31"/>
      <c r="B24" s="44" t="s">
        <v>1198</v>
      </c>
      <c r="C24" s="71">
        <v>11.006371621621621</v>
      </c>
      <c r="D24" s="71">
        <v>10.474960662717512</v>
      </c>
      <c r="E24" s="71">
        <v>9.984068207762558</v>
      </c>
      <c r="F24" s="71">
        <v>10.460590277777779</v>
      </c>
      <c r="G24" s="71">
        <v>10.600688575899845</v>
      </c>
      <c r="H24" s="71">
        <v>10.518873239436619</v>
      </c>
      <c r="I24" s="71">
        <v>10.990754107981221</v>
      </c>
      <c r="J24" s="71">
        <v>11.447465277777779</v>
      </c>
      <c r="K24" s="71">
        <v>11.659375000000001</v>
      </c>
      <c r="L24" s="71">
        <v>12.050868055555556</v>
      </c>
      <c r="M24" s="71">
        <v>12.282294520547946</v>
      </c>
      <c r="N24" s="71">
        <v>12.648630136986302</v>
      </c>
      <c r="O24" s="71">
        <v>12.966132913735654</v>
      </c>
      <c r="P24" s="71">
        <v>12.794594594594596</v>
      </c>
      <c r="Q24" s="71">
        <v>12.65363063063063</v>
      </c>
      <c r="R24" s="71">
        <v>12.506666666666668</v>
      </c>
      <c r="S24" s="71">
        <v>12.41</v>
      </c>
      <c r="T24" s="71">
        <v>12.360324561403509</v>
      </c>
      <c r="U24" s="71">
        <v>12.364473684210527</v>
      </c>
      <c r="V24" s="71">
        <v>12.359868421052632</v>
      </c>
      <c r="W24" s="71">
        <v>12.342105263157896</v>
      </c>
      <c r="X24" s="71"/>
      <c r="Y24" s="71"/>
      <c r="Z24" s="71"/>
      <c r="AA24" s="71"/>
      <c r="AB24" s="71"/>
      <c r="AC24" s="141"/>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row>
    <row r="25" spans="1:52">
      <c r="A25" s="31"/>
      <c r="B25" s="142" t="s">
        <v>1199</v>
      </c>
      <c r="C25" s="72">
        <v>11.186371621621621</v>
      </c>
      <c r="D25" s="72">
        <v>10.654960662717512</v>
      </c>
      <c r="E25" s="72">
        <v>10.164068207762558</v>
      </c>
      <c r="F25" s="72">
        <v>10.640590277777779</v>
      </c>
      <c r="G25" s="72">
        <v>10.780688575899843</v>
      </c>
      <c r="H25" s="72">
        <v>10.698873239436619</v>
      </c>
      <c r="I25" s="72">
        <v>11.170754107981221</v>
      </c>
      <c r="J25" s="72">
        <v>11.627465277777778</v>
      </c>
      <c r="K25" s="72">
        <v>11.839375</v>
      </c>
      <c r="L25" s="72">
        <v>12.230868055555556</v>
      </c>
      <c r="M25" s="72">
        <v>12.462294520547946</v>
      </c>
      <c r="N25" s="72">
        <v>12.828630136986302</v>
      </c>
      <c r="O25" s="72">
        <v>13.146132913735654</v>
      </c>
      <c r="P25" s="72">
        <v>12.974594594594596</v>
      </c>
      <c r="Q25" s="72">
        <v>12.83363063063063</v>
      </c>
      <c r="R25" s="72">
        <v>12.686666666666667</v>
      </c>
      <c r="S25" s="72">
        <v>12.59</v>
      </c>
      <c r="T25" s="72">
        <v>12.540324561403509</v>
      </c>
      <c r="U25" s="72">
        <v>12.544473684210526</v>
      </c>
      <c r="V25" s="72">
        <v>12.539868421052631</v>
      </c>
      <c r="W25" s="72">
        <v>12.522105263157895</v>
      </c>
      <c r="X25" s="72"/>
      <c r="Y25" s="72"/>
      <c r="Z25" s="72"/>
      <c r="AA25" s="72"/>
      <c r="AB25" s="72"/>
      <c r="AC25" s="141"/>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row>
    <row r="26" spans="1:52">
      <c r="A26" s="31"/>
      <c r="B26" s="44" t="s">
        <v>1200</v>
      </c>
      <c r="C26" s="71">
        <v>10.956371621621621</v>
      </c>
      <c r="D26" s="71">
        <v>10.424960662717512</v>
      </c>
      <c r="E26" s="71">
        <v>9.9340682077625573</v>
      </c>
      <c r="F26" s="71">
        <v>10.410590277777779</v>
      </c>
      <c r="G26" s="71">
        <v>10.550688575899844</v>
      </c>
      <c r="H26" s="71">
        <v>10.468873239436618</v>
      </c>
      <c r="I26" s="71">
        <v>10.94075410798122</v>
      </c>
      <c r="J26" s="71">
        <v>11.397465277777778</v>
      </c>
      <c r="K26" s="71">
        <v>11.609375</v>
      </c>
      <c r="L26" s="71">
        <v>12.000868055555555</v>
      </c>
      <c r="M26" s="71">
        <v>12.232294520547946</v>
      </c>
      <c r="N26" s="71">
        <v>12.598630136986303</v>
      </c>
      <c r="O26" s="71">
        <v>12.916132913735655</v>
      </c>
      <c r="P26" s="71">
        <v>12.744594594594595</v>
      </c>
      <c r="Q26" s="71">
        <v>12.603630630630631</v>
      </c>
      <c r="R26" s="71">
        <v>12.456666666666667</v>
      </c>
      <c r="S26" s="71">
        <v>12.36</v>
      </c>
      <c r="T26" s="71">
        <v>12.310324561403508</v>
      </c>
      <c r="U26" s="71">
        <v>12.314473684210526</v>
      </c>
      <c r="V26" s="71">
        <v>12.309868421052633</v>
      </c>
      <c r="W26" s="71">
        <v>12.292105263157897</v>
      </c>
      <c r="X26" s="71"/>
      <c r="Y26" s="71"/>
      <c r="Z26" s="71"/>
      <c r="AA26" s="71"/>
      <c r="AB26" s="71"/>
      <c r="AC26" s="141"/>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row>
    <row r="27" spans="1:52">
      <c r="A27" s="31"/>
      <c r="B27" s="142" t="s">
        <v>1201</v>
      </c>
      <c r="C27" s="72">
        <v>9.2163716216216223</v>
      </c>
      <c r="D27" s="72">
        <v>8.6849606627175131</v>
      </c>
      <c r="E27" s="72">
        <v>8.1940682077625571</v>
      </c>
      <c r="F27" s="72">
        <v>8.6705902777777784</v>
      </c>
      <c r="G27" s="72">
        <v>8.8106885758998441</v>
      </c>
      <c r="H27" s="72">
        <v>8.72887323943662</v>
      </c>
      <c r="I27" s="72">
        <v>9.2007541079812221</v>
      </c>
      <c r="J27" s="72">
        <v>9.6574652777777796</v>
      </c>
      <c r="K27" s="72">
        <v>9.8693750000000016</v>
      </c>
      <c r="L27" s="72">
        <v>10.260868055555557</v>
      </c>
      <c r="M27" s="72">
        <v>10.492294520547945</v>
      </c>
      <c r="N27" s="72">
        <v>10.858630136986301</v>
      </c>
      <c r="O27" s="72">
        <v>11.176132913735653</v>
      </c>
      <c r="P27" s="72">
        <v>11.004594594594595</v>
      </c>
      <c r="Q27" s="72">
        <v>10.863630630630631</v>
      </c>
      <c r="R27" s="72">
        <v>10.716666666666667</v>
      </c>
      <c r="S27" s="72">
        <v>10.620000000000001</v>
      </c>
      <c r="T27" s="72">
        <v>10.57032456140351</v>
      </c>
      <c r="U27" s="72">
        <v>10.574473684210528</v>
      </c>
      <c r="V27" s="72">
        <v>10.569868421052632</v>
      </c>
      <c r="W27" s="72">
        <v>10.552105263157895</v>
      </c>
      <c r="X27" s="72"/>
      <c r="Y27" s="72"/>
      <c r="Z27" s="72"/>
      <c r="AA27" s="72"/>
      <c r="AB27" s="72"/>
      <c r="AC27" s="141"/>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row>
    <row r="28" spans="1:52">
      <c r="A28" s="31"/>
      <c r="B28" s="44" t="s">
        <v>1202</v>
      </c>
      <c r="C28" s="71">
        <v>10.026371621621623</v>
      </c>
      <c r="D28" s="71">
        <v>9.4949606627175136</v>
      </c>
      <c r="E28" s="71">
        <v>9.0040682077625576</v>
      </c>
      <c r="F28" s="71">
        <v>9.4805902777777789</v>
      </c>
      <c r="G28" s="71">
        <v>9.6206885758998446</v>
      </c>
      <c r="H28" s="71">
        <v>9.5388732394366205</v>
      </c>
      <c r="I28" s="71">
        <v>10.010754107981223</v>
      </c>
      <c r="J28" s="71">
        <v>10.46746527777778</v>
      </c>
      <c r="K28" s="71">
        <v>10.679375000000002</v>
      </c>
      <c r="L28" s="71">
        <v>11.070868055555557</v>
      </c>
      <c r="M28" s="71">
        <v>11.302294520547946</v>
      </c>
      <c r="N28" s="71">
        <v>11.668630136986302</v>
      </c>
      <c r="O28" s="71">
        <v>11.986132913735654</v>
      </c>
      <c r="P28" s="71">
        <v>11.814594594594595</v>
      </c>
      <c r="Q28" s="71">
        <v>11.673630630630631</v>
      </c>
      <c r="R28" s="71">
        <v>11.526666666666667</v>
      </c>
      <c r="S28" s="71">
        <v>11.430000000000001</v>
      </c>
      <c r="T28" s="71">
        <v>11.38032456140351</v>
      </c>
      <c r="U28" s="71">
        <v>11.384473684210528</v>
      </c>
      <c r="V28" s="71">
        <v>11.379868421052633</v>
      </c>
      <c r="W28" s="71">
        <v>11.362105263157895</v>
      </c>
      <c r="X28" s="71"/>
      <c r="Y28" s="71"/>
      <c r="Z28" s="71"/>
      <c r="AA28" s="71"/>
      <c r="AB28" s="71"/>
      <c r="AC28" s="141"/>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row>
    <row r="29" spans="1:52">
      <c r="A29" s="31"/>
      <c r="B29" s="142" t="s">
        <v>1203</v>
      </c>
      <c r="C29" s="72">
        <v>9.7063716216216207</v>
      </c>
      <c r="D29" s="72">
        <v>9.1749606627175115</v>
      </c>
      <c r="E29" s="72">
        <v>8.6840682077625573</v>
      </c>
      <c r="F29" s="72">
        <v>9.1605902777777786</v>
      </c>
      <c r="G29" s="72">
        <v>9.3006885758998443</v>
      </c>
      <c r="H29" s="72">
        <v>9.2188732394366184</v>
      </c>
      <c r="I29" s="72">
        <v>9.6907541079812205</v>
      </c>
      <c r="J29" s="72">
        <v>10.147465277777778</v>
      </c>
      <c r="K29" s="72">
        <v>10.359375</v>
      </c>
      <c r="L29" s="72">
        <v>10.750868055555555</v>
      </c>
      <c r="M29" s="72">
        <v>10.982294520547946</v>
      </c>
      <c r="N29" s="72">
        <v>11.348630136986301</v>
      </c>
      <c r="O29" s="72">
        <v>11.666132913735654</v>
      </c>
      <c r="P29" s="72">
        <v>11.494594594594595</v>
      </c>
      <c r="Q29" s="72">
        <v>11.353630630630629</v>
      </c>
      <c r="R29" s="72">
        <v>11.206666666666667</v>
      </c>
      <c r="S29" s="72">
        <v>11.11</v>
      </c>
      <c r="T29" s="72">
        <v>11.060324561403508</v>
      </c>
      <c r="U29" s="72">
        <v>11.064473684210526</v>
      </c>
      <c r="V29" s="72">
        <v>11.059868421052631</v>
      </c>
      <c r="W29" s="72">
        <v>11.042105263157895</v>
      </c>
      <c r="X29" s="72"/>
      <c r="Y29" s="72"/>
      <c r="Z29" s="72"/>
      <c r="AA29" s="72"/>
      <c r="AB29" s="72"/>
      <c r="AC29" s="98"/>
      <c r="AD29"/>
      <c r="AE29"/>
      <c r="AF29"/>
      <c r="AG29"/>
      <c r="AH29"/>
      <c r="AI29"/>
      <c r="AJ29"/>
      <c r="AK29"/>
      <c r="AL29"/>
      <c r="AM29"/>
      <c r="AN29"/>
      <c r="AO29"/>
      <c r="AP29"/>
      <c r="AQ29"/>
      <c r="AR29"/>
      <c r="AS29"/>
      <c r="AT29"/>
      <c r="AU29"/>
      <c r="AV29"/>
      <c r="AW29"/>
      <c r="AX29"/>
      <c r="AY29"/>
      <c r="AZ29"/>
    </row>
    <row r="30" spans="1:52">
      <c r="A30" s="31"/>
      <c r="B30" s="44" t="s">
        <v>1204</v>
      </c>
      <c r="C30" s="71">
        <v>10.186371621621621</v>
      </c>
      <c r="D30" s="71">
        <v>9.654960662717512</v>
      </c>
      <c r="E30" s="71">
        <v>9.1640682077625577</v>
      </c>
      <c r="F30" s="71">
        <v>9.640590277777779</v>
      </c>
      <c r="G30" s="71">
        <v>9.780688575899843</v>
      </c>
      <c r="H30" s="71">
        <v>9.6988732394366188</v>
      </c>
      <c r="I30" s="71">
        <v>10.170754107981221</v>
      </c>
      <c r="J30" s="71">
        <v>10.627465277777778</v>
      </c>
      <c r="K30" s="71">
        <v>10.839375</v>
      </c>
      <c r="L30" s="71">
        <v>11.230868055555556</v>
      </c>
      <c r="M30" s="71">
        <v>11.462294520547946</v>
      </c>
      <c r="N30" s="71">
        <v>11.828630136986302</v>
      </c>
      <c r="O30" s="71">
        <v>12.146132913735654</v>
      </c>
      <c r="P30" s="71">
        <v>11.974594594594596</v>
      </c>
      <c r="Q30" s="71">
        <v>11.83363063063063</v>
      </c>
      <c r="R30" s="71">
        <v>11.686666666666667</v>
      </c>
      <c r="S30" s="71">
        <v>11.59</v>
      </c>
      <c r="T30" s="71">
        <v>11.540324561403509</v>
      </c>
      <c r="U30" s="71">
        <v>11.544473684210526</v>
      </c>
      <c r="V30" s="71">
        <v>11.539868421052631</v>
      </c>
      <c r="W30" s="71">
        <v>11.522105263157895</v>
      </c>
      <c r="X30" s="71"/>
      <c r="Y30" s="71"/>
      <c r="Z30" s="71"/>
      <c r="AA30" s="71"/>
      <c r="AB30" s="71"/>
      <c r="AC30" s="98"/>
      <c r="AD30"/>
      <c r="AE30"/>
      <c r="AF30"/>
      <c r="AG30"/>
      <c r="AH30"/>
      <c r="AI30"/>
      <c r="AJ30"/>
      <c r="AK30"/>
      <c r="AL30"/>
      <c r="AM30"/>
      <c r="AN30"/>
      <c r="AO30"/>
      <c r="AP30"/>
      <c r="AQ30"/>
      <c r="AR30"/>
      <c r="AS30"/>
      <c r="AT30"/>
      <c r="AU30"/>
      <c r="AV30"/>
      <c r="AW30"/>
      <c r="AX30"/>
      <c r="AY30"/>
      <c r="AZ30"/>
    </row>
    <row r="31" spans="1:52">
      <c r="A31" s="31"/>
      <c r="B31" s="142" t="s">
        <v>1205</v>
      </c>
      <c r="C31" s="72">
        <v>10.956371621621621</v>
      </c>
      <c r="D31" s="72">
        <v>10.424960662717512</v>
      </c>
      <c r="E31" s="72">
        <v>9.9340682077625573</v>
      </c>
      <c r="F31" s="72">
        <v>10.410590277777779</v>
      </c>
      <c r="G31" s="72">
        <v>10.550688575899844</v>
      </c>
      <c r="H31" s="72">
        <v>10.468873239436618</v>
      </c>
      <c r="I31" s="72">
        <v>10.94075410798122</v>
      </c>
      <c r="J31" s="72">
        <v>11.397465277777778</v>
      </c>
      <c r="K31" s="72">
        <v>11.609375</v>
      </c>
      <c r="L31" s="72">
        <v>12.000868055555555</v>
      </c>
      <c r="M31" s="72">
        <v>12.232294520547946</v>
      </c>
      <c r="N31" s="72">
        <v>12.598630136986303</v>
      </c>
      <c r="O31" s="72">
        <v>12.916132913735655</v>
      </c>
      <c r="P31" s="72">
        <v>12.744594594594595</v>
      </c>
      <c r="Q31" s="72">
        <v>12.603630630630631</v>
      </c>
      <c r="R31" s="72">
        <v>12.456666666666667</v>
      </c>
      <c r="S31" s="72">
        <v>12.36</v>
      </c>
      <c r="T31" s="72">
        <v>12.310324561403508</v>
      </c>
      <c r="U31" s="72">
        <v>12.314473684210526</v>
      </c>
      <c r="V31" s="72">
        <v>12.309868421052633</v>
      </c>
      <c r="W31" s="72">
        <v>12.292105263157897</v>
      </c>
      <c r="X31" s="72"/>
      <c r="Y31" s="72"/>
      <c r="Z31" s="72"/>
      <c r="AA31" s="72"/>
      <c r="AB31" s="72"/>
      <c r="AC31" s="98"/>
      <c r="AD31"/>
      <c r="AE31"/>
      <c r="AF31"/>
      <c r="AG31"/>
      <c r="AH31"/>
      <c r="AI31"/>
      <c r="AJ31"/>
      <c r="AK31"/>
      <c r="AL31"/>
      <c r="AM31"/>
      <c r="AN31"/>
      <c r="AO31"/>
      <c r="AP31"/>
      <c r="AQ31"/>
      <c r="AR31"/>
      <c r="AS31"/>
      <c r="AT31"/>
      <c r="AU31"/>
      <c r="AV31"/>
      <c r="AW31"/>
      <c r="AX31"/>
      <c r="AY31"/>
      <c r="AZ31"/>
    </row>
    <row r="32" spans="1:52">
      <c r="A32" s="31"/>
      <c r="B32" s="2"/>
      <c r="C32" s="2"/>
      <c r="D32" s="2"/>
      <c r="E32" s="2"/>
      <c r="F32" s="2"/>
      <c r="G32" s="2"/>
      <c r="H32" s="2"/>
      <c r="I32" s="2"/>
      <c r="J32" s="2"/>
      <c r="K32" s="2"/>
      <c r="L32" s="2"/>
      <c r="M32" s="2"/>
      <c r="N32" s="2"/>
      <c r="O32" s="2"/>
      <c r="P32" s="2"/>
      <c r="Q32" s="2"/>
      <c r="R32" s="2"/>
      <c r="S32" s="2"/>
      <c r="T32" s="2"/>
      <c r="U32" s="2"/>
      <c r="V32" s="2"/>
      <c r="W32" s="2"/>
      <c r="X32" s="2"/>
      <c r="Y32" s="2"/>
      <c r="Z32" s="33"/>
      <c r="AA32" s="31"/>
      <c r="AB32" s="31"/>
      <c r="AC32" s="98"/>
      <c r="AD32"/>
      <c r="AE32"/>
      <c r="AF32"/>
      <c r="AG32"/>
      <c r="AH32"/>
      <c r="AI32"/>
      <c r="AJ32"/>
      <c r="AK32"/>
      <c r="AL32"/>
      <c r="AM32"/>
      <c r="AN32"/>
      <c r="AO32"/>
      <c r="AP32"/>
      <c r="AQ32"/>
      <c r="AR32"/>
      <c r="AS32"/>
      <c r="AT32"/>
      <c r="AU32"/>
      <c r="AV32"/>
      <c r="AW32"/>
      <c r="AX32"/>
      <c r="AY32"/>
      <c r="AZ32"/>
    </row>
    <row r="33" spans="1:52">
      <c r="A33" s="31"/>
      <c r="B33" s="57" t="s">
        <v>516</v>
      </c>
      <c r="C33" s="57" t="s">
        <v>10</v>
      </c>
      <c r="D33" s="57" t="s">
        <v>11</v>
      </c>
      <c r="E33" s="57" t="s">
        <v>12</v>
      </c>
      <c r="F33" s="57" t="s">
        <v>13</v>
      </c>
      <c r="G33" s="57" t="s">
        <v>14</v>
      </c>
      <c r="H33" s="57" t="s">
        <v>15</v>
      </c>
      <c r="I33" s="57" t="s">
        <v>16</v>
      </c>
      <c r="J33" s="57" t="s">
        <v>17</v>
      </c>
      <c r="K33" s="57" t="s">
        <v>18</v>
      </c>
      <c r="L33" s="57" t="s">
        <v>19</v>
      </c>
      <c r="M33" s="57" t="s">
        <v>20</v>
      </c>
      <c r="N33" s="57" t="s">
        <v>21</v>
      </c>
      <c r="O33" s="57" t="s">
        <v>22</v>
      </c>
      <c r="P33" s="57" t="s">
        <v>23</v>
      </c>
      <c r="Q33" s="57" t="s">
        <v>24</v>
      </c>
      <c r="R33" s="57" t="s">
        <v>25</v>
      </c>
      <c r="S33" s="57" t="s">
        <v>26</v>
      </c>
      <c r="T33" s="57" t="s">
        <v>27</v>
      </c>
      <c r="U33" s="57" t="s">
        <v>28</v>
      </c>
      <c r="V33" s="57" t="s">
        <v>29</v>
      </c>
      <c r="W33" s="57" t="s">
        <v>30</v>
      </c>
      <c r="X33" s="57" t="s">
        <v>31</v>
      </c>
      <c r="Y33" s="57" t="s">
        <v>32</v>
      </c>
      <c r="Z33" s="57" t="s">
        <v>33</v>
      </c>
      <c r="AA33" s="57" t="s">
        <v>34</v>
      </c>
      <c r="AB33" s="57" t="s">
        <v>35</v>
      </c>
      <c r="AC33" s="98"/>
      <c r="AD33"/>
      <c r="AE33"/>
      <c r="AF33"/>
      <c r="AG33"/>
      <c r="AH33"/>
      <c r="AI33"/>
      <c r="AJ33"/>
      <c r="AK33"/>
      <c r="AL33"/>
      <c r="AM33"/>
      <c r="AN33"/>
      <c r="AO33"/>
      <c r="AP33"/>
      <c r="AQ33"/>
      <c r="AR33"/>
      <c r="AS33"/>
      <c r="AT33"/>
      <c r="AU33"/>
      <c r="AV33"/>
      <c r="AW33"/>
      <c r="AX33"/>
      <c r="AY33"/>
      <c r="AZ33"/>
    </row>
    <row r="34" spans="1:52">
      <c r="A34" s="31"/>
      <c r="B34" s="44" t="s">
        <v>1196</v>
      </c>
      <c r="C34" s="71">
        <v>8.7100000000000009</v>
      </c>
      <c r="D34" s="71">
        <v>8.7100000000000009</v>
      </c>
      <c r="E34" s="71">
        <v>8.7100000000000009</v>
      </c>
      <c r="F34" s="71">
        <v>8.9600000000000009</v>
      </c>
      <c r="G34" s="71">
        <v>9.2100000000000009</v>
      </c>
      <c r="H34" s="71">
        <v>9.2100000000000009</v>
      </c>
      <c r="I34" s="71">
        <v>9.2100000000000009</v>
      </c>
      <c r="J34" s="71">
        <v>9.2100000000000009</v>
      </c>
      <c r="K34" s="71">
        <v>9.2100000000000009</v>
      </c>
      <c r="L34" s="71">
        <v>9.2100000000000009</v>
      </c>
      <c r="M34" s="71">
        <v>9.2100000000000009</v>
      </c>
      <c r="N34" s="71">
        <v>9.2100000000000009</v>
      </c>
      <c r="O34" s="71">
        <v>9.2100000000000009</v>
      </c>
      <c r="P34" s="71">
        <v>9.2100000000000009</v>
      </c>
      <c r="Q34" s="71">
        <v>9.2100000000000009</v>
      </c>
      <c r="R34" s="71">
        <v>9.2100000000000009</v>
      </c>
      <c r="S34" s="71">
        <v>9.2100000000000009</v>
      </c>
      <c r="T34" s="71">
        <v>9.2100000000000009</v>
      </c>
      <c r="U34" s="71">
        <v>9.2100000000000009</v>
      </c>
      <c r="V34" s="71">
        <v>9.2100000000000009</v>
      </c>
      <c r="W34" s="71">
        <v>9.2100000000000009</v>
      </c>
      <c r="X34" s="71"/>
      <c r="Y34" s="71"/>
      <c r="Z34" s="71"/>
      <c r="AA34" s="71"/>
      <c r="AB34" s="71"/>
      <c r="AC34" s="98"/>
      <c r="AD34"/>
      <c r="AE34"/>
      <c r="AF34"/>
      <c r="AG34"/>
      <c r="AH34"/>
      <c r="AI34"/>
      <c r="AJ34"/>
      <c r="AK34"/>
      <c r="AL34"/>
      <c r="AM34"/>
      <c r="AN34"/>
      <c r="AO34"/>
      <c r="AP34"/>
      <c r="AQ34"/>
      <c r="AR34"/>
      <c r="AS34"/>
      <c r="AT34"/>
      <c r="AU34"/>
      <c r="AV34"/>
      <c r="AW34"/>
      <c r="AX34"/>
      <c r="AY34"/>
      <c r="AZ34"/>
    </row>
    <row r="35" spans="1:52">
      <c r="A35" s="31"/>
      <c r="B35" s="142" t="s">
        <v>1197</v>
      </c>
      <c r="C35" s="72">
        <v>9.52</v>
      </c>
      <c r="D35" s="72">
        <v>9.52</v>
      </c>
      <c r="E35" s="72">
        <v>9.52</v>
      </c>
      <c r="F35" s="72">
        <v>9.77</v>
      </c>
      <c r="G35" s="72">
        <v>10.020000000000001</v>
      </c>
      <c r="H35" s="72">
        <v>10.020000000000001</v>
      </c>
      <c r="I35" s="72">
        <v>10.020000000000001</v>
      </c>
      <c r="J35" s="72">
        <v>10.020000000000001</v>
      </c>
      <c r="K35" s="72">
        <v>10.020000000000001</v>
      </c>
      <c r="L35" s="72">
        <v>10.020000000000001</v>
      </c>
      <c r="M35" s="72">
        <v>10.020000000000001</v>
      </c>
      <c r="N35" s="72">
        <v>10.020000000000001</v>
      </c>
      <c r="O35" s="72">
        <v>10.020000000000001</v>
      </c>
      <c r="P35" s="72">
        <v>10.020000000000001</v>
      </c>
      <c r="Q35" s="72">
        <v>10.020000000000001</v>
      </c>
      <c r="R35" s="72">
        <v>10.020000000000001</v>
      </c>
      <c r="S35" s="72">
        <v>10.020000000000001</v>
      </c>
      <c r="T35" s="72">
        <v>10.020000000000001</v>
      </c>
      <c r="U35" s="72">
        <v>10.020000000000001</v>
      </c>
      <c r="V35" s="72">
        <v>10.020000000000001</v>
      </c>
      <c r="W35" s="72">
        <v>10.020000000000001</v>
      </c>
      <c r="X35" s="72"/>
      <c r="Y35" s="72"/>
      <c r="Z35" s="72"/>
      <c r="AA35" s="72"/>
      <c r="AB35" s="72"/>
      <c r="AC35" s="98"/>
      <c r="AD35"/>
      <c r="AE35"/>
      <c r="AF35"/>
      <c r="AG35"/>
      <c r="AH35"/>
      <c r="AI35"/>
      <c r="AJ35"/>
      <c r="AK35"/>
      <c r="AL35"/>
      <c r="AM35"/>
      <c r="AN35"/>
      <c r="AO35"/>
      <c r="AP35"/>
      <c r="AQ35"/>
      <c r="AR35"/>
      <c r="AS35"/>
      <c r="AT35"/>
      <c r="AU35"/>
      <c r="AV35"/>
      <c r="AW35"/>
      <c r="AX35"/>
      <c r="AY35"/>
      <c r="AZ35"/>
    </row>
    <row r="36" spans="1:52">
      <c r="A36" s="31"/>
      <c r="B36" s="44" t="s">
        <v>1198</v>
      </c>
      <c r="C36" s="71">
        <v>9</v>
      </c>
      <c r="D36" s="71">
        <v>9</v>
      </c>
      <c r="E36" s="71">
        <v>9</v>
      </c>
      <c r="F36" s="71">
        <v>9.25</v>
      </c>
      <c r="G36" s="71">
        <v>9.5</v>
      </c>
      <c r="H36" s="71">
        <v>9.5</v>
      </c>
      <c r="I36" s="71">
        <v>9.5</v>
      </c>
      <c r="J36" s="71">
        <v>9.5</v>
      </c>
      <c r="K36" s="71">
        <v>9.5</v>
      </c>
      <c r="L36" s="71">
        <v>9.5</v>
      </c>
      <c r="M36" s="71">
        <v>9.5</v>
      </c>
      <c r="N36" s="71">
        <v>9.5</v>
      </c>
      <c r="O36" s="71">
        <v>9.5</v>
      </c>
      <c r="P36" s="71">
        <v>9.5</v>
      </c>
      <c r="Q36" s="71">
        <v>9.5</v>
      </c>
      <c r="R36" s="71">
        <v>9.5</v>
      </c>
      <c r="S36" s="71">
        <v>9.5</v>
      </c>
      <c r="T36" s="71">
        <v>9.5</v>
      </c>
      <c r="U36" s="71">
        <v>9.5</v>
      </c>
      <c r="V36" s="71">
        <v>9.5</v>
      </c>
      <c r="W36" s="71">
        <v>9.5</v>
      </c>
      <c r="X36" s="71"/>
      <c r="Y36" s="71"/>
      <c r="Z36" s="71"/>
      <c r="AA36" s="71"/>
      <c r="AB36" s="71"/>
      <c r="AC36" s="141"/>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row>
    <row r="37" spans="1:52">
      <c r="A37" s="31"/>
      <c r="B37" s="142" t="s">
        <v>1199</v>
      </c>
      <c r="C37" s="72">
        <v>9.18</v>
      </c>
      <c r="D37" s="72">
        <v>9.18</v>
      </c>
      <c r="E37" s="72">
        <v>9.18</v>
      </c>
      <c r="F37" s="72">
        <v>9.43</v>
      </c>
      <c r="G37" s="72">
        <v>9.68</v>
      </c>
      <c r="H37" s="72">
        <v>9.68</v>
      </c>
      <c r="I37" s="72">
        <v>9.68</v>
      </c>
      <c r="J37" s="72">
        <v>9.68</v>
      </c>
      <c r="K37" s="72">
        <v>9.68</v>
      </c>
      <c r="L37" s="72">
        <v>9.68</v>
      </c>
      <c r="M37" s="72">
        <v>9.68</v>
      </c>
      <c r="N37" s="72">
        <v>9.68</v>
      </c>
      <c r="O37" s="72">
        <v>9.68</v>
      </c>
      <c r="P37" s="72">
        <v>9.68</v>
      </c>
      <c r="Q37" s="72">
        <v>9.68</v>
      </c>
      <c r="R37" s="72">
        <v>9.68</v>
      </c>
      <c r="S37" s="72">
        <v>9.68</v>
      </c>
      <c r="T37" s="72">
        <v>9.68</v>
      </c>
      <c r="U37" s="72">
        <v>9.68</v>
      </c>
      <c r="V37" s="72">
        <v>9.68</v>
      </c>
      <c r="W37" s="72">
        <v>9.68</v>
      </c>
      <c r="X37" s="72"/>
      <c r="Y37" s="72"/>
      <c r="Z37" s="72"/>
      <c r="AA37" s="72"/>
      <c r="AB37" s="72"/>
      <c r="AC37" s="141"/>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row>
    <row r="38" spans="1:52">
      <c r="A38" s="31"/>
      <c r="B38" s="44" t="s">
        <v>1200</v>
      </c>
      <c r="C38" s="71">
        <v>9.4499999999999993</v>
      </c>
      <c r="D38" s="71">
        <v>9.4499999999999993</v>
      </c>
      <c r="E38" s="71">
        <v>9.4499999999999993</v>
      </c>
      <c r="F38" s="71">
        <v>9.6999999999999993</v>
      </c>
      <c r="G38" s="71">
        <v>9.9499999999999993</v>
      </c>
      <c r="H38" s="71">
        <v>9.9499999999999993</v>
      </c>
      <c r="I38" s="71">
        <v>9.9499999999999993</v>
      </c>
      <c r="J38" s="71">
        <v>9.9499999999999993</v>
      </c>
      <c r="K38" s="71">
        <v>9.9499999999999993</v>
      </c>
      <c r="L38" s="71">
        <v>9.9499999999999993</v>
      </c>
      <c r="M38" s="71">
        <v>9.9499999999999993</v>
      </c>
      <c r="N38" s="71">
        <v>9.9499999999999993</v>
      </c>
      <c r="O38" s="71">
        <v>9.9499999999999993</v>
      </c>
      <c r="P38" s="71">
        <v>9.9499999999999993</v>
      </c>
      <c r="Q38" s="71">
        <v>9.9499999999999993</v>
      </c>
      <c r="R38" s="71">
        <v>9.9499999999999993</v>
      </c>
      <c r="S38" s="71">
        <v>9.9499999999999993</v>
      </c>
      <c r="T38" s="71">
        <v>9.9499999999999993</v>
      </c>
      <c r="U38" s="71">
        <v>9.9499999999999993</v>
      </c>
      <c r="V38" s="71">
        <v>9.9499999999999993</v>
      </c>
      <c r="W38" s="71">
        <v>9.9499999999999993</v>
      </c>
      <c r="X38" s="71"/>
      <c r="Y38" s="71"/>
      <c r="Z38" s="71"/>
      <c r="AA38" s="71"/>
      <c r="AB38" s="71"/>
      <c r="AC38" s="141"/>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row>
    <row r="39" spans="1:52">
      <c r="A39" s="31"/>
      <c r="B39" s="142" t="s">
        <v>1201</v>
      </c>
      <c r="C39" s="72">
        <v>7.71</v>
      </c>
      <c r="D39" s="72">
        <v>7.71</v>
      </c>
      <c r="E39" s="72">
        <v>7.71</v>
      </c>
      <c r="F39" s="72">
        <v>7.9600000000000009</v>
      </c>
      <c r="G39" s="72">
        <v>8.2100000000000009</v>
      </c>
      <c r="H39" s="72">
        <v>8.2100000000000009</v>
      </c>
      <c r="I39" s="72">
        <v>8.2100000000000009</v>
      </c>
      <c r="J39" s="72">
        <v>8.2100000000000009</v>
      </c>
      <c r="K39" s="72">
        <v>8.2100000000000009</v>
      </c>
      <c r="L39" s="72">
        <v>8.2100000000000009</v>
      </c>
      <c r="M39" s="72">
        <v>8.2100000000000009</v>
      </c>
      <c r="N39" s="72">
        <v>8.2100000000000009</v>
      </c>
      <c r="O39" s="72">
        <v>8.2100000000000009</v>
      </c>
      <c r="P39" s="72">
        <v>8.2100000000000009</v>
      </c>
      <c r="Q39" s="72">
        <v>8.2100000000000009</v>
      </c>
      <c r="R39" s="72">
        <v>8.2100000000000009</v>
      </c>
      <c r="S39" s="72">
        <v>8.2100000000000009</v>
      </c>
      <c r="T39" s="72">
        <v>8.2100000000000009</v>
      </c>
      <c r="U39" s="72">
        <v>8.2100000000000009</v>
      </c>
      <c r="V39" s="72">
        <v>8.2100000000000009</v>
      </c>
      <c r="W39" s="72">
        <v>8.2100000000000009</v>
      </c>
      <c r="X39" s="72"/>
      <c r="Y39" s="72"/>
      <c r="Z39" s="72"/>
      <c r="AA39" s="72"/>
      <c r="AB39" s="72"/>
      <c r="AC39" s="141"/>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row>
    <row r="40" spans="1:52">
      <c r="A40" s="31"/>
      <c r="B40" s="44" t="s">
        <v>1202</v>
      </c>
      <c r="C40" s="71">
        <v>8.52</v>
      </c>
      <c r="D40" s="71">
        <v>8.52</v>
      </c>
      <c r="E40" s="71">
        <v>8.52</v>
      </c>
      <c r="F40" s="71">
        <v>8.77</v>
      </c>
      <c r="G40" s="71">
        <v>9.0200000000000014</v>
      </c>
      <c r="H40" s="71">
        <v>9.0200000000000014</v>
      </c>
      <c r="I40" s="71">
        <v>9.0200000000000014</v>
      </c>
      <c r="J40" s="71">
        <v>9.0200000000000014</v>
      </c>
      <c r="K40" s="71">
        <v>9.0200000000000014</v>
      </c>
      <c r="L40" s="71">
        <v>9.0200000000000014</v>
      </c>
      <c r="M40" s="71">
        <v>9.0200000000000014</v>
      </c>
      <c r="N40" s="71">
        <v>9.0200000000000014</v>
      </c>
      <c r="O40" s="71">
        <v>9.0200000000000014</v>
      </c>
      <c r="P40" s="71">
        <v>9.0200000000000014</v>
      </c>
      <c r="Q40" s="71">
        <v>9.0200000000000014</v>
      </c>
      <c r="R40" s="71">
        <v>9.0200000000000014</v>
      </c>
      <c r="S40" s="71">
        <v>9.0200000000000014</v>
      </c>
      <c r="T40" s="71">
        <v>9.0200000000000014</v>
      </c>
      <c r="U40" s="71">
        <v>9.0200000000000014</v>
      </c>
      <c r="V40" s="71">
        <v>9.0200000000000014</v>
      </c>
      <c r="W40" s="71">
        <v>9.0200000000000014</v>
      </c>
      <c r="X40" s="71"/>
      <c r="Y40" s="71"/>
      <c r="Z40" s="71"/>
      <c r="AA40" s="71"/>
      <c r="AB40" s="71"/>
      <c r="AC40" s="141"/>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row>
    <row r="41" spans="1:52">
      <c r="A41" s="31"/>
      <c r="B41" s="142" t="s">
        <v>1203</v>
      </c>
      <c r="C41" s="72">
        <v>8</v>
      </c>
      <c r="D41" s="72">
        <v>8</v>
      </c>
      <c r="E41" s="72">
        <v>8</v>
      </c>
      <c r="F41" s="72">
        <v>8.25</v>
      </c>
      <c r="G41" s="72">
        <v>8.5</v>
      </c>
      <c r="H41" s="72">
        <v>8.5</v>
      </c>
      <c r="I41" s="72">
        <v>8.5</v>
      </c>
      <c r="J41" s="72">
        <v>8.5</v>
      </c>
      <c r="K41" s="72">
        <v>8.5</v>
      </c>
      <c r="L41" s="72">
        <v>8.5</v>
      </c>
      <c r="M41" s="72">
        <v>8.5</v>
      </c>
      <c r="N41" s="72">
        <v>8.5</v>
      </c>
      <c r="O41" s="72">
        <v>8.5</v>
      </c>
      <c r="P41" s="72">
        <v>8.5</v>
      </c>
      <c r="Q41" s="72">
        <v>8.5</v>
      </c>
      <c r="R41" s="72">
        <v>8.5</v>
      </c>
      <c r="S41" s="72">
        <v>8.5</v>
      </c>
      <c r="T41" s="72">
        <v>8.5</v>
      </c>
      <c r="U41" s="72">
        <v>8.5</v>
      </c>
      <c r="V41" s="72">
        <v>8.5</v>
      </c>
      <c r="W41" s="72">
        <v>8.5</v>
      </c>
      <c r="X41" s="72"/>
      <c r="Y41" s="72"/>
      <c r="Z41" s="72"/>
      <c r="AA41" s="72"/>
      <c r="AB41" s="72"/>
      <c r="AC41" s="98"/>
      <c r="AD41"/>
      <c r="AE41"/>
      <c r="AF41"/>
      <c r="AG41"/>
      <c r="AH41"/>
      <c r="AI41"/>
      <c r="AJ41"/>
      <c r="AK41"/>
      <c r="AL41"/>
      <c r="AM41"/>
      <c r="AN41"/>
      <c r="AO41"/>
      <c r="AP41"/>
      <c r="AQ41"/>
      <c r="AR41"/>
      <c r="AS41"/>
      <c r="AT41"/>
      <c r="AU41"/>
      <c r="AV41"/>
      <c r="AW41"/>
      <c r="AX41"/>
      <c r="AY41"/>
      <c r="AZ41"/>
    </row>
    <row r="42" spans="1:52">
      <c r="A42" s="31"/>
      <c r="B42" s="44" t="s">
        <v>1204</v>
      </c>
      <c r="C42" s="71">
        <v>8.18</v>
      </c>
      <c r="D42" s="71">
        <v>8.18</v>
      </c>
      <c r="E42" s="71">
        <v>8.18</v>
      </c>
      <c r="F42" s="71">
        <v>8.43</v>
      </c>
      <c r="G42" s="71">
        <v>8.68</v>
      </c>
      <c r="H42" s="71">
        <v>8.68</v>
      </c>
      <c r="I42" s="71">
        <v>8.68</v>
      </c>
      <c r="J42" s="71">
        <v>8.68</v>
      </c>
      <c r="K42" s="71">
        <v>8.68</v>
      </c>
      <c r="L42" s="71">
        <v>8.68</v>
      </c>
      <c r="M42" s="71">
        <v>8.68</v>
      </c>
      <c r="N42" s="71">
        <v>8.68</v>
      </c>
      <c r="O42" s="71">
        <v>8.68</v>
      </c>
      <c r="P42" s="71">
        <v>8.68</v>
      </c>
      <c r="Q42" s="71">
        <v>8.68</v>
      </c>
      <c r="R42" s="71">
        <v>8.68</v>
      </c>
      <c r="S42" s="71">
        <v>8.68</v>
      </c>
      <c r="T42" s="71">
        <v>8.68</v>
      </c>
      <c r="U42" s="71">
        <v>8.68</v>
      </c>
      <c r="V42" s="71">
        <v>8.68</v>
      </c>
      <c r="W42" s="71">
        <v>8.68</v>
      </c>
      <c r="X42" s="71"/>
      <c r="Y42" s="71"/>
      <c r="Z42" s="71"/>
      <c r="AA42" s="71"/>
      <c r="AB42" s="71"/>
      <c r="AC42" s="98"/>
      <c r="AD42"/>
      <c r="AE42"/>
      <c r="AF42"/>
      <c r="AG42"/>
      <c r="AH42"/>
      <c r="AI42"/>
      <c r="AJ42"/>
      <c r="AK42"/>
      <c r="AL42"/>
      <c r="AM42"/>
      <c r="AN42"/>
      <c r="AO42"/>
      <c r="AP42"/>
      <c r="AQ42"/>
      <c r="AR42"/>
      <c r="AS42"/>
      <c r="AT42"/>
      <c r="AU42"/>
      <c r="AV42"/>
      <c r="AW42"/>
      <c r="AX42"/>
      <c r="AY42"/>
      <c r="AZ42"/>
    </row>
    <row r="43" spans="1:52">
      <c r="A43" s="31"/>
      <c r="B43" s="142" t="s">
        <v>1205</v>
      </c>
      <c r="C43" s="72">
        <v>9.4499999999999993</v>
      </c>
      <c r="D43" s="72">
        <v>9.4499999999999993</v>
      </c>
      <c r="E43" s="72">
        <v>9.4499999999999993</v>
      </c>
      <c r="F43" s="72">
        <v>9.6999999999999993</v>
      </c>
      <c r="G43" s="72">
        <v>9.9499999999999993</v>
      </c>
      <c r="H43" s="72">
        <v>9.9499999999999993</v>
      </c>
      <c r="I43" s="72">
        <v>9.9499999999999993</v>
      </c>
      <c r="J43" s="72">
        <v>9.9499999999999993</v>
      </c>
      <c r="K43" s="72">
        <v>9.9499999999999993</v>
      </c>
      <c r="L43" s="72">
        <v>9.9499999999999993</v>
      </c>
      <c r="M43" s="72">
        <v>9.9499999999999993</v>
      </c>
      <c r="N43" s="72">
        <v>9.9499999999999993</v>
      </c>
      <c r="O43" s="72">
        <v>9.9499999999999993</v>
      </c>
      <c r="P43" s="72">
        <v>9.9499999999999993</v>
      </c>
      <c r="Q43" s="72">
        <v>9.9499999999999993</v>
      </c>
      <c r="R43" s="72">
        <v>9.9499999999999993</v>
      </c>
      <c r="S43" s="72">
        <v>9.9499999999999993</v>
      </c>
      <c r="T43" s="72">
        <v>9.9499999999999993</v>
      </c>
      <c r="U43" s="72">
        <v>9.9499999999999993</v>
      </c>
      <c r="V43" s="72">
        <v>9.9499999999999993</v>
      </c>
      <c r="W43" s="72">
        <v>9.9499999999999993</v>
      </c>
      <c r="X43" s="72"/>
      <c r="Y43" s="72"/>
      <c r="Z43" s="72"/>
      <c r="AA43" s="72"/>
      <c r="AB43" s="72"/>
      <c r="AC43" s="2"/>
    </row>
    <row r="44" spans="1:5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2"/>
    </row>
    <row r="45" spans="1:5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2"/>
    </row>
    <row r="46" spans="1:5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2"/>
    </row>
    <row r="47" spans="1:5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2"/>
    </row>
    <row r="48" spans="1:5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2"/>
    </row>
    <row r="49" spans="1:29">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2"/>
    </row>
    <row r="50" spans="1:29">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2"/>
    </row>
    <row r="51" spans="1:29">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2"/>
    </row>
    <row r="52" spans="1:29">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2"/>
    </row>
    <row r="53" spans="1:29">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2"/>
    </row>
    <row r="54" spans="1:29">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2"/>
    </row>
    <row r="55" spans="1:29">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2"/>
    </row>
    <row r="56" spans="1:29">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2"/>
    </row>
    <row r="57" spans="1:29">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2"/>
    </row>
    <row r="58" spans="1:29">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2"/>
    </row>
    <row r="59" spans="1:29">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2"/>
    </row>
    <row r="60" spans="1:29">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2"/>
    </row>
    <row r="61" spans="1:29">
      <c r="A61" s="31"/>
      <c r="B61" s="31" t="s">
        <v>931</v>
      </c>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2"/>
    </row>
    <row r="62" spans="1:29">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2"/>
    </row>
    <row r="63" spans="1:29">
      <c r="A63" s="31"/>
      <c r="B63" s="57" t="s">
        <v>934</v>
      </c>
      <c r="C63" s="57" t="s">
        <v>10</v>
      </c>
      <c r="D63" s="57" t="s">
        <v>11</v>
      </c>
      <c r="E63" s="57" t="s">
        <v>12</v>
      </c>
      <c r="F63" s="57" t="s">
        <v>13</v>
      </c>
      <c r="G63" s="57" t="s">
        <v>14</v>
      </c>
      <c r="H63" s="57" t="s">
        <v>15</v>
      </c>
      <c r="I63" s="57" t="s">
        <v>16</v>
      </c>
      <c r="J63" s="57" t="s">
        <v>17</v>
      </c>
      <c r="K63" s="57" t="s">
        <v>18</v>
      </c>
      <c r="L63" s="57" t="s">
        <v>19</v>
      </c>
      <c r="M63" s="57" t="s">
        <v>20</v>
      </c>
      <c r="N63" s="57" t="s">
        <v>21</v>
      </c>
      <c r="O63" s="57" t="s">
        <v>22</v>
      </c>
      <c r="P63" s="57" t="s">
        <v>23</v>
      </c>
      <c r="Q63" s="57" t="s">
        <v>24</v>
      </c>
      <c r="R63" s="57" t="s">
        <v>25</v>
      </c>
      <c r="S63" s="57" t="s">
        <v>26</v>
      </c>
      <c r="T63" s="57" t="s">
        <v>27</v>
      </c>
      <c r="U63" s="57" t="s">
        <v>28</v>
      </c>
      <c r="V63" s="57" t="s">
        <v>29</v>
      </c>
      <c r="W63" s="57" t="s">
        <v>30</v>
      </c>
      <c r="X63" s="57" t="s">
        <v>31</v>
      </c>
      <c r="Y63" s="57" t="s">
        <v>32</v>
      </c>
      <c r="Z63" s="57" t="s">
        <v>33</v>
      </c>
      <c r="AA63" s="57" t="s">
        <v>34</v>
      </c>
      <c r="AB63" s="57" t="s">
        <v>35</v>
      </c>
      <c r="AC63" s="2"/>
    </row>
    <row r="64" spans="1:29">
      <c r="A64" s="31"/>
      <c r="B64" s="44" t="s">
        <v>932</v>
      </c>
      <c r="C64" s="71">
        <v>36.79</v>
      </c>
      <c r="D64" s="71">
        <v>36.31</v>
      </c>
      <c r="E64" s="71">
        <v>35.75</v>
      </c>
      <c r="F64" s="71">
        <v>35.19</v>
      </c>
      <c r="G64" s="71">
        <v>34.68</v>
      </c>
      <c r="H64" s="71">
        <v>34.200000000000003</v>
      </c>
      <c r="I64" s="71">
        <v>33.76</v>
      </c>
      <c r="J64" s="71">
        <v>33.369999999999997</v>
      </c>
      <c r="K64" s="71">
        <v>33.03</v>
      </c>
      <c r="L64" s="71">
        <v>32.68</v>
      </c>
      <c r="M64" s="71">
        <v>32.340000000000003</v>
      </c>
      <c r="N64" s="71">
        <v>32.03</v>
      </c>
      <c r="O64" s="71">
        <v>31.75</v>
      </c>
      <c r="P64" s="71">
        <v>31.49</v>
      </c>
      <c r="Q64" s="71">
        <v>31.25</v>
      </c>
      <c r="R64" s="71">
        <v>31.03</v>
      </c>
      <c r="S64" s="71">
        <v>30.81</v>
      </c>
      <c r="T64" s="71">
        <v>30.6</v>
      </c>
      <c r="U64" s="71">
        <v>30.39</v>
      </c>
      <c r="V64" s="71">
        <v>30.19</v>
      </c>
      <c r="W64" s="71">
        <v>29.99</v>
      </c>
      <c r="X64" s="71"/>
      <c r="Y64" s="71"/>
      <c r="Z64" s="71"/>
      <c r="AA64" s="71"/>
      <c r="AB64" s="71"/>
      <c r="AC64" s="2"/>
    </row>
    <row r="65" spans="1:29">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2"/>
    </row>
    <row r="66" spans="1:29">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2"/>
    </row>
    <row r="67" spans="1:29">
      <c r="A67" s="31"/>
      <c r="B67" s="31" t="s">
        <v>1072</v>
      </c>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2"/>
    </row>
    <row r="68" spans="1:29">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2"/>
    </row>
    <row r="69" spans="1:29">
      <c r="A69" s="31"/>
      <c r="B69" s="31" t="s">
        <v>501</v>
      </c>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2"/>
    </row>
    <row r="70" spans="1:29">
      <c r="A70" s="31"/>
      <c r="B70" s="57" t="s">
        <v>68</v>
      </c>
      <c r="C70" s="57" t="s">
        <v>10</v>
      </c>
      <c r="D70" s="57" t="s">
        <v>11</v>
      </c>
      <c r="E70" s="57" t="s">
        <v>12</v>
      </c>
      <c r="F70" s="57" t="s">
        <v>13</v>
      </c>
      <c r="G70" s="57" t="s">
        <v>14</v>
      </c>
      <c r="H70" s="57" t="s">
        <v>15</v>
      </c>
      <c r="I70" s="57" t="s">
        <v>16</v>
      </c>
      <c r="J70" s="57" t="s">
        <v>17</v>
      </c>
      <c r="K70" s="57" t="s">
        <v>18</v>
      </c>
      <c r="L70" s="57" t="s">
        <v>19</v>
      </c>
      <c r="M70" s="57" t="s">
        <v>20</v>
      </c>
      <c r="N70" s="57" t="s">
        <v>21</v>
      </c>
      <c r="O70" s="57" t="s">
        <v>22</v>
      </c>
      <c r="P70" s="57" t="s">
        <v>23</v>
      </c>
      <c r="Q70" s="57" t="s">
        <v>24</v>
      </c>
      <c r="R70" s="57" t="s">
        <v>25</v>
      </c>
      <c r="S70" s="57" t="s">
        <v>26</v>
      </c>
      <c r="T70" s="57" t="s">
        <v>27</v>
      </c>
      <c r="U70" s="57" t="s">
        <v>28</v>
      </c>
      <c r="V70" s="57" t="s">
        <v>29</v>
      </c>
      <c r="W70" s="57" t="s">
        <v>30</v>
      </c>
      <c r="X70" s="57" t="s">
        <v>31</v>
      </c>
      <c r="Y70" s="57" t="s">
        <v>32</v>
      </c>
      <c r="Z70" s="57" t="s">
        <v>33</v>
      </c>
      <c r="AA70" s="57" t="s">
        <v>34</v>
      </c>
      <c r="AB70" s="57" t="s">
        <v>35</v>
      </c>
      <c r="AC70" s="2"/>
    </row>
    <row r="71" spans="1:29">
      <c r="A71" s="31"/>
      <c r="B71" s="44" t="s">
        <v>557</v>
      </c>
      <c r="C71" s="71">
        <v>10.006371621621621</v>
      </c>
      <c r="D71" s="71">
        <v>9.4749606627175122</v>
      </c>
      <c r="E71" s="71">
        <v>8.984068207762558</v>
      </c>
      <c r="F71" s="71">
        <v>9.5156763497652577</v>
      </c>
      <c r="G71" s="71">
        <v>9.6557746478873234</v>
      </c>
      <c r="H71" s="71">
        <v>9.5188732394366191</v>
      </c>
      <c r="I71" s="71">
        <v>10.049366197183099</v>
      </c>
      <c r="J71" s="71">
        <v>10.566443661971832</v>
      </c>
      <c r="K71" s="71">
        <v>10.781338028169014</v>
      </c>
      <c r="L71" s="71">
        <v>11.178345070422536</v>
      </c>
      <c r="M71" s="71">
        <v>11.477887323943662</v>
      </c>
      <c r="N71" s="71">
        <v>11.920422535211269</v>
      </c>
      <c r="O71" s="71">
        <v>12.316197183098591</v>
      </c>
      <c r="P71" s="71">
        <v>12.208450704225353</v>
      </c>
      <c r="Q71" s="71">
        <v>12.128873239436622</v>
      </c>
      <c r="R71" s="71">
        <v>12.042253521126762</v>
      </c>
      <c r="S71" s="71">
        <v>11.940140845070424</v>
      </c>
      <c r="T71" s="71">
        <v>11.953521126760563</v>
      </c>
      <c r="U71" s="71">
        <v>12.023943661971831</v>
      </c>
      <c r="V71" s="71">
        <v>12.019014084507042</v>
      </c>
      <c r="W71" s="71">
        <v>12</v>
      </c>
      <c r="X71" s="71"/>
      <c r="Y71" s="71"/>
      <c r="Z71" s="71"/>
      <c r="AA71" s="71"/>
      <c r="AB71" s="71"/>
      <c r="AC71" s="2"/>
    </row>
    <row r="72" spans="1:29">
      <c r="A72" s="31"/>
      <c r="B72" s="2" t="s">
        <v>367</v>
      </c>
      <c r="C72" s="72">
        <v>9.4163716216216216</v>
      </c>
      <c r="D72" s="72">
        <v>8.8849606627175124</v>
      </c>
      <c r="E72" s="72">
        <v>8.3940682077625581</v>
      </c>
      <c r="F72" s="72">
        <v>8.9256763497652578</v>
      </c>
      <c r="G72" s="72">
        <v>9.0657746478873236</v>
      </c>
      <c r="H72" s="72">
        <v>8.9288732394366193</v>
      </c>
      <c r="I72" s="72">
        <v>9.4593661971830993</v>
      </c>
      <c r="J72" s="72">
        <v>9.9764436619718317</v>
      </c>
      <c r="K72" s="72">
        <v>10.191338028169014</v>
      </c>
      <c r="L72" s="72">
        <v>10.588345070422534</v>
      </c>
      <c r="M72" s="72">
        <v>10.88788732394366</v>
      </c>
      <c r="N72" s="72">
        <v>11.330422535211268</v>
      </c>
      <c r="O72" s="72">
        <v>11.726197183098591</v>
      </c>
      <c r="P72" s="72">
        <v>11.618450704225351</v>
      </c>
      <c r="Q72" s="72">
        <v>11.53887323943662</v>
      </c>
      <c r="R72" s="72">
        <v>11.452253521126762</v>
      </c>
      <c r="S72" s="72">
        <v>11.350140845070422</v>
      </c>
      <c r="T72" s="72">
        <v>11.363521126760563</v>
      </c>
      <c r="U72" s="72">
        <v>11.433943661971831</v>
      </c>
      <c r="V72" s="72">
        <v>11.429014084507042</v>
      </c>
      <c r="W72" s="72">
        <v>11.41</v>
      </c>
      <c r="X72" s="72"/>
      <c r="Y72" s="72"/>
      <c r="Z72" s="72"/>
      <c r="AA72" s="72"/>
      <c r="AB72" s="72"/>
      <c r="AC72" s="2"/>
    </row>
    <row r="73" spans="1:29">
      <c r="A73" s="31"/>
      <c r="B73" s="44" t="s">
        <v>578</v>
      </c>
      <c r="C73" s="71">
        <v>10.956371621621621</v>
      </c>
      <c r="D73" s="71">
        <v>10.424960662717512</v>
      </c>
      <c r="E73" s="71">
        <v>9.9340682077625573</v>
      </c>
      <c r="F73" s="71">
        <v>10.465676349765261</v>
      </c>
      <c r="G73" s="71">
        <v>10.605774647887324</v>
      </c>
      <c r="H73" s="71">
        <v>10.468873239436618</v>
      </c>
      <c r="I73" s="71">
        <v>10.999366197183098</v>
      </c>
      <c r="J73" s="71">
        <v>11.516443661971831</v>
      </c>
      <c r="K73" s="71">
        <v>11.731338028169015</v>
      </c>
      <c r="L73" s="71">
        <v>12.128345070422537</v>
      </c>
      <c r="M73" s="71">
        <v>12.427887323943663</v>
      </c>
      <c r="N73" s="71">
        <v>12.870422535211269</v>
      </c>
      <c r="O73" s="71">
        <v>13.266197183098592</v>
      </c>
      <c r="P73" s="71">
        <v>13.158450704225354</v>
      </c>
      <c r="Q73" s="71">
        <v>13.078873239436621</v>
      </c>
      <c r="R73" s="71">
        <v>12.992253521126761</v>
      </c>
      <c r="S73" s="71">
        <v>12.890140845070423</v>
      </c>
      <c r="T73" s="71">
        <v>12.903521126760564</v>
      </c>
      <c r="U73" s="71">
        <v>12.973943661971832</v>
      </c>
      <c r="V73" s="71">
        <v>12.969014084507043</v>
      </c>
      <c r="W73" s="71">
        <v>12.95</v>
      </c>
      <c r="X73" s="71"/>
      <c r="Y73" s="71"/>
      <c r="Z73" s="71"/>
      <c r="AA73" s="71"/>
      <c r="AB73" s="71"/>
      <c r="AC73" s="2"/>
    </row>
    <row r="74" spans="1:29">
      <c r="A74" s="31"/>
      <c r="B74" s="2" t="s">
        <v>538</v>
      </c>
      <c r="C74" s="72">
        <v>9.4163716216216216</v>
      </c>
      <c r="D74" s="72">
        <v>8.8849606627175124</v>
      </c>
      <c r="E74" s="72">
        <v>8.3940682077625581</v>
      </c>
      <c r="F74" s="72">
        <v>8.9256763497652578</v>
      </c>
      <c r="G74" s="72">
        <v>9.0657746478873236</v>
      </c>
      <c r="H74" s="72">
        <v>8.9288732394366193</v>
      </c>
      <c r="I74" s="72">
        <v>9.4593661971830993</v>
      </c>
      <c r="J74" s="72">
        <v>9.9764436619718317</v>
      </c>
      <c r="K74" s="72">
        <v>10.191338028169014</v>
      </c>
      <c r="L74" s="72">
        <v>10.588345070422534</v>
      </c>
      <c r="M74" s="72">
        <v>10.88788732394366</v>
      </c>
      <c r="N74" s="72">
        <v>11.330422535211268</v>
      </c>
      <c r="O74" s="72">
        <v>11.726197183098591</v>
      </c>
      <c r="P74" s="72">
        <v>11.618450704225351</v>
      </c>
      <c r="Q74" s="72">
        <v>11.53887323943662</v>
      </c>
      <c r="R74" s="72">
        <v>11.452253521126762</v>
      </c>
      <c r="S74" s="72">
        <v>11.350140845070422</v>
      </c>
      <c r="T74" s="72">
        <v>11.363521126760563</v>
      </c>
      <c r="U74" s="72">
        <v>11.433943661971831</v>
      </c>
      <c r="V74" s="72">
        <v>11.429014084507042</v>
      </c>
      <c r="W74" s="72">
        <v>11.41</v>
      </c>
      <c r="X74" s="72"/>
      <c r="Y74" s="72"/>
      <c r="Z74" s="72"/>
      <c r="AA74" s="72"/>
      <c r="AB74" s="72"/>
      <c r="AC74" s="2"/>
    </row>
    <row r="75" spans="1:29">
      <c r="A75" s="31"/>
      <c r="B75" s="44" t="s">
        <v>721</v>
      </c>
      <c r="C75" s="71">
        <v>9.4163716216216216</v>
      </c>
      <c r="D75" s="71">
        <v>8.8849606627175124</v>
      </c>
      <c r="E75" s="71">
        <v>8.3940682077625581</v>
      </c>
      <c r="F75" s="71">
        <v>8.9256763497652578</v>
      </c>
      <c r="G75" s="71">
        <v>9.0657746478873236</v>
      </c>
      <c r="H75" s="71">
        <v>8.9288732394366193</v>
      </c>
      <c r="I75" s="71">
        <v>9.4593661971830993</v>
      </c>
      <c r="J75" s="71">
        <v>9.9764436619718317</v>
      </c>
      <c r="K75" s="71">
        <v>10.191338028169014</v>
      </c>
      <c r="L75" s="71">
        <v>10.588345070422534</v>
      </c>
      <c r="M75" s="71">
        <v>10.88788732394366</v>
      </c>
      <c r="N75" s="71">
        <v>11.330422535211268</v>
      </c>
      <c r="O75" s="71">
        <v>11.726197183098591</v>
      </c>
      <c r="P75" s="71">
        <v>11.618450704225351</v>
      </c>
      <c r="Q75" s="71">
        <v>11.53887323943662</v>
      </c>
      <c r="R75" s="71">
        <v>11.452253521126762</v>
      </c>
      <c r="S75" s="71">
        <v>11.350140845070422</v>
      </c>
      <c r="T75" s="71">
        <v>11.363521126760563</v>
      </c>
      <c r="U75" s="71">
        <v>11.433943661971831</v>
      </c>
      <c r="V75" s="71">
        <v>11.429014084507042</v>
      </c>
      <c r="W75" s="71">
        <v>11.41</v>
      </c>
      <c r="X75" s="71"/>
      <c r="Y75" s="71"/>
      <c r="Z75" s="71"/>
      <c r="AA75" s="71"/>
      <c r="AB75" s="71"/>
      <c r="AC75" s="2"/>
    </row>
    <row r="76" spans="1:29">
      <c r="A76" s="31"/>
      <c r="B76" s="2" t="s">
        <v>534</v>
      </c>
      <c r="C76" s="72">
        <v>10.526371621621623</v>
      </c>
      <c r="D76" s="72">
        <v>9.9949606627175136</v>
      </c>
      <c r="E76" s="72">
        <v>9.5040682077625576</v>
      </c>
      <c r="F76" s="72">
        <v>10.035676349765259</v>
      </c>
      <c r="G76" s="72">
        <v>10.175774647887325</v>
      </c>
      <c r="H76" s="72">
        <v>10.03887323943662</v>
      </c>
      <c r="I76" s="72">
        <v>10.569366197183101</v>
      </c>
      <c r="J76" s="72">
        <v>11.086443661971833</v>
      </c>
      <c r="K76" s="72">
        <v>11.301338028169015</v>
      </c>
      <c r="L76" s="72">
        <v>11.698345070422535</v>
      </c>
      <c r="M76" s="72">
        <v>11.997887323943662</v>
      </c>
      <c r="N76" s="72">
        <v>12.440422535211269</v>
      </c>
      <c r="O76" s="72">
        <v>12.836197183098593</v>
      </c>
      <c r="P76" s="72">
        <v>12.728450704225352</v>
      </c>
      <c r="Q76" s="72">
        <v>12.648873239436622</v>
      </c>
      <c r="R76" s="72">
        <v>12.562253521126763</v>
      </c>
      <c r="S76" s="72">
        <v>12.460140845070423</v>
      </c>
      <c r="T76" s="72">
        <v>12.473521126760565</v>
      </c>
      <c r="U76" s="72">
        <v>12.543943661971833</v>
      </c>
      <c r="V76" s="72">
        <v>12.539014084507043</v>
      </c>
      <c r="W76" s="72">
        <v>12.520000000000001</v>
      </c>
      <c r="X76" s="72"/>
      <c r="Y76" s="72"/>
      <c r="Z76" s="72"/>
      <c r="AA76" s="72"/>
      <c r="AB76" s="72"/>
      <c r="AC76" s="2"/>
    </row>
    <row r="77" spans="1:29">
      <c r="A77" s="31"/>
      <c r="B77" s="44" t="s">
        <v>541</v>
      </c>
      <c r="C77" s="71">
        <v>9.7163716216216223</v>
      </c>
      <c r="D77" s="71">
        <v>9.1849606627175131</v>
      </c>
      <c r="E77" s="71">
        <v>8.6940682077625571</v>
      </c>
      <c r="F77" s="71">
        <v>9.2256763497652585</v>
      </c>
      <c r="G77" s="71">
        <v>9.3657746478873243</v>
      </c>
      <c r="H77" s="71">
        <v>9.22887323943662</v>
      </c>
      <c r="I77" s="71">
        <v>9.7593661971831001</v>
      </c>
      <c r="J77" s="71">
        <v>10.276443661971832</v>
      </c>
      <c r="K77" s="71">
        <v>10.491338028169015</v>
      </c>
      <c r="L77" s="71">
        <v>10.888345070422535</v>
      </c>
      <c r="M77" s="71">
        <v>11.187887323943661</v>
      </c>
      <c r="N77" s="71">
        <v>11.630422535211268</v>
      </c>
      <c r="O77" s="71">
        <v>12.026197183098592</v>
      </c>
      <c r="P77" s="71">
        <v>11.918450704225352</v>
      </c>
      <c r="Q77" s="71">
        <v>11.838873239436621</v>
      </c>
      <c r="R77" s="71">
        <v>11.752253521126763</v>
      </c>
      <c r="S77" s="71">
        <v>11.650140845070423</v>
      </c>
      <c r="T77" s="71">
        <v>11.663521126760564</v>
      </c>
      <c r="U77" s="71">
        <v>11.733943661971832</v>
      </c>
      <c r="V77" s="71">
        <v>11.729014084507043</v>
      </c>
      <c r="W77" s="71">
        <v>11.71</v>
      </c>
      <c r="X77" s="71"/>
      <c r="Y77" s="71"/>
      <c r="Z77" s="71"/>
      <c r="AA77" s="71"/>
      <c r="AB77" s="71"/>
      <c r="AC77" s="2"/>
    </row>
    <row r="78" spans="1:29">
      <c r="A78" s="31"/>
      <c r="B78" s="2" t="s">
        <v>333</v>
      </c>
      <c r="C78" s="72">
        <v>9.2163716216216223</v>
      </c>
      <c r="D78" s="72">
        <v>8.6849606627175131</v>
      </c>
      <c r="E78" s="72">
        <v>8.1940682077625571</v>
      </c>
      <c r="F78" s="72">
        <v>8.7256763497652585</v>
      </c>
      <c r="G78" s="72">
        <v>8.8657746478873243</v>
      </c>
      <c r="H78" s="72">
        <v>8.72887323943662</v>
      </c>
      <c r="I78" s="72">
        <v>9.2593661971831001</v>
      </c>
      <c r="J78" s="72">
        <v>9.7764436619718325</v>
      </c>
      <c r="K78" s="72">
        <v>9.9913380281690145</v>
      </c>
      <c r="L78" s="72">
        <v>10.388345070422535</v>
      </c>
      <c r="M78" s="72">
        <v>10.687887323943661</v>
      </c>
      <c r="N78" s="72">
        <v>11.130422535211268</v>
      </c>
      <c r="O78" s="72">
        <v>11.526197183098592</v>
      </c>
      <c r="P78" s="72">
        <v>11.418450704225352</v>
      </c>
      <c r="Q78" s="72">
        <v>11.338873239436621</v>
      </c>
      <c r="R78" s="72">
        <v>11.252253521126763</v>
      </c>
      <c r="S78" s="72">
        <v>11.150140845070423</v>
      </c>
      <c r="T78" s="72">
        <v>11.163521126760564</v>
      </c>
      <c r="U78" s="72">
        <v>11.233943661971832</v>
      </c>
      <c r="V78" s="72">
        <v>11.229014084507043</v>
      </c>
      <c r="W78" s="72">
        <v>11.21</v>
      </c>
      <c r="X78" s="72"/>
      <c r="Y78" s="72"/>
      <c r="Z78" s="72"/>
      <c r="AA78" s="72"/>
      <c r="AB78" s="72"/>
      <c r="AC78" s="2"/>
    </row>
    <row r="79" spans="1:29">
      <c r="A79" s="31"/>
      <c r="B79" s="44" t="s">
        <v>568</v>
      </c>
      <c r="C79" s="71">
        <v>10.186371621621621</v>
      </c>
      <c r="D79" s="71">
        <v>9.654960662717512</v>
      </c>
      <c r="E79" s="71">
        <v>9.1640682077625577</v>
      </c>
      <c r="F79" s="71">
        <v>9.6956763497652574</v>
      </c>
      <c r="G79" s="71">
        <v>9.8357746478873231</v>
      </c>
      <c r="H79" s="71">
        <v>9.6988732394366188</v>
      </c>
      <c r="I79" s="71">
        <v>10.229366197183099</v>
      </c>
      <c r="J79" s="71">
        <v>10.746443661971831</v>
      </c>
      <c r="K79" s="71">
        <v>10.961338028169013</v>
      </c>
      <c r="L79" s="71">
        <v>11.358345070422535</v>
      </c>
      <c r="M79" s="71">
        <v>11.657887323943662</v>
      </c>
      <c r="N79" s="71">
        <v>12.100422535211269</v>
      </c>
      <c r="O79" s="71">
        <v>12.496197183098591</v>
      </c>
      <c r="P79" s="71">
        <v>12.388450704225352</v>
      </c>
      <c r="Q79" s="71">
        <v>12.308873239436622</v>
      </c>
      <c r="R79" s="71">
        <v>12.222253521126762</v>
      </c>
      <c r="S79" s="71">
        <v>12.120140845070424</v>
      </c>
      <c r="T79" s="71">
        <v>12.133521126760563</v>
      </c>
      <c r="U79" s="71">
        <v>12.203943661971831</v>
      </c>
      <c r="V79" s="71">
        <v>12.199014084507041</v>
      </c>
      <c r="W79" s="71">
        <v>12.18</v>
      </c>
      <c r="X79" s="71"/>
      <c r="Y79" s="71"/>
      <c r="Z79" s="71"/>
      <c r="AA79" s="71"/>
      <c r="AB79" s="71"/>
      <c r="AC79" s="2"/>
    </row>
    <row r="80" spans="1:29">
      <c r="A80" s="31"/>
      <c r="B80" s="2" t="s">
        <v>722</v>
      </c>
      <c r="C80" s="72">
        <v>10.186371621621621</v>
      </c>
      <c r="D80" s="72">
        <v>9.654960662717512</v>
      </c>
      <c r="E80" s="72">
        <v>9.1640682077625577</v>
      </c>
      <c r="F80" s="72">
        <v>9.6956763497652574</v>
      </c>
      <c r="G80" s="72">
        <v>9.8357746478873231</v>
      </c>
      <c r="H80" s="72">
        <v>9.6988732394366188</v>
      </c>
      <c r="I80" s="72">
        <v>10.229366197183099</v>
      </c>
      <c r="J80" s="72">
        <v>10.746443661971831</v>
      </c>
      <c r="K80" s="72">
        <v>10.961338028169013</v>
      </c>
      <c r="L80" s="72">
        <v>11.358345070422535</v>
      </c>
      <c r="M80" s="72">
        <v>11.657887323943662</v>
      </c>
      <c r="N80" s="72">
        <v>12.100422535211269</v>
      </c>
      <c r="O80" s="72">
        <v>12.496197183098591</v>
      </c>
      <c r="P80" s="72">
        <v>12.388450704225352</v>
      </c>
      <c r="Q80" s="72">
        <v>12.308873239436622</v>
      </c>
      <c r="R80" s="72">
        <v>12.222253521126762</v>
      </c>
      <c r="S80" s="72">
        <v>12.120140845070424</v>
      </c>
      <c r="T80" s="72">
        <v>12.133521126760563</v>
      </c>
      <c r="U80" s="72">
        <v>12.203943661971831</v>
      </c>
      <c r="V80" s="72">
        <v>12.199014084507041</v>
      </c>
      <c r="W80" s="72">
        <v>12.18</v>
      </c>
      <c r="X80" s="72"/>
      <c r="Y80" s="72"/>
      <c r="Z80" s="72"/>
      <c r="AA80" s="72"/>
      <c r="AB80" s="72"/>
      <c r="AC80" s="2"/>
    </row>
    <row r="81" spans="1:29">
      <c r="A81" s="31"/>
      <c r="B81" s="44" t="s">
        <v>723</v>
      </c>
      <c r="C81" s="71">
        <v>9.5063716216216214</v>
      </c>
      <c r="D81" s="71">
        <v>8.9749606627175122</v>
      </c>
      <c r="E81" s="71">
        <v>8.484068207762558</v>
      </c>
      <c r="F81" s="71">
        <v>9.0156763497652577</v>
      </c>
      <c r="G81" s="71">
        <v>9.1557746478873234</v>
      </c>
      <c r="H81" s="71">
        <v>9.0188732394366191</v>
      </c>
      <c r="I81" s="71">
        <v>9.5493661971830992</v>
      </c>
      <c r="J81" s="71">
        <v>10.066443661971832</v>
      </c>
      <c r="K81" s="71">
        <v>10.281338028169014</v>
      </c>
      <c r="L81" s="71">
        <v>10.678345070422536</v>
      </c>
      <c r="M81" s="71">
        <v>10.977887323943662</v>
      </c>
      <c r="N81" s="71">
        <v>11.420422535211269</v>
      </c>
      <c r="O81" s="71">
        <v>11.816197183098591</v>
      </c>
      <c r="P81" s="71">
        <v>11.708450704225353</v>
      </c>
      <c r="Q81" s="71">
        <v>11.628873239436622</v>
      </c>
      <c r="R81" s="71">
        <v>11.542253521126762</v>
      </c>
      <c r="S81" s="71">
        <v>11.440140845070424</v>
      </c>
      <c r="T81" s="71">
        <v>11.453521126760563</v>
      </c>
      <c r="U81" s="71">
        <v>11.523943661971831</v>
      </c>
      <c r="V81" s="71">
        <v>11.519014084507042</v>
      </c>
      <c r="W81" s="71">
        <v>11.5</v>
      </c>
      <c r="X81" s="71"/>
      <c r="Y81" s="71"/>
      <c r="Z81" s="71"/>
      <c r="AA81" s="71"/>
      <c r="AB81" s="71"/>
      <c r="AC81" s="2"/>
    </row>
    <row r="82" spans="1:29">
      <c r="A82" s="31"/>
      <c r="B82" s="2" t="s">
        <v>570</v>
      </c>
      <c r="C82" s="72">
        <v>10.186371621621621</v>
      </c>
      <c r="D82" s="72">
        <v>9.654960662717512</v>
      </c>
      <c r="E82" s="72">
        <v>9.1640682077625577</v>
      </c>
      <c r="F82" s="72">
        <v>9.6956763497652574</v>
      </c>
      <c r="G82" s="72">
        <v>9.8357746478873231</v>
      </c>
      <c r="H82" s="72">
        <v>9.6988732394366188</v>
      </c>
      <c r="I82" s="72">
        <v>10.229366197183099</v>
      </c>
      <c r="J82" s="72">
        <v>10.746443661971831</v>
      </c>
      <c r="K82" s="72">
        <v>10.961338028169013</v>
      </c>
      <c r="L82" s="72">
        <v>11.358345070422535</v>
      </c>
      <c r="M82" s="72">
        <v>11.657887323943662</v>
      </c>
      <c r="N82" s="72">
        <v>12.100422535211269</v>
      </c>
      <c r="O82" s="72">
        <v>12.496197183098591</v>
      </c>
      <c r="P82" s="72">
        <v>12.388450704225352</v>
      </c>
      <c r="Q82" s="72">
        <v>12.308873239436622</v>
      </c>
      <c r="R82" s="72">
        <v>12.222253521126762</v>
      </c>
      <c r="S82" s="72">
        <v>12.120140845070424</v>
      </c>
      <c r="T82" s="72">
        <v>12.133521126760563</v>
      </c>
      <c r="U82" s="72">
        <v>12.203943661971831</v>
      </c>
      <c r="V82" s="72">
        <v>12.199014084507041</v>
      </c>
      <c r="W82" s="72">
        <v>12.18</v>
      </c>
      <c r="X82" s="72"/>
      <c r="Y82" s="72"/>
      <c r="Z82" s="72"/>
      <c r="AA82" s="72"/>
      <c r="AB82" s="72"/>
      <c r="AC82" s="2"/>
    </row>
    <row r="83" spans="1:29">
      <c r="A83" s="31"/>
      <c r="B83" s="44" t="s">
        <v>563</v>
      </c>
      <c r="C83" s="71">
        <v>10.006371621621621</v>
      </c>
      <c r="D83" s="71">
        <v>9.4749606627175122</v>
      </c>
      <c r="E83" s="71">
        <v>8.984068207762558</v>
      </c>
      <c r="F83" s="71">
        <v>9.5156763497652577</v>
      </c>
      <c r="G83" s="71">
        <v>9.6557746478873234</v>
      </c>
      <c r="H83" s="71">
        <v>9.5188732394366191</v>
      </c>
      <c r="I83" s="71">
        <v>10.049366197183099</v>
      </c>
      <c r="J83" s="71">
        <v>10.566443661971832</v>
      </c>
      <c r="K83" s="71">
        <v>10.781338028169014</v>
      </c>
      <c r="L83" s="71">
        <v>11.178345070422536</v>
      </c>
      <c r="M83" s="71">
        <v>11.477887323943662</v>
      </c>
      <c r="N83" s="71">
        <v>11.920422535211269</v>
      </c>
      <c r="O83" s="71">
        <v>12.316197183098591</v>
      </c>
      <c r="P83" s="71">
        <v>12.208450704225353</v>
      </c>
      <c r="Q83" s="71">
        <v>12.128873239436622</v>
      </c>
      <c r="R83" s="71">
        <v>12.042253521126762</v>
      </c>
      <c r="S83" s="71">
        <v>11.940140845070424</v>
      </c>
      <c r="T83" s="71">
        <v>11.953521126760563</v>
      </c>
      <c r="U83" s="71">
        <v>12.023943661971831</v>
      </c>
      <c r="V83" s="71">
        <v>12.019014084507042</v>
      </c>
      <c r="W83" s="71">
        <v>12</v>
      </c>
      <c r="X83" s="71"/>
      <c r="Y83" s="71"/>
      <c r="Z83" s="71"/>
      <c r="AA83" s="71"/>
      <c r="AB83" s="71"/>
      <c r="AC83" s="2"/>
    </row>
    <row r="84" spans="1:29">
      <c r="A84" s="31"/>
      <c r="B84" s="2" t="s">
        <v>572</v>
      </c>
      <c r="C84" s="72">
        <v>10.186371621621621</v>
      </c>
      <c r="D84" s="72">
        <v>9.654960662717512</v>
      </c>
      <c r="E84" s="72">
        <v>9.1640682077625577</v>
      </c>
      <c r="F84" s="72">
        <v>9.6956763497652574</v>
      </c>
      <c r="G84" s="72">
        <v>9.8357746478873231</v>
      </c>
      <c r="H84" s="72">
        <v>9.6988732394366188</v>
      </c>
      <c r="I84" s="72">
        <v>10.229366197183099</v>
      </c>
      <c r="J84" s="72">
        <v>10.746443661971831</v>
      </c>
      <c r="K84" s="72">
        <v>10.961338028169013</v>
      </c>
      <c r="L84" s="72">
        <v>11.358345070422535</v>
      </c>
      <c r="M84" s="72">
        <v>11.657887323943662</v>
      </c>
      <c r="N84" s="72">
        <v>12.100422535211269</v>
      </c>
      <c r="O84" s="72">
        <v>12.496197183098591</v>
      </c>
      <c r="P84" s="72">
        <v>12.388450704225352</v>
      </c>
      <c r="Q84" s="72">
        <v>12.308873239436622</v>
      </c>
      <c r="R84" s="72">
        <v>12.222253521126762</v>
      </c>
      <c r="S84" s="72">
        <v>12.120140845070424</v>
      </c>
      <c r="T84" s="72">
        <v>12.133521126760563</v>
      </c>
      <c r="U84" s="72">
        <v>12.203943661971831</v>
      </c>
      <c r="V84" s="72">
        <v>12.199014084507041</v>
      </c>
      <c r="W84" s="72">
        <v>12.18</v>
      </c>
      <c r="X84" s="72"/>
      <c r="Y84" s="72"/>
      <c r="Z84" s="72"/>
      <c r="AA84" s="72"/>
      <c r="AB84" s="72"/>
      <c r="AC84" s="2"/>
    </row>
    <row r="85" spans="1:29">
      <c r="A85" s="31"/>
      <c r="B85" s="44" t="s">
        <v>724</v>
      </c>
      <c r="C85" s="71">
        <v>9.3063716216216221</v>
      </c>
      <c r="D85" s="71">
        <v>8.774960662717513</v>
      </c>
      <c r="E85" s="71">
        <v>8.2840682077625587</v>
      </c>
      <c r="F85" s="71">
        <v>8.8156763497652584</v>
      </c>
      <c r="G85" s="71">
        <v>8.9557746478873241</v>
      </c>
      <c r="H85" s="71">
        <v>8.8188732394366198</v>
      </c>
      <c r="I85" s="71">
        <v>9.3493661971830999</v>
      </c>
      <c r="J85" s="71">
        <v>9.8664436619718323</v>
      </c>
      <c r="K85" s="71">
        <v>10.081338028169014</v>
      </c>
      <c r="L85" s="71">
        <v>10.478345070422536</v>
      </c>
      <c r="M85" s="71">
        <v>10.777887323943663</v>
      </c>
      <c r="N85" s="71">
        <v>11.22042253521127</v>
      </c>
      <c r="O85" s="71">
        <v>11.616197183098592</v>
      </c>
      <c r="P85" s="71">
        <v>11.508450704225353</v>
      </c>
      <c r="Q85" s="71">
        <v>11.428873239436623</v>
      </c>
      <c r="R85" s="71">
        <v>11.342253521126763</v>
      </c>
      <c r="S85" s="71">
        <v>11.240140845070425</v>
      </c>
      <c r="T85" s="71">
        <v>11.253521126760564</v>
      </c>
      <c r="U85" s="71">
        <v>11.323943661971832</v>
      </c>
      <c r="V85" s="71">
        <v>11.319014084507042</v>
      </c>
      <c r="W85" s="71">
        <v>11.3</v>
      </c>
      <c r="X85" s="71"/>
      <c r="Y85" s="71"/>
      <c r="Z85" s="71"/>
      <c r="AA85" s="71"/>
      <c r="AB85" s="71"/>
      <c r="AC85" s="2"/>
    </row>
    <row r="86" spans="1:29">
      <c r="A86" s="31"/>
      <c r="B86" s="2" t="s">
        <v>517</v>
      </c>
      <c r="C86" s="72">
        <v>10.006371621621621</v>
      </c>
      <c r="D86" s="72">
        <v>9.4749606627175122</v>
      </c>
      <c r="E86" s="72">
        <v>8.984068207762558</v>
      </c>
      <c r="F86" s="72">
        <v>9.5156763497652577</v>
      </c>
      <c r="G86" s="72">
        <v>9.6557746478873234</v>
      </c>
      <c r="H86" s="72">
        <v>9.5188732394366191</v>
      </c>
      <c r="I86" s="72">
        <v>10.049366197183099</v>
      </c>
      <c r="J86" s="72">
        <v>10.566443661971832</v>
      </c>
      <c r="K86" s="72">
        <v>10.781338028169014</v>
      </c>
      <c r="L86" s="72">
        <v>11.178345070422536</v>
      </c>
      <c r="M86" s="72">
        <v>11.477887323943662</v>
      </c>
      <c r="N86" s="72">
        <v>11.920422535211269</v>
      </c>
      <c r="O86" s="72">
        <v>12.316197183098591</v>
      </c>
      <c r="P86" s="72">
        <v>12.208450704225353</v>
      </c>
      <c r="Q86" s="72">
        <v>12.128873239436622</v>
      </c>
      <c r="R86" s="72">
        <v>12.042253521126762</v>
      </c>
      <c r="S86" s="72">
        <v>11.940140845070424</v>
      </c>
      <c r="T86" s="72">
        <v>11.953521126760563</v>
      </c>
      <c r="U86" s="72">
        <v>12.023943661971831</v>
      </c>
      <c r="V86" s="72">
        <v>12.019014084507042</v>
      </c>
      <c r="W86" s="72">
        <v>12</v>
      </c>
      <c r="X86" s="72"/>
      <c r="Y86" s="72"/>
      <c r="Z86" s="72"/>
      <c r="AA86" s="72"/>
      <c r="AB86" s="72"/>
      <c r="AC86" s="2"/>
    </row>
    <row r="87" spans="1:29">
      <c r="A87" s="31"/>
      <c r="B87" s="44" t="s">
        <v>544</v>
      </c>
      <c r="C87" s="71">
        <v>9.7163716216216223</v>
      </c>
      <c r="D87" s="71">
        <v>9.1849606627175131</v>
      </c>
      <c r="E87" s="71">
        <v>8.6940682077625571</v>
      </c>
      <c r="F87" s="71">
        <v>9.2256763497652585</v>
      </c>
      <c r="G87" s="71">
        <v>9.3657746478873243</v>
      </c>
      <c r="H87" s="71">
        <v>9.22887323943662</v>
      </c>
      <c r="I87" s="71">
        <v>9.7593661971831001</v>
      </c>
      <c r="J87" s="71">
        <v>10.276443661971832</v>
      </c>
      <c r="K87" s="71">
        <v>10.491338028169015</v>
      </c>
      <c r="L87" s="71">
        <v>10.888345070422535</v>
      </c>
      <c r="M87" s="71">
        <v>11.187887323943661</v>
      </c>
      <c r="N87" s="71">
        <v>11.630422535211268</v>
      </c>
      <c r="O87" s="71">
        <v>12.026197183098592</v>
      </c>
      <c r="P87" s="71">
        <v>11.918450704225352</v>
      </c>
      <c r="Q87" s="71">
        <v>11.838873239436621</v>
      </c>
      <c r="R87" s="71">
        <v>11.752253521126763</v>
      </c>
      <c r="S87" s="71">
        <v>11.650140845070423</v>
      </c>
      <c r="T87" s="71">
        <v>11.663521126760564</v>
      </c>
      <c r="U87" s="71">
        <v>11.733943661971832</v>
      </c>
      <c r="V87" s="71">
        <v>11.729014084507043</v>
      </c>
      <c r="W87" s="71">
        <v>11.71</v>
      </c>
      <c r="X87" s="71"/>
      <c r="Y87" s="71"/>
      <c r="Z87" s="71"/>
      <c r="AA87" s="71"/>
      <c r="AB87" s="71"/>
      <c r="AC87" s="2"/>
    </row>
    <row r="88" spans="1:29">
      <c r="A88" s="31"/>
      <c r="B88" s="2" t="s">
        <v>574</v>
      </c>
      <c r="C88" s="72">
        <v>9.1863716216216211</v>
      </c>
      <c r="D88" s="72">
        <v>8.654960662717512</v>
      </c>
      <c r="E88" s="72">
        <v>8.1640682077625577</v>
      </c>
      <c r="F88" s="72">
        <v>8.6956763497652574</v>
      </c>
      <c r="G88" s="72">
        <v>8.8357746478873231</v>
      </c>
      <c r="H88" s="72">
        <v>8.6988732394366188</v>
      </c>
      <c r="I88" s="72">
        <v>9.2293661971830989</v>
      </c>
      <c r="J88" s="72">
        <v>9.7464436619718313</v>
      </c>
      <c r="K88" s="72">
        <v>9.9613380281690134</v>
      </c>
      <c r="L88" s="72">
        <v>10.358345070422535</v>
      </c>
      <c r="M88" s="72">
        <v>10.657887323943662</v>
      </c>
      <c r="N88" s="72">
        <v>11.100422535211269</v>
      </c>
      <c r="O88" s="72">
        <v>11.496197183098591</v>
      </c>
      <c r="P88" s="72">
        <v>11.388450704225352</v>
      </c>
      <c r="Q88" s="72">
        <v>11.308873239436622</v>
      </c>
      <c r="R88" s="72">
        <v>11.222253521126762</v>
      </c>
      <c r="S88" s="72">
        <v>11.120140845070424</v>
      </c>
      <c r="T88" s="72">
        <v>11.133521126760563</v>
      </c>
      <c r="U88" s="72">
        <v>11.203943661971831</v>
      </c>
      <c r="V88" s="72">
        <v>11.199014084507041</v>
      </c>
      <c r="W88" s="72">
        <v>11.18</v>
      </c>
      <c r="X88" s="72"/>
      <c r="Y88" s="72"/>
      <c r="Z88" s="72"/>
      <c r="AA88" s="72"/>
      <c r="AB88" s="72"/>
      <c r="AC88" s="2"/>
    </row>
    <row r="89" spans="1:29">
      <c r="A89" s="31"/>
      <c r="B89" s="44" t="s">
        <v>575</v>
      </c>
      <c r="C89" s="71">
        <v>9.6863716216216211</v>
      </c>
      <c r="D89" s="71">
        <v>9.154960662717512</v>
      </c>
      <c r="E89" s="71">
        <v>8.6640682077625577</v>
      </c>
      <c r="F89" s="71">
        <v>9.1956763497652574</v>
      </c>
      <c r="G89" s="71">
        <v>9.3357746478873231</v>
      </c>
      <c r="H89" s="71">
        <v>9.1988732394366188</v>
      </c>
      <c r="I89" s="71">
        <v>9.7293661971830989</v>
      </c>
      <c r="J89" s="71">
        <v>10.246443661971831</v>
      </c>
      <c r="K89" s="71">
        <v>10.461338028169013</v>
      </c>
      <c r="L89" s="71">
        <v>10.858345070422535</v>
      </c>
      <c r="M89" s="71">
        <v>11.157887323943662</v>
      </c>
      <c r="N89" s="71">
        <v>11.600422535211269</v>
      </c>
      <c r="O89" s="71">
        <v>11.996197183098591</v>
      </c>
      <c r="P89" s="71">
        <v>11.888450704225352</v>
      </c>
      <c r="Q89" s="71">
        <v>11.808873239436622</v>
      </c>
      <c r="R89" s="71">
        <v>11.722253521126762</v>
      </c>
      <c r="S89" s="71">
        <v>11.620140845070424</v>
      </c>
      <c r="T89" s="71">
        <v>11.633521126760563</v>
      </c>
      <c r="U89" s="71">
        <v>11.703943661971831</v>
      </c>
      <c r="V89" s="71">
        <v>11.699014084507041</v>
      </c>
      <c r="W89" s="71">
        <v>11.68</v>
      </c>
      <c r="X89" s="71"/>
      <c r="Y89" s="71"/>
      <c r="Z89" s="71"/>
      <c r="AA89" s="71"/>
      <c r="AB89" s="71"/>
      <c r="AC89" s="2"/>
    </row>
    <row r="90" spans="1:29">
      <c r="A90" s="31"/>
      <c r="B90" s="2" t="s">
        <v>576</v>
      </c>
      <c r="C90" s="72">
        <v>9.9363716216216211</v>
      </c>
      <c r="D90" s="72">
        <v>9.404960662717512</v>
      </c>
      <c r="E90" s="72">
        <v>8.9140682077625577</v>
      </c>
      <c r="F90" s="72">
        <v>9.4456763497652574</v>
      </c>
      <c r="G90" s="72">
        <v>9.5857746478873231</v>
      </c>
      <c r="H90" s="72">
        <v>9.4488732394366188</v>
      </c>
      <c r="I90" s="72">
        <v>9.9793661971830989</v>
      </c>
      <c r="J90" s="72">
        <v>10.496443661971831</v>
      </c>
      <c r="K90" s="72">
        <v>10.711338028169013</v>
      </c>
      <c r="L90" s="72">
        <v>11.108345070422535</v>
      </c>
      <c r="M90" s="72">
        <v>11.407887323943662</v>
      </c>
      <c r="N90" s="72">
        <v>11.850422535211269</v>
      </c>
      <c r="O90" s="72">
        <v>12.246197183098591</v>
      </c>
      <c r="P90" s="72">
        <v>12.138450704225352</v>
      </c>
      <c r="Q90" s="72">
        <v>12.058873239436622</v>
      </c>
      <c r="R90" s="72">
        <v>11.972253521126762</v>
      </c>
      <c r="S90" s="72">
        <v>11.870140845070424</v>
      </c>
      <c r="T90" s="72">
        <v>11.883521126760563</v>
      </c>
      <c r="U90" s="72">
        <v>11.953943661971831</v>
      </c>
      <c r="V90" s="72">
        <v>11.949014084507041</v>
      </c>
      <c r="W90" s="72">
        <v>11.93</v>
      </c>
      <c r="X90" s="72"/>
      <c r="Y90" s="72"/>
      <c r="Z90" s="72"/>
      <c r="AA90" s="72"/>
      <c r="AB90" s="72"/>
      <c r="AC90" s="2"/>
    </row>
    <row r="91" spans="1:29">
      <c r="A91" s="31"/>
      <c r="B91" s="44" t="s">
        <v>546</v>
      </c>
      <c r="C91" s="71">
        <v>9.7163716216216223</v>
      </c>
      <c r="D91" s="71">
        <v>9.1849606627175131</v>
      </c>
      <c r="E91" s="71">
        <v>8.6940682077625571</v>
      </c>
      <c r="F91" s="71">
        <v>9.2256763497652585</v>
      </c>
      <c r="G91" s="71">
        <v>9.3657746478873243</v>
      </c>
      <c r="H91" s="71">
        <v>9.22887323943662</v>
      </c>
      <c r="I91" s="71">
        <v>9.7593661971831001</v>
      </c>
      <c r="J91" s="71">
        <v>10.276443661971832</v>
      </c>
      <c r="K91" s="71">
        <v>10.491338028169015</v>
      </c>
      <c r="L91" s="71">
        <v>10.888345070422535</v>
      </c>
      <c r="M91" s="71">
        <v>11.187887323943661</v>
      </c>
      <c r="N91" s="71">
        <v>11.630422535211268</v>
      </c>
      <c r="O91" s="71">
        <v>12.026197183098592</v>
      </c>
      <c r="P91" s="71">
        <v>11.918450704225352</v>
      </c>
      <c r="Q91" s="71">
        <v>11.838873239436621</v>
      </c>
      <c r="R91" s="71">
        <v>11.752253521126763</v>
      </c>
      <c r="S91" s="71">
        <v>11.650140845070423</v>
      </c>
      <c r="T91" s="71">
        <v>11.663521126760564</v>
      </c>
      <c r="U91" s="71">
        <v>11.733943661971832</v>
      </c>
      <c r="V91" s="71">
        <v>11.729014084507043</v>
      </c>
      <c r="W91" s="71">
        <v>11.71</v>
      </c>
      <c r="X91" s="71"/>
      <c r="Y91" s="71"/>
      <c r="Z91" s="71"/>
      <c r="AA91" s="71"/>
      <c r="AB91" s="71"/>
      <c r="AC91" s="2"/>
    </row>
    <row r="92" spans="1:29">
      <c r="A92" s="31"/>
      <c r="B92" s="2" t="s">
        <v>535</v>
      </c>
      <c r="C92" s="72">
        <v>10.526371621621623</v>
      </c>
      <c r="D92" s="72">
        <v>9.9949606627175136</v>
      </c>
      <c r="E92" s="72">
        <v>9.5040682077625576</v>
      </c>
      <c r="F92" s="72">
        <v>10.035676349765259</v>
      </c>
      <c r="G92" s="72">
        <v>10.175774647887325</v>
      </c>
      <c r="H92" s="72">
        <v>10.03887323943662</v>
      </c>
      <c r="I92" s="72">
        <v>10.569366197183101</v>
      </c>
      <c r="J92" s="72">
        <v>11.086443661971833</v>
      </c>
      <c r="K92" s="72">
        <v>11.301338028169015</v>
      </c>
      <c r="L92" s="72">
        <v>11.698345070422535</v>
      </c>
      <c r="M92" s="72">
        <v>11.997887323943662</v>
      </c>
      <c r="N92" s="72">
        <v>12.440422535211269</v>
      </c>
      <c r="O92" s="72">
        <v>12.836197183098593</v>
      </c>
      <c r="P92" s="72">
        <v>12.728450704225352</v>
      </c>
      <c r="Q92" s="72">
        <v>12.648873239436622</v>
      </c>
      <c r="R92" s="72">
        <v>12.562253521126763</v>
      </c>
      <c r="S92" s="72">
        <v>12.460140845070423</v>
      </c>
      <c r="T92" s="72">
        <v>12.473521126760565</v>
      </c>
      <c r="U92" s="72">
        <v>12.543943661971833</v>
      </c>
      <c r="V92" s="72">
        <v>12.539014084507043</v>
      </c>
      <c r="W92" s="72">
        <v>12.520000000000001</v>
      </c>
      <c r="X92" s="72"/>
      <c r="Y92" s="72"/>
      <c r="Z92" s="72"/>
      <c r="AA92" s="72"/>
      <c r="AB92" s="72"/>
      <c r="AC92" s="2"/>
    </row>
    <row r="93" spans="1:29">
      <c r="A93" s="31"/>
      <c r="B93" s="44" t="s">
        <v>555</v>
      </c>
      <c r="C93" s="71">
        <v>10.006371621621621</v>
      </c>
      <c r="D93" s="71">
        <v>9.4749606627175122</v>
      </c>
      <c r="E93" s="71">
        <v>8.984068207762558</v>
      </c>
      <c r="F93" s="71">
        <v>9.5156763497652577</v>
      </c>
      <c r="G93" s="71">
        <v>9.6557746478873234</v>
      </c>
      <c r="H93" s="71">
        <v>9.5188732394366191</v>
      </c>
      <c r="I93" s="71">
        <v>10.049366197183099</v>
      </c>
      <c r="J93" s="71">
        <v>10.566443661971832</v>
      </c>
      <c r="K93" s="71">
        <v>10.781338028169014</v>
      </c>
      <c r="L93" s="71">
        <v>11.178345070422536</v>
      </c>
      <c r="M93" s="71">
        <v>11.477887323943662</v>
      </c>
      <c r="N93" s="71">
        <v>11.920422535211269</v>
      </c>
      <c r="O93" s="71">
        <v>12.316197183098591</v>
      </c>
      <c r="P93" s="71">
        <v>12.208450704225353</v>
      </c>
      <c r="Q93" s="71">
        <v>12.128873239436622</v>
      </c>
      <c r="R93" s="71">
        <v>12.042253521126762</v>
      </c>
      <c r="S93" s="71">
        <v>11.940140845070424</v>
      </c>
      <c r="T93" s="71">
        <v>11.953521126760563</v>
      </c>
      <c r="U93" s="71">
        <v>12.023943661971831</v>
      </c>
      <c r="V93" s="71">
        <v>12.019014084507042</v>
      </c>
      <c r="W93" s="71">
        <v>12</v>
      </c>
      <c r="X93" s="71"/>
      <c r="Y93" s="71"/>
      <c r="Z93" s="71"/>
      <c r="AA93" s="71"/>
      <c r="AB93" s="71"/>
      <c r="AC93" s="2"/>
    </row>
    <row r="94" spans="1:29">
      <c r="A94" s="31"/>
      <c r="B94" s="2" t="s">
        <v>548</v>
      </c>
      <c r="C94" s="72">
        <v>9.7163716216216223</v>
      </c>
      <c r="D94" s="72">
        <v>9.1849606627175131</v>
      </c>
      <c r="E94" s="72">
        <v>8.6940682077625571</v>
      </c>
      <c r="F94" s="72">
        <v>9.2256763497652585</v>
      </c>
      <c r="G94" s="72">
        <v>9.3657746478873243</v>
      </c>
      <c r="H94" s="72">
        <v>9.22887323943662</v>
      </c>
      <c r="I94" s="72">
        <v>9.7593661971831001</v>
      </c>
      <c r="J94" s="72">
        <v>10.276443661971832</v>
      </c>
      <c r="K94" s="72">
        <v>10.491338028169015</v>
      </c>
      <c r="L94" s="72">
        <v>10.888345070422535</v>
      </c>
      <c r="M94" s="72">
        <v>11.187887323943661</v>
      </c>
      <c r="N94" s="72">
        <v>11.630422535211268</v>
      </c>
      <c r="O94" s="72">
        <v>12.026197183098592</v>
      </c>
      <c r="P94" s="72">
        <v>11.918450704225352</v>
      </c>
      <c r="Q94" s="72">
        <v>11.838873239436621</v>
      </c>
      <c r="R94" s="72">
        <v>11.752253521126763</v>
      </c>
      <c r="S94" s="72">
        <v>11.650140845070423</v>
      </c>
      <c r="T94" s="72">
        <v>11.663521126760564</v>
      </c>
      <c r="U94" s="72">
        <v>11.733943661971832</v>
      </c>
      <c r="V94" s="72">
        <v>11.729014084507043</v>
      </c>
      <c r="W94" s="72">
        <v>11.71</v>
      </c>
      <c r="X94" s="72"/>
      <c r="Y94" s="72"/>
      <c r="Z94" s="72"/>
      <c r="AA94" s="72"/>
      <c r="AB94" s="72"/>
      <c r="AC94" s="2"/>
    </row>
    <row r="95" spans="1:29">
      <c r="A95" s="31"/>
      <c r="B95" s="44" t="s">
        <v>536</v>
      </c>
      <c r="C95" s="71">
        <v>10.026371621621623</v>
      </c>
      <c r="D95" s="71">
        <v>9.4949606627175136</v>
      </c>
      <c r="E95" s="71">
        <v>9.0040682077625576</v>
      </c>
      <c r="F95" s="71">
        <v>9.535676349765259</v>
      </c>
      <c r="G95" s="71">
        <v>9.6757746478873248</v>
      </c>
      <c r="H95" s="71">
        <v>9.5388732394366205</v>
      </c>
      <c r="I95" s="71">
        <v>10.069366197183101</v>
      </c>
      <c r="J95" s="71">
        <v>10.586443661971833</v>
      </c>
      <c r="K95" s="71">
        <v>10.801338028169015</v>
      </c>
      <c r="L95" s="71">
        <v>11.198345070422535</v>
      </c>
      <c r="M95" s="71">
        <v>11.497887323943662</v>
      </c>
      <c r="N95" s="71">
        <v>11.940422535211269</v>
      </c>
      <c r="O95" s="71">
        <v>12.336197183098593</v>
      </c>
      <c r="P95" s="71">
        <v>12.228450704225352</v>
      </c>
      <c r="Q95" s="71">
        <v>12.148873239436622</v>
      </c>
      <c r="R95" s="71">
        <v>12.062253521126763</v>
      </c>
      <c r="S95" s="71">
        <v>11.960140845070423</v>
      </c>
      <c r="T95" s="71">
        <v>11.973521126760565</v>
      </c>
      <c r="U95" s="71">
        <v>12.043943661971833</v>
      </c>
      <c r="V95" s="71">
        <v>12.039014084507043</v>
      </c>
      <c r="W95" s="71">
        <v>12.020000000000001</v>
      </c>
      <c r="X95" s="71"/>
      <c r="Y95" s="71"/>
      <c r="Z95" s="71"/>
      <c r="AA95" s="71"/>
      <c r="AB95" s="71"/>
      <c r="AC95" s="2"/>
    </row>
    <row r="96" spans="1:29">
      <c r="A96" s="31"/>
      <c r="B96" s="2" t="s">
        <v>600</v>
      </c>
      <c r="C96" s="72">
        <v>10.956371621621621</v>
      </c>
      <c r="D96" s="72">
        <v>10.424960662717512</v>
      </c>
      <c r="E96" s="72">
        <v>9.9340682077625573</v>
      </c>
      <c r="F96" s="72">
        <v>10.465676349765261</v>
      </c>
      <c r="G96" s="72">
        <v>10.605774647887324</v>
      </c>
      <c r="H96" s="72">
        <v>10.468873239436618</v>
      </c>
      <c r="I96" s="72">
        <v>10.999366197183098</v>
      </c>
      <c r="J96" s="72">
        <v>11.516443661971831</v>
      </c>
      <c r="K96" s="72">
        <v>11.731338028169015</v>
      </c>
      <c r="L96" s="72">
        <v>12.128345070422537</v>
      </c>
      <c r="M96" s="72">
        <v>12.427887323943663</v>
      </c>
      <c r="N96" s="72">
        <v>12.870422535211269</v>
      </c>
      <c r="O96" s="72">
        <v>13.266197183098592</v>
      </c>
      <c r="P96" s="72">
        <v>13.158450704225354</v>
      </c>
      <c r="Q96" s="72">
        <v>13.078873239436621</v>
      </c>
      <c r="R96" s="72">
        <v>12.992253521126761</v>
      </c>
      <c r="S96" s="72">
        <v>12.890140845070423</v>
      </c>
      <c r="T96" s="72">
        <v>12.903521126760564</v>
      </c>
      <c r="U96" s="72">
        <v>12.973943661971832</v>
      </c>
      <c r="V96" s="72">
        <v>12.969014084507043</v>
      </c>
      <c r="W96" s="72">
        <v>12.95</v>
      </c>
      <c r="X96" s="72"/>
      <c r="Y96" s="72"/>
      <c r="Z96" s="72"/>
      <c r="AA96" s="72"/>
      <c r="AB96" s="72"/>
      <c r="AC96" s="2"/>
    </row>
    <row r="97" spans="1:29">
      <c r="A97" s="31"/>
      <c r="B97" s="44" t="s">
        <v>725</v>
      </c>
      <c r="C97" s="71">
        <v>10.186371621621621</v>
      </c>
      <c r="D97" s="71">
        <v>9.654960662717512</v>
      </c>
      <c r="E97" s="71">
        <v>9.1640682077625577</v>
      </c>
      <c r="F97" s="71">
        <v>9.6956763497652574</v>
      </c>
      <c r="G97" s="71">
        <v>9.8357746478873231</v>
      </c>
      <c r="H97" s="71">
        <v>9.6988732394366188</v>
      </c>
      <c r="I97" s="71">
        <v>10.229366197183099</v>
      </c>
      <c r="J97" s="71">
        <v>10.746443661971831</v>
      </c>
      <c r="K97" s="71">
        <v>10.961338028169013</v>
      </c>
      <c r="L97" s="71">
        <v>11.358345070422535</v>
      </c>
      <c r="M97" s="71">
        <v>11.657887323943662</v>
      </c>
      <c r="N97" s="71">
        <v>12.100422535211269</v>
      </c>
      <c r="O97" s="71">
        <v>12.496197183098591</v>
      </c>
      <c r="P97" s="71">
        <v>12.388450704225352</v>
      </c>
      <c r="Q97" s="71">
        <v>12.308873239436622</v>
      </c>
      <c r="R97" s="71">
        <v>12.222253521126762</v>
      </c>
      <c r="S97" s="71">
        <v>12.120140845070424</v>
      </c>
      <c r="T97" s="71">
        <v>12.133521126760563</v>
      </c>
      <c r="U97" s="71">
        <v>12.203943661971831</v>
      </c>
      <c r="V97" s="71">
        <v>12.199014084507041</v>
      </c>
      <c r="W97" s="71">
        <v>12.18</v>
      </c>
      <c r="X97" s="71"/>
      <c r="Y97" s="71"/>
      <c r="Z97" s="71"/>
      <c r="AA97" s="71"/>
      <c r="AB97" s="71"/>
      <c r="AC97" s="2"/>
    </row>
    <row r="98" spans="1:29">
      <c r="A98" s="31"/>
      <c r="B98" s="2" t="s">
        <v>726</v>
      </c>
      <c r="C98" s="72">
        <v>7.5</v>
      </c>
      <c r="D98" s="72">
        <v>7.5</v>
      </c>
      <c r="E98" s="72">
        <v>7.5</v>
      </c>
      <c r="F98" s="72">
        <v>7.5</v>
      </c>
      <c r="G98" s="72">
        <v>7.5</v>
      </c>
      <c r="H98" s="72">
        <v>7.5</v>
      </c>
      <c r="I98" s="72">
        <v>7.5</v>
      </c>
      <c r="J98" s="72">
        <v>7.5</v>
      </c>
      <c r="K98" s="72">
        <v>7.5</v>
      </c>
      <c r="L98" s="72">
        <v>7.5</v>
      </c>
      <c r="M98" s="72">
        <v>7.5</v>
      </c>
      <c r="N98" s="72">
        <v>7.5</v>
      </c>
      <c r="O98" s="72">
        <v>7.5</v>
      </c>
      <c r="P98" s="72">
        <v>7.5</v>
      </c>
      <c r="Q98" s="72">
        <v>7.5</v>
      </c>
      <c r="R98" s="72">
        <v>7.5</v>
      </c>
      <c r="S98" s="72">
        <v>7.5</v>
      </c>
      <c r="T98" s="72">
        <v>7.5</v>
      </c>
      <c r="U98" s="72">
        <v>7.5</v>
      </c>
      <c r="V98" s="72">
        <v>7.5</v>
      </c>
      <c r="W98" s="72">
        <v>7.5</v>
      </c>
      <c r="X98" s="72"/>
      <c r="Y98" s="72"/>
      <c r="Z98" s="72"/>
      <c r="AA98" s="72"/>
      <c r="AB98" s="72"/>
      <c r="AC98" s="2"/>
    </row>
    <row r="99" spans="1:29">
      <c r="A99" s="31"/>
      <c r="B99" s="44" t="s">
        <v>335</v>
      </c>
      <c r="C99" s="71">
        <v>10.276371621621623</v>
      </c>
      <c r="D99" s="71">
        <v>9.7449606627175136</v>
      </c>
      <c r="E99" s="71">
        <v>9.2540682077625576</v>
      </c>
      <c r="F99" s="71">
        <v>9.785676349765259</v>
      </c>
      <c r="G99" s="71">
        <v>9.9257746478873248</v>
      </c>
      <c r="H99" s="71">
        <v>9.7888732394366205</v>
      </c>
      <c r="I99" s="71">
        <v>10.319366197183101</v>
      </c>
      <c r="J99" s="71">
        <v>10.836443661971833</v>
      </c>
      <c r="K99" s="71">
        <v>11.051338028169015</v>
      </c>
      <c r="L99" s="71">
        <v>11.448345070422535</v>
      </c>
      <c r="M99" s="71">
        <v>11.747887323943662</v>
      </c>
      <c r="N99" s="71">
        <v>12.190422535211269</v>
      </c>
      <c r="O99" s="71">
        <v>12.586197183098593</v>
      </c>
      <c r="P99" s="71">
        <v>12.478450704225352</v>
      </c>
      <c r="Q99" s="71">
        <v>12.398873239436622</v>
      </c>
      <c r="R99" s="71">
        <v>12.312253521126763</v>
      </c>
      <c r="S99" s="71">
        <v>12.210140845070423</v>
      </c>
      <c r="T99" s="71">
        <v>12.223521126760565</v>
      </c>
      <c r="U99" s="71">
        <v>12.293943661971833</v>
      </c>
      <c r="V99" s="71">
        <v>12.289014084507043</v>
      </c>
      <c r="W99" s="71">
        <v>12.270000000000001</v>
      </c>
      <c r="X99" s="71"/>
      <c r="Y99" s="71"/>
      <c r="Z99" s="71"/>
      <c r="AA99" s="71"/>
      <c r="AB99" s="71"/>
      <c r="AC99" s="2"/>
    </row>
    <row r="100" spans="1:29">
      <c r="A100" s="31"/>
      <c r="B100" s="2" t="s">
        <v>566</v>
      </c>
      <c r="C100" s="72">
        <v>10.006371621621621</v>
      </c>
      <c r="D100" s="72">
        <v>9.4749606627175122</v>
      </c>
      <c r="E100" s="72">
        <v>8.984068207762558</v>
      </c>
      <c r="F100" s="72">
        <v>9.5156763497652577</v>
      </c>
      <c r="G100" s="72">
        <v>9.6557746478873234</v>
      </c>
      <c r="H100" s="72">
        <v>9.5188732394366191</v>
      </c>
      <c r="I100" s="72">
        <v>10.049366197183099</v>
      </c>
      <c r="J100" s="72">
        <v>10.566443661971832</v>
      </c>
      <c r="K100" s="72">
        <v>10.781338028169014</v>
      </c>
      <c r="L100" s="72">
        <v>11.178345070422536</v>
      </c>
      <c r="M100" s="72">
        <v>11.477887323943662</v>
      </c>
      <c r="N100" s="72">
        <v>11.920422535211269</v>
      </c>
      <c r="O100" s="72">
        <v>12.316197183098591</v>
      </c>
      <c r="P100" s="72">
        <v>12.208450704225353</v>
      </c>
      <c r="Q100" s="72">
        <v>12.128873239436622</v>
      </c>
      <c r="R100" s="72">
        <v>12.042253521126762</v>
      </c>
      <c r="S100" s="72">
        <v>11.940140845070424</v>
      </c>
      <c r="T100" s="72">
        <v>11.953521126760563</v>
      </c>
      <c r="U100" s="72">
        <v>12.023943661971831</v>
      </c>
      <c r="V100" s="72">
        <v>12.019014084507042</v>
      </c>
      <c r="W100" s="72">
        <v>12</v>
      </c>
      <c r="X100" s="72"/>
      <c r="Y100" s="72"/>
      <c r="Z100" s="72"/>
      <c r="AA100" s="72"/>
      <c r="AB100" s="72"/>
      <c r="AC100" s="2"/>
    </row>
    <row r="101" spans="1:29">
      <c r="A101" s="31"/>
      <c r="B101" s="44" t="s">
        <v>553</v>
      </c>
      <c r="C101" s="71">
        <v>6.5</v>
      </c>
      <c r="D101" s="71">
        <v>6.5</v>
      </c>
      <c r="E101" s="71">
        <v>6.5</v>
      </c>
      <c r="F101" s="71">
        <v>6.5</v>
      </c>
      <c r="G101" s="71">
        <v>6.5</v>
      </c>
      <c r="H101" s="71">
        <v>6.5</v>
      </c>
      <c r="I101" s="71">
        <v>6.5</v>
      </c>
      <c r="J101" s="71">
        <v>6.5</v>
      </c>
      <c r="K101" s="71">
        <v>6.5</v>
      </c>
      <c r="L101" s="71">
        <v>6.5</v>
      </c>
      <c r="M101" s="71">
        <v>6.5</v>
      </c>
      <c r="N101" s="71">
        <v>6.5</v>
      </c>
      <c r="O101" s="71">
        <v>6.5</v>
      </c>
      <c r="P101" s="71">
        <v>6.5</v>
      </c>
      <c r="Q101" s="71">
        <v>6.5</v>
      </c>
      <c r="R101" s="71">
        <v>6.5</v>
      </c>
      <c r="S101" s="71">
        <v>6.5</v>
      </c>
      <c r="T101" s="71">
        <v>6.5</v>
      </c>
      <c r="U101" s="71">
        <v>6.5</v>
      </c>
      <c r="V101" s="71">
        <v>6.5</v>
      </c>
      <c r="W101" s="71">
        <v>6.5</v>
      </c>
      <c r="X101" s="71"/>
      <c r="Y101" s="71"/>
      <c r="Z101" s="71"/>
      <c r="AA101" s="71"/>
      <c r="AB101" s="71"/>
      <c r="AC101" s="2"/>
    </row>
    <row r="102" spans="1:29">
      <c r="A102" s="31"/>
      <c r="B102" s="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2"/>
    </row>
    <row r="103" spans="1:29">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2"/>
    </row>
    <row r="104" spans="1:29">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2"/>
    </row>
    <row r="105" spans="1:29">
      <c r="A105" s="31"/>
      <c r="B105" s="31" t="s">
        <v>515</v>
      </c>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2"/>
    </row>
    <row r="106" spans="1:29">
      <c r="A106" s="31"/>
      <c r="B106" s="57" t="s">
        <v>68</v>
      </c>
      <c r="C106" s="57" t="s">
        <v>10</v>
      </c>
      <c r="D106" s="57" t="s">
        <v>11</v>
      </c>
      <c r="E106" s="57" t="s">
        <v>12</v>
      </c>
      <c r="F106" s="57" t="s">
        <v>13</v>
      </c>
      <c r="G106" s="57" t="s">
        <v>14</v>
      </c>
      <c r="H106" s="57" t="s">
        <v>15</v>
      </c>
      <c r="I106" s="57" t="s">
        <v>16</v>
      </c>
      <c r="J106" s="57" t="s">
        <v>17</v>
      </c>
      <c r="K106" s="57" t="s">
        <v>18</v>
      </c>
      <c r="L106" s="57" t="s">
        <v>19</v>
      </c>
      <c r="M106" s="57" t="s">
        <v>20</v>
      </c>
      <c r="N106" s="57" t="s">
        <v>21</v>
      </c>
      <c r="O106" s="57" t="s">
        <v>22</v>
      </c>
      <c r="P106" s="57" t="s">
        <v>23</v>
      </c>
      <c r="Q106" s="57" t="s">
        <v>24</v>
      </c>
      <c r="R106" s="57" t="s">
        <v>25</v>
      </c>
      <c r="S106" s="57" t="s">
        <v>26</v>
      </c>
      <c r="T106" s="57" t="s">
        <v>27</v>
      </c>
      <c r="U106" s="57" t="s">
        <v>28</v>
      </c>
      <c r="V106" s="57" t="s">
        <v>29</v>
      </c>
      <c r="W106" s="57" t="s">
        <v>30</v>
      </c>
      <c r="X106" s="57" t="s">
        <v>31</v>
      </c>
      <c r="Y106" s="57" t="s">
        <v>32</v>
      </c>
      <c r="Z106" s="57" t="s">
        <v>33</v>
      </c>
      <c r="AA106" s="57" t="s">
        <v>34</v>
      </c>
      <c r="AB106" s="57" t="s">
        <v>35</v>
      </c>
      <c r="AC106" s="2"/>
    </row>
    <row r="107" spans="1:29">
      <c r="A107" s="31"/>
      <c r="B107" s="44" t="s">
        <v>557</v>
      </c>
      <c r="C107" s="71">
        <v>10.006371621621621</v>
      </c>
      <c r="D107" s="71">
        <v>9.4749606627175122</v>
      </c>
      <c r="E107" s="71">
        <v>8.984068207762558</v>
      </c>
      <c r="F107" s="71">
        <v>9.4605902777777793</v>
      </c>
      <c r="G107" s="71">
        <v>9.600688575899845</v>
      </c>
      <c r="H107" s="71">
        <v>9.5188732394366191</v>
      </c>
      <c r="I107" s="71">
        <v>9.9907541079812212</v>
      </c>
      <c r="J107" s="71">
        <v>10.447465277777779</v>
      </c>
      <c r="K107" s="71">
        <v>10.659375000000001</v>
      </c>
      <c r="L107" s="71">
        <v>11.050868055555556</v>
      </c>
      <c r="M107" s="71">
        <v>11.282294520547946</v>
      </c>
      <c r="N107" s="71">
        <v>11.648630136986302</v>
      </c>
      <c r="O107" s="71">
        <v>11.966132913735654</v>
      </c>
      <c r="P107" s="71">
        <v>11.794594594594596</v>
      </c>
      <c r="Q107" s="71">
        <v>11.65363063063063</v>
      </c>
      <c r="R107" s="71">
        <v>11.506666666666668</v>
      </c>
      <c r="S107" s="71">
        <v>11.41</v>
      </c>
      <c r="T107" s="71">
        <v>11.360324561403509</v>
      </c>
      <c r="U107" s="71">
        <v>11.364473684210527</v>
      </c>
      <c r="V107" s="71">
        <v>11.359868421052632</v>
      </c>
      <c r="W107" s="71">
        <v>11.342105263157896</v>
      </c>
      <c r="X107" s="71"/>
      <c r="Y107" s="71"/>
      <c r="Z107" s="71"/>
      <c r="AA107" s="71"/>
      <c r="AB107" s="71"/>
      <c r="AC107" s="2"/>
    </row>
    <row r="108" spans="1:29">
      <c r="A108" s="31"/>
      <c r="B108" s="2" t="s">
        <v>367</v>
      </c>
      <c r="C108" s="72">
        <v>9.2163716216216223</v>
      </c>
      <c r="D108" s="72">
        <v>8.6849606627175131</v>
      </c>
      <c r="E108" s="72">
        <v>8.1940682077625571</v>
      </c>
      <c r="F108" s="72">
        <v>8.6705902777777784</v>
      </c>
      <c r="G108" s="72">
        <v>8.8106885758998441</v>
      </c>
      <c r="H108" s="72">
        <v>8.72887323943662</v>
      </c>
      <c r="I108" s="72">
        <v>9.2007541079812221</v>
      </c>
      <c r="J108" s="72">
        <v>9.6574652777777796</v>
      </c>
      <c r="K108" s="72">
        <v>9.8693750000000016</v>
      </c>
      <c r="L108" s="72">
        <v>10.260868055555557</v>
      </c>
      <c r="M108" s="72">
        <v>10.492294520547945</v>
      </c>
      <c r="N108" s="72">
        <v>10.858630136986301</v>
      </c>
      <c r="O108" s="72">
        <v>11.176132913735653</v>
      </c>
      <c r="P108" s="72">
        <v>11.004594594594595</v>
      </c>
      <c r="Q108" s="72">
        <v>10.863630630630631</v>
      </c>
      <c r="R108" s="72">
        <v>10.716666666666667</v>
      </c>
      <c r="S108" s="72">
        <v>10.620000000000001</v>
      </c>
      <c r="T108" s="72">
        <v>10.57032456140351</v>
      </c>
      <c r="U108" s="72">
        <v>10.574473684210528</v>
      </c>
      <c r="V108" s="72">
        <v>10.569868421052632</v>
      </c>
      <c r="W108" s="72">
        <v>10.552105263157895</v>
      </c>
      <c r="X108" s="72"/>
      <c r="Y108" s="72"/>
      <c r="Z108" s="72"/>
      <c r="AA108" s="72"/>
      <c r="AB108" s="72"/>
      <c r="AC108" s="2"/>
    </row>
    <row r="109" spans="1:29">
      <c r="A109" s="31"/>
      <c r="B109" s="44" t="s">
        <v>578</v>
      </c>
      <c r="C109" s="71">
        <v>11.256371621621621</v>
      </c>
      <c r="D109" s="71">
        <v>10.724960662717512</v>
      </c>
      <c r="E109" s="71">
        <v>10.234068207762558</v>
      </c>
      <c r="F109" s="71">
        <v>10.710590277777779</v>
      </c>
      <c r="G109" s="71">
        <v>10.850688575899845</v>
      </c>
      <c r="H109" s="71">
        <v>10.768873239436619</v>
      </c>
      <c r="I109" s="71">
        <v>11.240754107981221</v>
      </c>
      <c r="J109" s="71">
        <v>11.697465277777779</v>
      </c>
      <c r="K109" s="71">
        <v>11.909375000000001</v>
      </c>
      <c r="L109" s="71">
        <v>12.300868055555556</v>
      </c>
      <c r="M109" s="71">
        <v>12.532294520547946</v>
      </c>
      <c r="N109" s="71">
        <v>12.898630136986304</v>
      </c>
      <c r="O109" s="71">
        <v>13.216132913735656</v>
      </c>
      <c r="P109" s="71">
        <v>13.044594594594596</v>
      </c>
      <c r="Q109" s="71">
        <v>12.903630630630632</v>
      </c>
      <c r="R109" s="71">
        <v>12.756666666666668</v>
      </c>
      <c r="S109" s="71">
        <v>12.66</v>
      </c>
      <c r="T109" s="71">
        <v>12.610324561403509</v>
      </c>
      <c r="U109" s="71">
        <v>12.614473684210527</v>
      </c>
      <c r="V109" s="71">
        <v>12.609868421052633</v>
      </c>
      <c r="W109" s="71">
        <v>12.592105263157897</v>
      </c>
      <c r="X109" s="71"/>
      <c r="Y109" s="71"/>
      <c r="Z109" s="71"/>
      <c r="AA109" s="71"/>
      <c r="AB109" s="71"/>
      <c r="AC109" s="2"/>
    </row>
    <row r="110" spans="1:29">
      <c r="A110" s="31"/>
      <c r="B110" s="2" t="s">
        <v>538</v>
      </c>
      <c r="C110" s="72">
        <v>9.2163716216216223</v>
      </c>
      <c r="D110" s="72">
        <v>8.6849606627175131</v>
      </c>
      <c r="E110" s="72">
        <v>8.1940682077625571</v>
      </c>
      <c r="F110" s="72">
        <v>8.6705902777777784</v>
      </c>
      <c r="G110" s="72">
        <v>8.8106885758998441</v>
      </c>
      <c r="H110" s="72">
        <v>8.72887323943662</v>
      </c>
      <c r="I110" s="72">
        <v>9.2007541079812221</v>
      </c>
      <c r="J110" s="72">
        <v>9.6574652777777796</v>
      </c>
      <c r="K110" s="72">
        <v>9.8693750000000016</v>
      </c>
      <c r="L110" s="72">
        <v>10.260868055555557</v>
      </c>
      <c r="M110" s="72">
        <v>10.492294520547945</v>
      </c>
      <c r="N110" s="72">
        <v>10.858630136986301</v>
      </c>
      <c r="O110" s="72">
        <v>11.176132913735653</v>
      </c>
      <c r="P110" s="72">
        <v>11.004594594594595</v>
      </c>
      <c r="Q110" s="72">
        <v>10.863630630630631</v>
      </c>
      <c r="R110" s="72">
        <v>10.716666666666667</v>
      </c>
      <c r="S110" s="72">
        <v>10.620000000000001</v>
      </c>
      <c r="T110" s="72">
        <v>10.57032456140351</v>
      </c>
      <c r="U110" s="72">
        <v>10.574473684210528</v>
      </c>
      <c r="V110" s="72">
        <v>10.569868421052632</v>
      </c>
      <c r="W110" s="72">
        <v>10.552105263157895</v>
      </c>
      <c r="X110" s="72"/>
      <c r="Y110" s="72"/>
      <c r="Z110" s="72"/>
      <c r="AA110" s="72"/>
      <c r="AB110" s="72"/>
      <c r="AC110" s="2"/>
    </row>
    <row r="111" spans="1:29">
      <c r="A111" s="31"/>
      <c r="B111" s="44" t="s">
        <v>721</v>
      </c>
      <c r="C111" s="71">
        <v>9.2163716216216223</v>
      </c>
      <c r="D111" s="71">
        <v>8.6849606627175131</v>
      </c>
      <c r="E111" s="71">
        <v>8.1940682077625571</v>
      </c>
      <c r="F111" s="71">
        <v>8.6705902777777784</v>
      </c>
      <c r="G111" s="71">
        <v>8.8106885758998441</v>
      </c>
      <c r="H111" s="71">
        <v>8.72887323943662</v>
      </c>
      <c r="I111" s="71">
        <v>9.2007541079812221</v>
      </c>
      <c r="J111" s="71">
        <v>9.6574652777777796</v>
      </c>
      <c r="K111" s="71">
        <v>9.8693750000000016</v>
      </c>
      <c r="L111" s="71">
        <v>10.260868055555557</v>
      </c>
      <c r="M111" s="71">
        <v>10.492294520547945</v>
      </c>
      <c r="N111" s="71">
        <v>10.858630136986301</v>
      </c>
      <c r="O111" s="71">
        <v>11.176132913735653</v>
      </c>
      <c r="P111" s="71">
        <v>11.004594594594595</v>
      </c>
      <c r="Q111" s="71">
        <v>10.863630630630631</v>
      </c>
      <c r="R111" s="71">
        <v>10.716666666666667</v>
      </c>
      <c r="S111" s="71">
        <v>10.620000000000001</v>
      </c>
      <c r="T111" s="71">
        <v>10.57032456140351</v>
      </c>
      <c r="U111" s="71">
        <v>10.574473684210528</v>
      </c>
      <c r="V111" s="71">
        <v>10.569868421052632</v>
      </c>
      <c r="W111" s="71">
        <v>10.552105263157895</v>
      </c>
      <c r="X111" s="71"/>
      <c r="Y111" s="71"/>
      <c r="Z111" s="71"/>
      <c r="AA111" s="71"/>
      <c r="AB111" s="71"/>
      <c r="AC111" s="2"/>
    </row>
    <row r="112" spans="1:29">
      <c r="A112" s="31"/>
      <c r="B112" s="2" t="s">
        <v>534</v>
      </c>
      <c r="C112" s="72">
        <v>10.526371621621623</v>
      </c>
      <c r="D112" s="72">
        <v>9.9949606627175136</v>
      </c>
      <c r="E112" s="72">
        <v>9.5040682077625576</v>
      </c>
      <c r="F112" s="72">
        <v>9.9805902777777789</v>
      </c>
      <c r="G112" s="72">
        <v>10.120688575899845</v>
      </c>
      <c r="H112" s="72">
        <v>10.03887323943662</v>
      </c>
      <c r="I112" s="72">
        <v>10.510754107981223</v>
      </c>
      <c r="J112" s="72">
        <v>10.96746527777778</v>
      </c>
      <c r="K112" s="72">
        <v>11.179375000000002</v>
      </c>
      <c r="L112" s="72">
        <v>11.570868055555557</v>
      </c>
      <c r="M112" s="72">
        <v>11.802294520547946</v>
      </c>
      <c r="N112" s="72">
        <v>12.168630136986302</v>
      </c>
      <c r="O112" s="72">
        <v>12.486132913735654</v>
      </c>
      <c r="P112" s="72">
        <v>12.314594594594595</v>
      </c>
      <c r="Q112" s="72">
        <v>12.173630630630631</v>
      </c>
      <c r="R112" s="72">
        <v>12.026666666666667</v>
      </c>
      <c r="S112" s="72">
        <v>11.930000000000001</v>
      </c>
      <c r="T112" s="72">
        <v>11.88032456140351</v>
      </c>
      <c r="U112" s="72">
        <v>11.884473684210528</v>
      </c>
      <c r="V112" s="72">
        <v>11.879868421052633</v>
      </c>
      <c r="W112" s="72">
        <v>11.862105263157895</v>
      </c>
      <c r="X112" s="72"/>
      <c r="Y112" s="72"/>
      <c r="Z112" s="72"/>
      <c r="AA112" s="72"/>
      <c r="AB112" s="72"/>
      <c r="AC112" s="2"/>
    </row>
    <row r="113" spans="1:29">
      <c r="A113" s="31"/>
      <c r="B113" s="44" t="s">
        <v>541</v>
      </c>
      <c r="C113" s="71">
        <v>9.7163716216216223</v>
      </c>
      <c r="D113" s="71">
        <v>9.1849606627175131</v>
      </c>
      <c r="E113" s="71">
        <v>8.6940682077625571</v>
      </c>
      <c r="F113" s="71">
        <v>9.1705902777777784</v>
      </c>
      <c r="G113" s="71">
        <v>9.3106885758998441</v>
      </c>
      <c r="H113" s="71">
        <v>9.22887323943662</v>
      </c>
      <c r="I113" s="71">
        <v>9.7007541079812221</v>
      </c>
      <c r="J113" s="71">
        <v>10.15746527777778</v>
      </c>
      <c r="K113" s="71">
        <v>10.369375000000002</v>
      </c>
      <c r="L113" s="71">
        <v>10.760868055555557</v>
      </c>
      <c r="M113" s="71">
        <v>10.992294520547945</v>
      </c>
      <c r="N113" s="71">
        <v>11.358630136986301</v>
      </c>
      <c r="O113" s="71">
        <v>11.676132913735653</v>
      </c>
      <c r="P113" s="71">
        <v>11.504594594594595</v>
      </c>
      <c r="Q113" s="71">
        <v>11.363630630630631</v>
      </c>
      <c r="R113" s="71">
        <v>11.216666666666667</v>
      </c>
      <c r="S113" s="71">
        <v>11.120000000000001</v>
      </c>
      <c r="T113" s="71">
        <v>11.07032456140351</v>
      </c>
      <c r="U113" s="71">
        <v>11.074473684210528</v>
      </c>
      <c r="V113" s="71">
        <v>11.069868421052632</v>
      </c>
      <c r="W113" s="71">
        <v>11.052105263157895</v>
      </c>
      <c r="X113" s="71"/>
      <c r="Y113" s="71"/>
      <c r="Z113" s="71"/>
      <c r="AA113" s="71"/>
      <c r="AB113" s="71"/>
      <c r="AC113" s="2"/>
    </row>
    <row r="114" spans="1:29">
      <c r="A114" s="31"/>
      <c r="B114" s="2" t="s">
        <v>333</v>
      </c>
      <c r="C114" s="72">
        <v>9.016371621621623</v>
      </c>
      <c r="D114" s="72">
        <v>8.484960662717512</v>
      </c>
      <c r="E114" s="72">
        <v>7.9940682077625569</v>
      </c>
      <c r="F114" s="72">
        <v>8.4705902777777791</v>
      </c>
      <c r="G114" s="72">
        <v>8.6106885758998448</v>
      </c>
      <c r="H114" s="72">
        <v>8.5288732394366207</v>
      </c>
      <c r="I114" s="72">
        <v>9.0007541079812228</v>
      </c>
      <c r="J114" s="72">
        <v>9.4574652777777803</v>
      </c>
      <c r="K114" s="72">
        <v>9.6693750000000023</v>
      </c>
      <c r="L114" s="72">
        <v>10.060868055555558</v>
      </c>
      <c r="M114" s="72">
        <v>10.292294520547946</v>
      </c>
      <c r="N114" s="72">
        <v>10.658630136986302</v>
      </c>
      <c r="O114" s="72">
        <v>10.976132913735654</v>
      </c>
      <c r="P114" s="72">
        <v>10.804594594594596</v>
      </c>
      <c r="Q114" s="72">
        <v>10.663630630630632</v>
      </c>
      <c r="R114" s="72">
        <v>10.516666666666667</v>
      </c>
      <c r="S114" s="72">
        <v>10.420000000000002</v>
      </c>
      <c r="T114" s="72">
        <v>10.37032456140351</v>
      </c>
      <c r="U114" s="72">
        <v>10.374473684210528</v>
      </c>
      <c r="V114" s="72">
        <v>10.369868421052633</v>
      </c>
      <c r="W114" s="72">
        <v>10.352105263157895</v>
      </c>
      <c r="X114" s="72"/>
      <c r="Y114" s="72"/>
      <c r="Z114" s="72"/>
      <c r="AA114" s="72"/>
      <c r="AB114" s="72"/>
      <c r="AC114" s="2"/>
    </row>
    <row r="115" spans="1:29">
      <c r="A115" s="31"/>
      <c r="B115" s="44" t="s">
        <v>568</v>
      </c>
      <c r="C115" s="71">
        <v>10.186371621621621</v>
      </c>
      <c r="D115" s="71">
        <v>9.654960662717512</v>
      </c>
      <c r="E115" s="71">
        <v>9.1640682077625577</v>
      </c>
      <c r="F115" s="71">
        <v>9.640590277777779</v>
      </c>
      <c r="G115" s="71">
        <v>9.780688575899843</v>
      </c>
      <c r="H115" s="71">
        <v>9.6988732394366188</v>
      </c>
      <c r="I115" s="71">
        <v>10.170754107981221</v>
      </c>
      <c r="J115" s="71">
        <v>10.627465277777778</v>
      </c>
      <c r="K115" s="71">
        <v>10.839375</v>
      </c>
      <c r="L115" s="71">
        <v>11.230868055555556</v>
      </c>
      <c r="M115" s="71">
        <v>11.462294520547946</v>
      </c>
      <c r="N115" s="71">
        <v>11.828630136986302</v>
      </c>
      <c r="O115" s="71">
        <v>12.146132913735654</v>
      </c>
      <c r="P115" s="71">
        <v>11.974594594594596</v>
      </c>
      <c r="Q115" s="71">
        <v>11.83363063063063</v>
      </c>
      <c r="R115" s="71">
        <v>11.686666666666667</v>
      </c>
      <c r="S115" s="71">
        <v>11.59</v>
      </c>
      <c r="T115" s="71">
        <v>11.540324561403509</v>
      </c>
      <c r="U115" s="71">
        <v>11.544473684210526</v>
      </c>
      <c r="V115" s="71">
        <v>11.539868421052631</v>
      </c>
      <c r="W115" s="71">
        <v>11.522105263157895</v>
      </c>
      <c r="X115" s="71"/>
      <c r="Y115" s="71"/>
      <c r="Z115" s="71"/>
      <c r="AA115" s="71"/>
      <c r="AB115" s="71"/>
      <c r="AC115" s="2"/>
    </row>
    <row r="116" spans="1:29">
      <c r="A116" s="31"/>
      <c r="B116" s="2" t="s">
        <v>722</v>
      </c>
      <c r="C116" s="72">
        <v>10.186371621621621</v>
      </c>
      <c r="D116" s="72">
        <v>9.654960662717512</v>
      </c>
      <c r="E116" s="72">
        <v>9.1640682077625577</v>
      </c>
      <c r="F116" s="72">
        <v>9.640590277777779</v>
      </c>
      <c r="G116" s="72">
        <v>9.780688575899843</v>
      </c>
      <c r="H116" s="72">
        <v>9.6988732394366188</v>
      </c>
      <c r="I116" s="72">
        <v>10.170754107981221</v>
      </c>
      <c r="J116" s="72">
        <v>10.627465277777778</v>
      </c>
      <c r="K116" s="72">
        <v>10.839375</v>
      </c>
      <c r="L116" s="72">
        <v>11.230868055555556</v>
      </c>
      <c r="M116" s="72">
        <v>11.462294520547946</v>
      </c>
      <c r="N116" s="72">
        <v>11.828630136986302</v>
      </c>
      <c r="O116" s="72">
        <v>12.146132913735654</v>
      </c>
      <c r="P116" s="72">
        <v>11.974594594594596</v>
      </c>
      <c r="Q116" s="72">
        <v>11.83363063063063</v>
      </c>
      <c r="R116" s="72">
        <v>11.686666666666667</v>
      </c>
      <c r="S116" s="72">
        <v>11.59</v>
      </c>
      <c r="T116" s="72">
        <v>11.540324561403509</v>
      </c>
      <c r="U116" s="72">
        <v>11.544473684210526</v>
      </c>
      <c r="V116" s="72">
        <v>11.539868421052631</v>
      </c>
      <c r="W116" s="72">
        <v>11.522105263157895</v>
      </c>
      <c r="X116" s="72"/>
      <c r="Y116" s="72"/>
      <c r="Z116" s="72"/>
      <c r="AA116" s="72"/>
      <c r="AB116" s="72"/>
      <c r="AC116" s="2"/>
    </row>
    <row r="117" spans="1:29">
      <c r="A117" s="31"/>
      <c r="B117" s="44" t="s">
        <v>723</v>
      </c>
      <c r="C117" s="71">
        <v>9.5063716216216214</v>
      </c>
      <c r="D117" s="71">
        <v>8.9749606627175122</v>
      </c>
      <c r="E117" s="71">
        <v>8.484068207762558</v>
      </c>
      <c r="F117" s="71">
        <v>8.9605902777777793</v>
      </c>
      <c r="G117" s="71">
        <v>9.100688575899845</v>
      </c>
      <c r="H117" s="71">
        <v>9.0188732394366191</v>
      </c>
      <c r="I117" s="71">
        <v>9.4907541079812212</v>
      </c>
      <c r="J117" s="71">
        <v>9.9474652777777788</v>
      </c>
      <c r="K117" s="71">
        <v>10.159375000000001</v>
      </c>
      <c r="L117" s="71">
        <v>10.550868055555556</v>
      </c>
      <c r="M117" s="71">
        <v>10.782294520547946</v>
      </c>
      <c r="N117" s="71">
        <v>11.148630136986302</v>
      </c>
      <c r="O117" s="71">
        <v>11.466132913735654</v>
      </c>
      <c r="P117" s="71">
        <v>11.294594594594596</v>
      </c>
      <c r="Q117" s="71">
        <v>11.15363063063063</v>
      </c>
      <c r="R117" s="71">
        <v>11.006666666666668</v>
      </c>
      <c r="S117" s="71">
        <v>10.91</v>
      </c>
      <c r="T117" s="71">
        <v>10.860324561403509</v>
      </c>
      <c r="U117" s="71">
        <v>10.864473684210527</v>
      </c>
      <c r="V117" s="71">
        <v>10.859868421052632</v>
      </c>
      <c r="W117" s="71">
        <v>10.842105263157896</v>
      </c>
      <c r="X117" s="71"/>
      <c r="Y117" s="71"/>
      <c r="Z117" s="71"/>
      <c r="AA117" s="71"/>
      <c r="AB117" s="71"/>
      <c r="AC117" s="2"/>
    </row>
    <row r="118" spans="1:29">
      <c r="A118" s="31"/>
      <c r="B118" s="2" t="s">
        <v>570</v>
      </c>
      <c r="C118" s="72">
        <v>10.186371621621621</v>
      </c>
      <c r="D118" s="72">
        <v>9.654960662717512</v>
      </c>
      <c r="E118" s="72">
        <v>9.1640682077625577</v>
      </c>
      <c r="F118" s="72">
        <v>9.640590277777779</v>
      </c>
      <c r="G118" s="72">
        <v>9.780688575899843</v>
      </c>
      <c r="H118" s="72">
        <v>9.6988732394366188</v>
      </c>
      <c r="I118" s="72">
        <v>10.170754107981221</v>
      </c>
      <c r="J118" s="72">
        <v>10.627465277777778</v>
      </c>
      <c r="K118" s="72">
        <v>10.839375</v>
      </c>
      <c r="L118" s="72">
        <v>11.230868055555556</v>
      </c>
      <c r="M118" s="72">
        <v>11.462294520547946</v>
      </c>
      <c r="N118" s="72">
        <v>11.828630136986302</v>
      </c>
      <c r="O118" s="72">
        <v>12.146132913735654</v>
      </c>
      <c r="P118" s="72">
        <v>11.974594594594596</v>
      </c>
      <c r="Q118" s="72">
        <v>11.83363063063063</v>
      </c>
      <c r="R118" s="72">
        <v>11.686666666666667</v>
      </c>
      <c r="S118" s="72">
        <v>11.59</v>
      </c>
      <c r="T118" s="72">
        <v>11.540324561403509</v>
      </c>
      <c r="U118" s="72">
        <v>11.544473684210526</v>
      </c>
      <c r="V118" s="72">
        <v>11.539868421052631</v>
      </c>
      <c r="W118" s="72">
        <v>11.522105263157895</v>
      </c>
      <c r="X118" s="72"/>
      <c r="Y118" s="72"/>
      <c r="Z118" s="72"/>
      <c r="AA118" s="72"/>
      <c r="AB118" s="72"/>
      <c r="AC118" s="2"/>
    </row>
    <row r="119" spans="1:29">
      <c r="A119" s="31"/>
      <c r="B119" s="44" t="s">
        <v>563</v>
      </c>
      <c r="C119" s="71">
        <v>10.006371621621621</v>
      </c>
      <c r="D119" s="71">
        <v>9.4749606627175122</v>
      </c>
      <c r="E119" s="71">
        <v>8.984068207762558</v>
      </c>
      <c r="F119" s="71">
        <v>9.4605902777777793</v>
      </c>
      <c r="G119" s="71">
        <v>9.600688575899845</v>
      </c>
      <c r="H119" s="71">
        <v>9.5188732394366191</v>
      </c>
      <c r="I119" s="71">
        <v>9.9907541079812212</v>
      </c>
      <c r="J119" s="71">
        <v>10.447465277777779</v>
      </c>
      <c r="K119" s="71">
        <v>10.659375000000001</v>
      </c>
      <c r="L119" s="71">
        <v>11.050868055555556</v>
      </c>
      <c r="M119" s="71">
        <v>11.282294520547946</v>
      </c>
      <c r="N119" s="71">
        <v>11.648630136986302</v>
      </c>
      <c r="O119" s="71">
        <v>11.966132913735654</v>
      </c>
      <c r="P119" s="71">
        <v>11.794594594594596</v>
      </c>
      <c r="Q119" s="71">
        <v>11.65363063063063</v>
      </c>
      <c r="R119" s="71">
        <v>11.506666666666668</v>
      </c>
      <c r="S119" s="71">
        <v>11.41</v>
      </c>
      <c r="T119" s="71">
        <v>11.360324561403509</v>
      </c>
      <c r="U119" s="71">
        <v>11.364473684210527</v>
      </c>
      <c r="V119" s="71">
        <v>11.359868421052632</v>
      </c>
      <c r="W119" s="71">
        <v>11.342105263157896</v>
      </c>
      <c r="X119" s="71"/>
      <c r="Y119" s="71"/>
      <c r="Z119" s="71"/>
      <c r="AA119" s="71"/>
      <c r="AB119" s="71"/>
      <c r="AC119" s="2"/>
    </row>
    <row r="120" spans="1:29">
      <c r="A120" s="31"/>
      <c r="B120" s="2" t="s">
        <v>572</v>
      </c>
      <c r="C120" s="72">
        <v>10.186371621621621</v>
      </c>
      <c r="D120" s="72">
        <v>9.654960662717512</v>
      </c>
      <c r="E120" s="72">
        <v>9.1640682077625577</v>
      </c>
      <c r="F120" s="72">
        <v>9.640590277777779</v>
      </c>
      <c r="G120" s="72">
        <v>9.780688575899843</v>
      </c>
      <c r="H120" s="72">
        <v>9.6988732394366188</v>
      </c>
      <c r="I120" s="72">
        <v>10.170754107981221</v>
      </c>
      <c r="J120" s="72">
        <v>10.627465277777778</v>
      </c>
      <c r="K120" s="72">
        <v>10.839375</v>
      </c>
      <c r="L120" s="72">
        <v>11.230868055555556</v>
      </c>
      <c r="M120" s="72">
        <v>11.462294520547946</v>
      </c>
      <c r="N120" s="72">
        <v>11.828630136986302</v>
      </c>
      <c r="O120" s="72">
        <v>12.146132913735654</v>
      </c>
      <c r="P120" s="72">
        <v>11.974594594594596</v>
      </c>
      <c r="Q120" s="72">
        <v>11.83363063063063</v>
      </c>
      <c r="R120" s="72">
        <v>11.686666666666667</v>
      </c>
      <c r="S120" s="72">
        <v>11.59</v>
      </c>
      <c r="T120" s="72">
        <v>11.540324561403509</v>
      </c>
      <c r="U120" s="72">
        <v>11.544473684210526</v>
      </c>
      <c r="V120" s="72">
        <v>11.539868421052631</v>
      </c>
      <c r="W120" s="72">
        <v>11.522105263157895</v>
      </c>
      <c r="X120" s="72"/>
      <c r="Y120" s="72"/>
      <c r="Z120" s="72"/>
      <c r="AA120" s="72"/>
      <c r="AB120" s="72"/>
      <c r="AC120" s="2"/>
    </row>
    <row r="121" spans="1:29">
      <c r="A121" s="31"/>
      <c r="B121" s="44" t="s">
        <v>724</v>
      </c>
      <c r="C121" s="71">
        <v>9.3063716216216221</v>
      </c>
      <c r="D121" s="71">
        <v>8.774960662717513</v>
      </c>
      <c r="E121" s="71">
        <v>8.2840682077625587</v>
      </c>
      <c r="F121" s="71">
        <v>8.76059027777778</v>
      </c>
      <c r="G121" s="71">
        <v>8.9006885758998457</v>
      </c>
      <c r="H121" s="71">
        <v>8.8188732394366198</v>
      </c>
      <c r="I121" s="71">
        <v>9.2907541079812219</v>
      </c>
      <c r="J121" s="71">
        <v>9.7474652777777795</v>
      </c>
      <c r="K121" s="71">
        <v>9.9593750000000014</v>
      </c>
      <c r="L121" s="71">
        <v>10.350868055555557</v>
      </c>
      <c r="M121" s="71">
        <v>10.582294520547947</v>
      </c>
      <c r="N121" s="71">
        <v>10.948630136986303</v>
      </c>
      <c r="O121" s="71">
        <v>11.266132913735655</v>
      </c>
      <c r="P121" s="71">
        <v>11.094594594594597</v>
      </c>
      <c r="Q121" s="71">
        <v>10.953630630630631</v>
      </c>
      <c r="R121" s="71">
        <v>10.806666666666668</v>
      </c>
      <c r="S121" s="71">
        <v>10.71</v>
      </c>
      <c r="T121" s="71">
        <v>10.66032456140351</v>
      </c>
      <c r="U121" s="71">
        <v>10.664473684210527</v>
      </c>
      <c r="V121" s="71">
        <v>10.659868421052632</v>
      </c>
      <c r="W121" s="71">
        <v>10.642105263157896</v>
      </c>
      <c r="X121" s="71"/>
      <c r="Y121" s="71"/>
      <c r="Z121" s="71"/>
      <c r="AA121" s="71"/>
      <c r="AB121" s="71"/>
      <c r="AC121" s="2"/>
    </row>
    <row r="122" spans="1:29">
      <c r="A122" s="31"/>
      <c r="B122" s="2" t="s">
        <v>517</v>
      </c>
      <c r="C122" s="72">
        <v>10.006371621621621</v>
      </c>
      <c r="D122" s="72">
        <v>9.4749606627175122</v>
      </c>
      <c r="E122" s="72">
        <v>8.984068207762558</v>
      </c>
      <c r="F122" s="72">
        <v>9.4605902777777793</v>
      </c>
      <c r="G122" s="72">
        <v>9.600688575899845</v>
      </c>
      <c r="H122" s="72">
        <v>9.5188732394366191</v>
      </c>
      <c r="I122" s="72">
        <v>9.9907541079812212</v>
      </c>
      <c r="J122" s="72">
        <v>10.447465277777779</v>
      </c>
      <c r="K122" s="72">
        <v>10.659375000000001</v>
      </c>
      <c r="L122" s="72">
        <v>11.050868055555556</v>
      </c>
      <c r="M122" s="72">
        <v>11.282294520547946</v>
      </c>
      <c r="N122" s="72">
        <v>11.648630136986302</v>
      </c>
      <c r="O122" s="72">
        <v>11.966132913735654</v>
      </c>
      <c r="P122" s="72">
        <v>11.794594594594596</v>
      </c>
      <c r="Q122" s="72">
        <v>11.65363063063063</v>
      </c>
      <c r="R122" s="72">
        <v>11.506666666666668</v>
      </c>
      <c r="S122" s="72">
        <v>11.41</v>
      </c>
      <c r="T122" s="72">
        <v>11.360324561403509</v>
      </c>
      <c r="U122" s="72">
        <v>11.364473684210527</v>
      </c>
      <c r="V122" s="72">
        <v>11.359868421052632</v>
      </c>
      <c r="W122" s="72">
        <v>11.342105263157896</v>
      </c>
      <c r="X122" s="72"/>
      <c r="Y122" s="72"/>
      <c r="Z122" s="72"/>
      <c r="AA122" s="72"/>
      <c r="AB122" s="72"/>
      <c r="AC122" s="2"/>
    </row>
    <row r="123" spans="1:29">
      <c r="A123" s="31"/>
      <c r="B123" s="44" t="s">
        <v>544</v>
      </c>
      <c r="C123" s="71">
        <v>9.7163716216216223</v>
      </c>
      <c r="D123" s="71">
        <v>9.1849606627175131</v>
      </c>
      <c r="E123" s="71">
        <v>8.6940682077625571</v>
      </c>
      <c r="F123" s="71">
        <v>9.1705902777777784</v>
      </c>
      <c r="G123" s="71">
        <v>9.3106885758998441</v>
      </c>
      <c r="H123" s="71">
        <v>9.22887323943662</v>
      </c>
      <c r="I123" s="71">
        <v>9.7007541079812221</v>
      </c>
      <c r="J123" s="71">
        <v>10.15746527777778</v>
      </c>
      <c r="K123" s="71">
        <v>10.369375000000002</v>
      </c>
      <c r="L123" s="71">
        <v>10.760868055555557</v>
      </c>
      <c r="M123" s="71">
        <v>10.992294520547945</v>
      </c>
      <c r="N123" s="71">
        <v>11.358630136986301</v>
      </c>
      <c r="O123" s="71">
        <v>11.676132913735653</v>
      </c>
      <c r="P123" s="71">
        <v>11.504594594594595</v>
      </c>
      <c r="Q123" s="71">
        <v>11.363630630630631</v>
      </c>
      <c r="R123" s="71">
        <v>11.216666666666667</v>
      </c>
      <c r="S123" s="71">
        <v>11.120000000000001</v>
      </c>
      <c r="T123" s="71">
        <v>11.07032456140351</v>
      </c>
      <c r="U123" s="71">
        <v>11.074473684210528</v>
      </c>
      <c r="V123" s="71">
        <v>11.069868421052632</v>
      </c>
      <c r="W123" s="71">
        <v>11.052105263157895</v>
      </c>
      <c r="X123" s="71"/>
      <c r="Y123" s="71"/>
      <c r="Z123" s="71"/>
      <c r="AA123" s="71"/>
      <c r="AB123" s="71"/>
      <c r="AC123" s="2"/>
    </row>
    <row r="124" spans="1:29">
      <c r="A124" s="31"/>
      <c r="B124" s="2" t="s">
        <v>574</v>
      </c>
      <c r="C124" s="72">
        <v>9.1863716216216211</v>
      </c>
      <c r="D124" s="72">
        <v>8.654960662717512</v>
      </c>
      <c r="E124" s="72">
        <v>8.1640682077625577</v>
      </c>
      <c r="F124" s="72">
        <v>8.640590277777779</v>
      </c>
      <c r="G124" s="72">
        <v>8.780688575899843</v>
      </c>
      <c r="H124" s="72">
        <v>8.6988732394366188</v>
      </c>
      <c r="I124" s="72">
        <v>9.1707541079812209</v>
      </c>
      <c r="J124" s="72">
        <v>9.6274652777777785</v>
      </c>
      <c r="K124" s="72">
        <v>9.8393750000000004</v>
      </c>
      <c r="L124" s="72">
        <v>10.230868055555556</v>
      </c>
      <c r="M124" s="72">
        <v>10.462294520547946</v>
      </c>
      <c r="N124" s="72">
        <v>10.828630136986302</v>
      </c>
      <c r="O124" s="72">
        <v>11.146132913735654</v>
      </c>
      <c r="P124" s="72">
        <v>10.974594594594596</v>
      </c>
      <c r="Q124" s="72">
        <v>10.83363063063063</v>
      </c>
      <c r="R124" s="72">
        <v>10.686666666666667</v>
      </c>
      <c r="S124" s="72">
        <v>10.59</v>
      </c>
      <c r="T124" s="72">
        <v>10.540324561403509</v>
      </c>
      <c r="U124" s="72">
        <v>10.544473684210526</v>
      </c>
      <c r="V124" s="72">
        <v>10.539868421052631</v>
      </c>
      <c r="W124" s="72">
        <v>10.522105263157895</v>
      </c>
      <c r="X124" s="72"/>
      <c r="Y124" s="72"/>
      <c r="Z124" s="72"/>
      <c r="AA124" s="72"/>
      <c r="AB124" s="72"/>
      <c r="AC124" s="2"/>
    </row>
    <row r="125" spans="1:29">
      <c r="A125" s="31"/>
      <c r="B125" s="44" t="s">
        <v>575</v>
      </c>
      <c r="C125" s="71">
        <v>9.6863716216216211</v>
      </c>
      <c r="D125" s="71">
        <v>9.154960662717512</v>
      </c>
      <c r="E125" s="71">
        <v>8.6640682077625577</v>
      </c>
      <c r="F125" s="71">
        <v>9.140590277777779</v>
      </c>
      <c r="G125" s="71">
        <v>9.280688575899843</v>
      </c>
      <c r="H125" s="71">
        <v>9.1988732394366188</v>
      </c>
      <c r="I125" s="71">
        <v>9.6707541079812209</v>
      </c>
      <c r="J125" s="71">
        <v>10.127465277777778</v>
      </c>
      <c r="K125" s="71">
        <v>10.339375</v>
      </c>
      <c r="L125" s="71">
        <v>10.730868055555556</v>
      </c>
      <c r="M125" s="71">
        <v>10.962294520547946</v>
      </c>
      <c r="N125" s="71">
        <v>11.328630136986302</v>
      </c>
      <c r="O125" s="71">
        <v>11.646132913735654</v>
      </c>
      <c r="P125" s="71">
        <v>11.474594594594596</v>
      </c>
      <c r="Q125" s="71">
        <v>11.33363063063063</v>
      </c>
      <c r="R125" s="71">
        <v>11.186666666666667</v>
      </c>
      <c r="S125" s="71">
        <v>11.09</v>
      </c>
      <c r="T125" s="71">
        <v>11.040324561403509</v>
      </c>
      <c r="U125" s="71">
        <v>11.044473684210526</v>
      </c>
      <c r="V125" s="71">
        <v>11.039868421052631</v>
      </c>
      <c r="W125" s="71">
        <v>11.022105263157895</v>
      </c>
      <c r="X125" s="71"/>
      <c r="Y125" s="71"/>
      <c r="Z125" s="71"/>
      <c r="AA125" s="71"/>
      <c r="AB125" s="71"/>
      <c r="AC125" s="2"/>
    </row>
    <row r="126" spans="1:29">
      <c r="A126" s="31"/>
      <c r="B126" s="2" t="s">
        <v>576</v>
      </c>
      <c r="C126" s="72">
        <v>9.9363716216216211</v>
      </c>
      <c r="D126" s="72">
        <v>9.404960662717512</v>
      </c>
      <c r="E126" s="72">
        <v>8.9140682077625577</v>
      </c>
      <c r="F126" s="72">
        <v>9.390590277777779</v>
      </c>
      <c r="G126" s="72">
        <v>9.530688575899843</v>
      </c>
      <c r="H126" s="72">
        <v>9.4488732394366188</v>
      </c>
      <c r="I126" s="72">
        <v>9.9207541079812209</v>
      </c>
      <c r="J126" s="72">
        <v>10.377465277777778</v>
      </c>
      <c r="K126" s="72">
        <v>10.589375</v>
      </c>
      <c r="L126" s="72">
        <v>10.980868055555556</v>
      </c>
      <c r="M126" s="72">
        <v>11.212294520547946</v>
      </c>
      <c r="N126" s="72">
        <v>11.578630136986302</v>
      </c>
      <c r="O126" s="72">
        <v>11.896132913735654</v>
      </c>
      <c r="P126" s="72">
        <v>11.724594594594596</v>
      </c>
      <c r="Q126" s="72">
        <v>11.58363063063063</v>
      </c>
      <c r="R126" s="72">
        <v>11.436666666666667</v>
      </c>
      <c r="S126" s="72">
        <v>11.34</v>
      </c>
      <c r="T126" s="72">
        <v>11.290324561403509</v>
      </c>
      <c r="U126" s="72">
        <v>11.294473684210526</v>
      </c>
      <c r="V126" s="72">
        <v>11.289868421052631</v>
      </c>
      <c r="W126" s="72">
        <v>11.272105263157895</v>
      </c>
      <c r="X126" s="72"/>
      <c r="Y126" s="72"/>
      <c r="Z126" s="72"/>
      <c r="AA126" s="72"/>
      <c r="AB126" s="72"/>
      <c r="AC126" s="2"/>
    </row>
    <row r="127" spans="1:29">
      <c r="A127" s="31"/>
      <c r="B127" s="44" t="s">
        <v>546</v>
      </c>
      <c r="C127" s="71">
        <v>9.7163716216216223</v>
      </c>
      <c r="D127" s="71">
        <v>9.1849606627175131</v>
      </c>
      <c r="E127" s="71">
        <v>8.6940682077625571</v>
      </c>
      <c r="F127" s="71">
        <v>9.1705902777777784</v>
      </c>
      <c r="G127" s="71">
        <v>9.3106885758998441</v>
      </c>
      <c r="H127" s="71">
        <v>9.22887323943662</v>
      </c>
      <c r="I127" s="71">
        <v>9.7007541079812221</v>
      </c>
      <c r="J127" s="71">
        <v>10.15746527777778</v>
      </c>
      <c r="K127" s="71">
        <v>10.369375000000002</v>
      </c>
      <c r="L127" s="71">
        <v>10.760868055555557</v>
      </c>
      <c r="M127" s="71">
        <v>10.992294520547945</v>
      </c>
      <c r="N127" s="71">
        <v>11.358630136986301</v>
      </c>
      <c r="O127" s="71">
        <v>11.676132913735653</v>
      </c>
      <c r="P127" s="71">
        <v>11.504594594594595</v>
      </c>
      <c r="Q127" s="71">
        <v>11.363630630630631</v>
      </c>
      <c r="R127" s="71">
        <v>11.216666666666667</v>
      </c>
      <c r="S127" s="71">
        <v>11.120000000000001</v>
      </c>
      <c r="T127" s="71">
        <v>11.07032456140351</v>
      </c>
      <c r="U127" s="71">
        <v>11.074473684210528</v>
      </c>
      <c r="V127" s="71">
        <v>11.069868421052632</v>
      </c>
      <c r="W127" s="71">
        <v>11.052105263157895</v>
      </c>
      <c r="X127" s="71"/>
      <c r="Y127" s="71"/>
      <c r="Z127" s="71"/>
      <c r="AA127" s="71"/>
      <c r="AB127" s="71"/>
      <c r="AC127" s="2"/>
    </row>
    <row r="128" spans="1:29">
      <c r="A128" s="31"/>
      <c r="B128" s="2" t="s">
        <v>535</v>
      </c>
      <c r="C128" s="72">
        <v>11.026371621621623</v>
      </c>
      <c r="D128" s="72">
        <v>10.494960662717514</v>
      </c>
      <c r="E128" s="72">
        <v>10.004068207762558</v>
      </c>
      <c r="F128" s="72">
        <v>10.480590277777779</v>
      </c>
      <c r="G128" s="72">
        <v>10.620688575899845</v>
      </c>
      <c r="H128" s="72">
        <v>10.53887323943662</v>
      </c>
      <c r="I128" s="72">
        <v>11.010754107981223</v>
      </c>
      <c r="J128" s="72">
        <v>11.46746527777778</v>
      </c>
      <c r="K128" s="72">
        <v>11.679375000000002</v>
      </c>
      <c r="L128" s="72">
        <v>12.070868055555557</v>
      </c>
      <c r="M128" s="72">
        <v>12.302294520547946</v>
      </c>
      <c r="N128" s="72">
        <v>12.668630136986302</v>
      </c>
      <c r="O128" s="72">
        <v>12.986132913735654</v>
      </c>
      <c r="P128" s="72">
        <v>12.814594594594595</v>
      </c>
      <c r="Q128" s="72">
        <v>12.673630630630631</v>
      </c>
      <c r="R128" s="72">
        <v>12.526666666666667</v>
      </c>
      <c r="S128" s="72">
        <v>12.430000000000001</v>
      </c>
      <c r="T128" s="72">
        <v>12.38032456140351</v>
      </c>
      <c r="U128" s="72">
        <v>12.384473684210528</v>
      </c>
      <c r="V128" s="72">
        <v>12.379868421052633</v>
      </c>
      <c r="W128" s="72">
        <v>12.362105263157895</v>
      </c>
      <c r="X128" s="72"/>
      <c r="Y128" s="72"/>
      <c r="Z128" s="72"/>
      <c r="AA128" s="72"/>
      <c r="AB128" s="72"/>
      <c r="AC128" s="2"/>
    </row>
    <row r="129" spans="1:29">
      <c r="A129" s="31"/>
      <c r="B129" s="44" t="s">
        <v>555</v>
      </c>
      <c r="C129" s="71">
        <v>10.006371621621621</v>
      </c>
      <c r="D129" s="71">
        <v>9.4749606627175122</v>
      </c>
      <c r="E129" s="71">
        <v>8.984068207762558</v>
      </c>
      <c r="F129" s="71">
        <v>9.4605902777777793</v>
      </c>
      <c r="G129" s="71">
        <v>9.600688575899845</v>
      </c>
      <c r="H129" s="71">
        <v>9.5188732394366191</v>
      </c>
      <c r="I129" s="71">
        <v>9.9907541079812212</v>
      </c>
      <c r="J129" s="71">
        <v>10.447465277777779</v>
      </c>
      <c r="K129" s="71">
        <v>10.659375000000001</v>
      </c>
      <c r="L129" s="71">
        <v>11.050868055555556</v>
      </c>
      <c r="M129" s="71">
        <v>11.282294520547946</v>
      </c>
      <c r="N129" s="71">
        <v>11.648630136986302</v>
      </c>
      <c r="O129" s="71">
        <v>11.966132913735654</v>
      </c>
      <c r="P129" s="71">
        <v>11.794594594594596</v>
      </c>
      <c r="Q129" s="71">
        <v>11.65363063063063</v>
      </c>
      <c r="R129" s="71">
        <v>11.506666666666668</v>
      </c>
      <c r="S129" s="71">
        <v>11.41</v>
      </c>
      <c r="T129" s="71">
        <v>11.360324561403509</v>
      </c>
      <c r="U129" s="71">
        <v>11.364473684210527</v>
      </c>
      <c r="V129" s="71">
        <v>11.359868421052632</v>
      </c>
      <c r="W129" s="71">
        <v>11.342105263157896</v>
      </c>
      <c r="X129" s="71"/>
      <c r="Y129" s="71"/>
      <c r="Z129" s="71"/>
      <c r="AA129" s="71"/>
      <c r="AB129" s="71"/>
      <c r="AC129" s="2"/>
    </row>
    <row r="130" spans="1:29">
      <c r="A130" s="31"/>
      <c r="B130" s="2" t="s">
        <v>548</v>
      </c>
      <c r="C130" s="72">
        <v>9.7163716216216223</v>
      </c>
      <c r="D130" s="72">
        <v>9.1849606627175131</v>
      </c>
      <c r="E130" s="72">
        <v>8.6940682077625571</v>
      </c>
      <c r="F130" s="72">
        <v>9.1705902777777784</v>
      </c>
      <c r="G130" s="72">
        <v>9.3106885758998441</v>
      </c>
      <c r="H130" s="72">
        <v>9.22887323943662</v>
      </c>
      <c r="I130" s="72">
        <v>9.7007541079812221</v>
      </c>
      <c r="J130" s="72">
        <v>10.15746527777778</v>
      </c>
      <c r="K130" s="72">
        <v>10.369375000000002</v>
      </c>
      <c r="L130" s="72">
        <v>10.760868055555557</v>
      </c>
      <c r="M130" s="72">
        <v>10.992294520547945</v>
      </c>
      <c r="N130" s="72">
        <v>11.358630136986301</v>
      </c>
      <c r="O130" s="72">
        <v>11.676132913735653</v>
      </c>
      <c r="P130" s="72">
        <v>11.504594594594595</v>
      </c>
      <c r="Q130" s="72">
        <v>11.363630630630631</v>
      </c>
      <c r="R130" s="72">
        <v>11.216666666666667</v>
      </c>
      <c r="S130" s="72">
        <v>11.120000000000001</v>
      </c>
      <c r="T130" s="72">
        <v>11.07032456140351</v>
      </c>
      <c r="U130" s="72">
        <v>11.074473684210528</v>
      </c>
      <c r="V130" s="72">
        <v>11.069868421052632</v>
      </c>
      <c r="W130" s="72">
        <v>11.052105263157895</v>
      </c>
      <c r="X130" s="72"/>
      <c r="Y130" s="72"/>
      <c r="Z130" s="72"/>
      <c r="AA130" s="72"/>
      <c r="AB130" s="72"/>
      <c r="AC130" s="2"/>
    </row>
    <row r="131" spans="1:29">
      <c r="A131" s="31"/>
      <c r="B131" s="44" t="s">
        <v>536</v>
      </c>
      <c r="C131" s="71">
        <v>10.276371621621623</v>
      </c>
      <c r="D131" s="71">
        <v>9.7449606627175136</v>
      </c>
      <c r="E131" s="71">
        <v>9.2540682077625576</v>
      </c>
      <c r="F131" s="71">
        <v>9.7305902777777789</v>
      </c>
      <c r="G131" s="71">
        <v>9.8706885758998446</v>
      </c>
      <c r="H131" s="71">
        <v>9.7888732394366205</v>
      </c>
      <c r="I131" s="71">
        <v>10.260754107981223</v>
      </c>
      <c r="J131" s="71">
        <v>10.71746527777778</v>
      </c>
      <c r="K131" s="71">
        <v>10.929375000000002</v>
      </c>
      <c r="L131" s="71">
        <v>11.320868055555557</v>
      </c>
      <c r="M131" s="71">
        <v>11.552294520547946</v>
      </c>
      <c r="N131" s="71">
        <v>11.918630136986302</v>
      </c>
      <c r="O131" s="71">
        <v>12.236132913735654</v>
      </c>
      <c r="P131" s="71">
        <v>12.064594594594595</v>
      </c>
      <c r="Q131" s="71">
        <v>11.923630630630631</v>
      </c>
      <c r="R131" s="71">
        <v>11.776666666666667</v>
      </c>
      <c r="S131" s="71">
        <v>11.680000000000001</v>
      </c>
      <c r="T131" s="71">
        <v>11.63032456140351</v>
      </c>
      <c r="U131" s="71">
        <v>11.634473684210528</v>
      </c>
      <c r="V131" s="71">
        <v>11.629868421052633</v>
      </c>
      <c r="W131" s="71">
        <v>11.612105263157895</v>
      </c>
      <c r="X131" s="71"/>
      <c r="Y131" s="71"/>
      <c r="Z131" s="71"/>
      <c r="AA131" s="71"/>
      <c r="AB131" s="71"/>
      <c r="AC131" s="2"/>
    </row>
    <row r="132" spans="1:29">
      <c r="A132" s="31"/>
      <c r="B132" s="2" t="s">
        <v>600</v>
      </c>
      <c r="C132" s="72">
        <v>10.956371621621621</v>
      </c>
      <c r="D132" s="72">
        <v>10.424960662717512</v>
      </c>
      <c r="E132" s="72">
        <v>9.9340682077625573</v>
      </c>
      <c r="F132" s="72">
        <v>10.410590277777779</v>
      </c>
      <c r="G132" s="72">
        <v>10.550688575899844</v>
      </c>
      <c r="H132" s="72">
        <v>10.468873239436618</v>
      </c>
      <c r="I132" s="72">
        <v>10.94075410798122</v>
      </c>
      <c r="J132" s="72">
        <v>11.397465277777778</v>
      </c>
      <c r="K132" s="72">
        <v>11.609375</v>
      </c>
      <c r="L132" s="72">
        <v>12.000868055555555</v>
      </c>
      <c r="M132" s="72">
        <v>12.232294520547946</v>
      </c>
      <c r="N132" s="72">
        <v>12.598630136986303</v>
      </c>
      <c r="O132" s="72">
        <v>12.916132913735655</v>
      </c>
      <c r="P132" s="72">
        <v>12.744594594594595</v>
      </c>
      <c r="Q132" s="72">
        <v>12.603630630630631</v>
      </c>
      <c r="R132" s="72">
        <v>12.456666666666667</v>
      </c>
      <c r="S132" s="72">
        <v>12.36</v>
      </c>
      <c r="T132" s="72">
        <v>12.310324561403508</v>
      </c>
      <c r="U132" s="72">
        <v>12.314473684210526</v>
      </c>
      <c r="V132" s="72">
        <v>12.309868421052633</v>
      </c>
      <c r="W132" s="72">
        <v>12.292105263157897</v>
      </c>
      <c r="X132" s="72"/>
      <c r="Y132" s="72"/>
      <c r="Z132" s="72"/>
      <c r="AA132" s="72"/>
      <c r="AB132" s="72"/>
      <c r="AC132" s="2"/>
    </row>
    <row r="133" spans="1:29">
      <c r="A133" s="31"/>
      <c r="B133" s="44" t="s">
        <v>725</v>
      </c>
      <c r="C133" s="71">
        <v>10.186371621621621</v>
      </c>
      <c r="D133" s="71">
        <v>9.654960662717512</v>
      </c>
      <c r="E133" s="71">
        <v>9.1640682077625577</v>
      </c>
      <c r="F133" s="71">
        <v>9.640590277777779</v>
      </c>
      <c r="G133" s="71">
        <v>9.780688575899843</v>
      </c>
      <c r="H133" s="71">
        <v>9.6988732394366188</v>
      </c>
      <c r="I133" s="71">
        <v>10.170754107981221</v>
      </c>
      <c r="J133" s="71">
        <v>10.627465277777778</v>
      </c>
      <c r="K133" s="71">
        <v>10.839375</v>
      </c>
      <c r="L133" s="71">
        <v>11.230868055555556</v>
      </c>
      <c r="M133" s="71">
        <v>11.462294520547946</v>
      </c>
      <c r="N133" s="71">
        <v>11.828630136986302</v>
      </c>
      <c r="O133" s="71">
        <v>12.146132913735654</v>
      </c>
      <c r="P133" s="71">
        <v>11.974594594594596</v>
      </c>
      <c r="Q133" s="71">
        <v>11.83363063063063</v>
      </c>
      <c r="R133" s="71">
        <v>11.686666666666667</v>
      </c>
      <c r="S133" s="71">
        <v>11.59</v>
      </c>
      <c r="T133" s="71">
        <v>11.540324561403509</v>
      </c>
      <c r="U133" s="71">
        <v>11.544473684210526</v>
      </c>
      <c r="V133" s="71">
        <v>11.539868421052631</v>
      </c>
      <c r="W133" s="71">
        <v>11.522105263157895</v>
      </c>
      <c r="X133" s="71"/>
      <c r="Y133" s="71"/>
      <c r="Z133" s="71"/>
      <c r="AA133" s="71"/>
      <c r="AB133" s="71"/>
      <c r="AC133" s="2"/>
    </row>
    <row r="134" spans="1:29">
      <c r="A134" s="31"/>
      <c r="B134" s="2" t="s">
        <v>726</v>
      </c>
      <c r="C134" s="72">
        <v>8</v>
      </c>
      <c r="D134" s="72">
        <v>8</v>
      </c>
      <c r="E134" s="72">
        <v>8</v>
      </c>
      <c r="F134" s="72">
        <v>8</v>
      </c>
      <c r="G134" s="72">
        <v>8</v>
      </c>
      <c r="H134" s="72">
        <v>8</v>
      </c>
      <c r="I134" s="72">
        <v>8</v>
      </c>
      <c r="J134" s="72">
        <v>8</v>
      </c>
      <c r="K134" s="72">
        <v>8</v>
      </c>
      <c r="L134" s="72">
        <v>8</v>
      </c>
      <c r="M134" s="72">
        <v>8</v>
      </c>
      <c r="N134" s="72">
        <v>8</v>
      </c>
      <c r="O134" s="72">
        <v>8</v>
      </c>
      <c r="P134" s="72">
        <v>8</v>
      </c>
      <c r="Q134" s="72">
        <v>8</v>
      </c>
      <c r="R134" s="72">
        <v>8</v>
      </c>
      <c r="S134" s="72">
        <v>8</v>
      </c>
      <c r="T134" s="72">
        <v>8</v>
      </c>
      <c r="U134" s="72">
        <v>8</v>
      </c>
      <c r="V134" s="72">
        <v>8</v>
      </c>
      <c r="W134" s="72">
        <v>8</v>
      </c>
      <c r="X134" s="72"/>
      <c r="Y134" s="72"/>
      <c r="Z134" s="72"/>
      <c r="AA134" s="72"/>
      <c r="AB134" s="72"/>
      <c r="AC134" s="2"/>
    </row>
    <row r="135" spans="1:29">
      <c r="A135" s="31"/>
      <c r="B135" s="44" t="s">
        <v>335</v>
      </c>
      <c r="C135" s="71">
        <v>10.276371621621623</v>
      </c>
      <c r="D135" s="71">
        <v>9.7449606627175136</v>
      </c>
      <c r="E135" s="71">
        <v>9.2540682077625576</v>
      </c>
      <c r="F135" s="71">
        <v>9.7305902777777789</v>
      </c>
      <c r="G135" s="71">
        <v>9.8706885758998446</v>
      </c>
      <c r="H135" s="71">
        <v>9.7888732394366205</v>
      </c>
      <c r="I135" s="71">
        <v>10.260754107981223</v>
      </c>
      <c r="J135" s="71">
        <v>10.71746527777778</v>
      </c>
      <c r="K135" s="71">
        <v>10.929375000000002</v>
      </c>
      <c r="L135" s="71">
        <v>11.320868055555557</v>
      </c>
      <c r="M135" s="71">
        <v>11.552294520547946</v>
      </c>
      <c r="N135" s="71">
        <v>11.918630136986302</v>
      </c>
      <c r="O135" s="71">
        <v>12.236132913735654</v>
      </c>
      <c r="P135" s="71">
        <v>12.064594594594595</v>
      </c>
      <c r="Q135" s="71">
        <v>11.923630630630631</v>
      </c>
      <c r="R135" s="71">
        <v>11.776666666666667</v>
      </c>
      <c r="S135" s="71">
        <v>11.680000000000001</v>
      </c>
      <c r="T135" s="71">
        <v>11.63032456140351</v>
      </c>
      <c r="U135" s="71">
        <v>11.634473684210528</v>
      </c>
      <c r="V135" s="71">
        <v>11.629868421052633</v>
      </c>
      <c r="W135" s="71">
        <v>11.612105263157895</v>
      </c>
      <c r="X135" s="71"/>
      <c r="Y135" s="71"/>
      <c r="Z135" s="71"/>
      <c r="AA135" s="71"/>
      <c r="AB135" s="71"/>
      <c r="AC135" s="2"/>
    </row>
    <row r="136" spans="1:29">
      <c r="A136" s="31"/>
      <c r="B136" s="2" t="s">
        <v>566</v>
      </c>
      <c r="C136" s="72">
        <v>10.006371621621621</v>
      </c>
      <c r="D136" s="72">
        <v>9.4749606627175122</v>
      </c>
      <c r="E136" s="72">
        <v>8.984068207762558</v>
      </c>
      <c r="F136" s="72">
        <v>9.4605902777777793</v>
      </c>
      <c r="G136" s="72">
        <v>9.600688575899845</v>
      </c>
      <c r="H136" s="72">
        <v>9.5188732394366191</v>
      </c>
      <c r="I136" s="72">
        <v>9.9907541079812212</v>
      </c>
      <c r="J136" s="72">
        <v>10.447465277777779</v>
      </c>
      <c r="K136" s="72">
        <v>10.659375000000001</v>
      </c>
      <c r="L136" s="72">
        <v>11.050868055555556</v>
      </c>
      <c r="M136" s="72">
        <v>11.282294520547946</v>
      </c>
      <c r="N136" s="72">
        <v>11.648630136986302</v>
      </c>
      <c r="O136" s="72">
        <v>11.966132913735654</v>
      </c>
      <c r="P136" s="72">
        <v>11.794594594594596</v>
      </c>
      <c r="Q136" s="72">
        <v>11.65363063063063</v>
      </c>
      <c r="R136" s="72">
        <v>11.506666666666668</v>
      </c>
      <c r="S136" s="72">
        <v>11.41</v>
      </c>
      <c r="T136" s="72">
        <v>11.360324561403509</v>
      </c>
      <c r="U136" s="72">
        <v>11.364473684210527</v>
      </c>
      <c r="V136" s="72">
        <v>11.359868421052632</v>
      </c>
      <c r="W136" s="72">
        <v>11.342105263157896</v>
      </c>
      <c r="X136" s="72"/>
      <c r="Y136" s="72"/>
      <c r="Z136" s="72"/>
      <c r="AA136" s="72"/>
      <c r="AB136" s="72"/>
      <c r="AC136" s="2"/>
    </row>
    <row r="137" spans="1:29">
      <c r="A137" s="31"/>
      <c r="B137" s="44" t="s">
        <v>553</v>
      </c>
      <c r="C137" s="71">
        <v>7</v>
      </c>
      <c r="D137" s="71">
        <v>7</v>
      </c>
      <c r="E137" s="71">
        <v>7</v>
      </c>
      <c r="F137" s="71">
        <v>7</v>
      </c>
      <c r="G137" s="71">
        <v>7</v>
      </c>
      <c r="H137" s="71">
        <v>7</v>
      </c>
      <c r="I137" s="71">
        <v>7</v>
      </c>
      <c r="J137" s="71">
        <v>7</v>
      </c>
      <c r="K137" s="71">
        <v>7</v>
      </c>
      <c r="L137" s="71">
        <v>7</v>
      </c>
      <c r="M137" s="71">
        <v>7</v>
      </c>
      <c r="N137" s="71">
        <v>7</v>
      </c>
      <c r="O137" s="71">
        <v>7</v>
      </c>
      <c r="P137" s="71">
        <v>7</v>
      </c>
      <c r="Q137" s="71">
        <v>7</v>
      </c>
      <c r="R137" s="71">
        <v>7</v>
      </c>
      <c r="S137" s="71">
        <v>7</v>
      </c>
      <c r="T137" s="71">
        <v>7</v>
      </c>
      <c r="U137" s="71">
        <v>7</v>
      </c>
      <c r="V137" s="71">
        <v>7</v>
      </c>
      <c r="W137" s="71">
        <v>7</v>
      </c>
      <c r="X137" s="71"/>
      <c r="Y137" s="71"/>
      <c r="Z137" s="71"/>
      <c r="AA137" s="71"/>
      <c r="AB137" s="71"/>
      <c r="AC137" s="2"/>
    </row>
    <row r="138" spans="1:29">
      <c r="A138" s="31"/>
      <c r="B138" s="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2"/>
    </row>
    <row r="139" spans="1:29">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2"/>
    </row>
    <row r="140" spans="1:29">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2"/>
    </row>
    <row r="141" spans="1:29">
      <c r="A141" s="31"/>
      <c r="B141" s="31" t="s">
        <v>516</v>
      </c>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2"/>
    </row>
    <row r="142" spans="1:29">
      <c r="A142" s="31"/>
      <c r="B142" s="57" t="s">
        <v>68</v>
      </c>
      <c r="C142" s="57" t="s">
        <v>10</v>
      </c>
      <c r="D142" s="57" t="s">
        <v>11</v>
      </c>
      <c r="E142" s="57" t="s">
        <v>12</v>
      </c>
      <c r="F142" s="57" t="s">
        <v>13</v>
      </c>
      <c r="G142" s="57" t="s">
        <v>14</v>
      </c>
      <c r="H142" s="57" t="s">
        <v>15</v>
      </c>
      <c r="I142" s="57" t="s">
        <v>16</v>
      </c>
      <c r="J142" s="57" t="s">
        <v>17</v>
      </c>
      <c r="K142" s="57" t="s">
        <v>18</v>
      </c>
      <c r="L142" s="57" t="s">
        <v>19</v>
      </c>
      <c r="M142" s="57" t="s">
        <v>20</v>
      </c>
      <c r="N142" s="57" t="s">
        <v>21</v>
      </c>
      <c r="O142" s="57" t="s">
        <v>22</v>
      </c>
      <c r="P142" s="57" t="s">
        <v>23</v>
      </c>
      <c r="Q142" s="57" t="s">
        <v>24</v>
      </c>
      <c r="R142" s="57" t="s">
        <v>25</v>
      </c>
      <c r="S142" s="57" t="s">
        <v>26</v>
      </c>
      <c r="T142" s="57" t="s">
        <v>27</v>
      </c>
      <c r="U142" s="57" t="s">
        <v>28</v>
      </c>
      <c r="V142" s="57" t="s">
        <v>29</v>
      </c>
      <c r="W142" s="57" t="s">
        <v>30</v>
      </c>
      <c r="X142" s="57" t="s">
        <v>31</v>
      </c>
      <c r="Y142" s="57" t="s">
        <v>32</v>
      </c>
      <c r="Z142" s="57" t="s">
        <v>33</v>
      </c>
      <c r="AA142" s="57" t="s">
        <v>34</v>
      </c>
      <c r="AB142" s="57" t="s">
        <v>35</v>
      </c>
      <c r="AC142" s="2"/>
    </row>
    <row r="143" spans="1:29">
      <c r="A143" s="31"/>
      <c r="B143" s="44" t="s">
        <v>557</v>
      </c>
      <c r="C143" s="71">
        <v>8.5</v>
      </c>
      <c r="D143" s="71">
        <v>8.5</v>
      </c>
      <c r="E143" s="71">
        <v>8.5</v>
      </c>
      <c r="F143" s="71">
        <v>8.75</v>
      </c>
      <c r="G143" s="71">
        <v>9</v>
      </c>
      <c r="H143" s="71">
        <v>9</v>
      </c>
      <c r="I143" s="71">
        <v>9</v>
      </c>
      <c r="J143" s="71">
        <v>9</v>
      </c>
      <c r="K143" s="71">
        <v>9</v>
      </c>
      <c r="L143" s="71">
        <v>9</v>
      </c>
      <c r="M143" s="71">
        <v>9</v>
      </c>
      <c r="N143" s="71">
        <v>9</v>
      </c>
      <c r="O143" s="71">
        <v>9</v>
      </c>
      <c r="P143" s="71">
        <v>9</v>
      </c>
      <c r="Q143" s="71">
        <v>9</v>
      </c>
      <c r="R143" s="71">
        <v>9</v>
      </c>
      <c r="S143" s="71">
        <v>9</v>
      </c>
      <c r="T143" s="71">
        <v>9</v>
      </c>
      <c r="U143" s="71">
        <v>9</v>
      </c>
      <c r="V143" s="71">
        <v>9</v>
      </c>
      <c r="W143" s="71">
        <v>9</v>
      </c>
      <c r="X143" s="71"/>
      <c r="Y143" s="71"/>
      <c r="Z143" s="71"/>
      <c r="AA143" s="71"/>
      <c r="AB143" s="71"/>
      <c r="AC143" s="2"/>
    </row>
    <row r="144" spans="1:29">
      <c r="A144" s="31"/>
      <c r="B144" s="2" t="s">
        <v>367</v>
      </c>
      <c r="C144" s="72">
        <v>7.71</v>
      </c>
      <c r="D144" s="72">
        <v>7.71</v>
      </c>
      <c r="E144" s="72">
        <v>7.71</v>
      </c>
      <c r="F144" s="72">
        <v>7.9600000000000009</v>
      </c>
      <c r="G144" s="72">
        <v>8.2100000000000009</v>
      </c>
      <c r="H144" s="72">
        <v>8.2100000000000009</v>
      </c>
      <c r="I144" s="72">
        <v>8.2100000000000009</v>
      </c>
      <c r="J144" s="72">
        <v>8.2100000000000009</v>
      </c>
      <c r="K144" s="72">
        <v>8.2100000000000009</v>
      </c>
      <c r="L144" s="72">
        <v>8.2100000000000009</v>
      </c>
      <c r="M144" s="72">
        <v>8.2100000000000009</v>
      </c>
      <c r="N144" s="72">
        <v>8.2100000000000009</v>
      </c>
      <c r="O144" s="72">
        <v>8.2100000000000009</v>
      </c>
      <c r="P144" s="72">
        <v>8.2100000000000009</v>
      </c>
      <c r="Q144" s="72">
        <v>8.2100000000000009</v>
      </c>
      <c r="R144" s="72">
        <v>8.2100000000000009</v>
      </c>
      <c r="S144" s="72">
        <v>8.2100000000000009</v>
      </c>
      <c r="T144" s="72">
        <v>8.2100000000000009</v>
      </c>
      <c r="U144" s="72">
        <v>8.2100000000000009</v>
      </c>
      <c r="V144" s="72">
        <v>8.2100000000000009</v>
      </c>
      <c r="W144" s="72">
        <v>8.2100000000000009</v>
      </c>
      <c r="X144" s="72"/>
      <c r="Y144" s="72"/>
      <c r="Z144" s="72"/>
      <c r="AA144" s="72"/>
      <c r="AB144" s="72"/>
      <c r="AC144" s="2"/>
    </row>
    <row r="145" spans="1:29">
      <c r="A145" s="31"/>
      <c r="B145" s="44" t="s">
        <v>578</v>
      </c>
      <c r="C145" s="71">
        <v>9.4499999999999993</v>
      </c>
      <c r="D145" s="71">
        <v>9.4499999999999993</v>
      </c>
      <c r="E145" s="71">
        <v>9.4499999999999993</v>
      </c>
      <c r="F145" s="71">
        <v>9.6999999999999993</v>
      </c>
      <c r="G145" s="71">
        <v>9.9499999999999993</v>
      </c>
      <c r="H145" s="71">
        <v>9.9499999999999993</v>
      </c>
      <c r="I145" s="71">
        <v>9.9499999999999993</v>
      </c>
      <c r="J145" s="71">
        <v>9.9499999999999993</v>
      </c>
      <c r="K145" s="71">
        <v>9.9499999999999993</v>
      </c>
      <c r="L145" s="71">
        <v>9.9499999999999993</v>
      </c>
      <c r="M145" s="71">
        <v>9.9499999999999993</v>
      </c>
      <c r="N145" s="71">
        <v>9.9499999999999993</v>
      </c>
      <c r="O145" s="71">
        <v>9.9499999999999993</v>
      </c>
      <c r="P145" s="71">
        <v>9.9499999999999993</v>
      </c>
      <c r="Q145" s="71">
        <v>9.9499999999999993</v>
      </c>
      <c r="R145" s="71">
        <v>9.9499999999999993</v>
      </c>
      <c r="S145" s="71">
        <v>9.9499999999999993</v>
      </c>
      <c r="T145" s="71">
        <v>9.9499999999999993</v>
      </c>
      <c r="U145" s="71">
        <v>9.9499999999999993</v>
      </c>
      <c r="V145" s="71">
        <v>9.9499999999999993</v>
      </c>
      <c r="W145" s="71">
        <v>9.9499999999999993</v>
      </c>
      <c r="X145" s="71"/>
      <c r="Y145" s="71"/>
      <c r="Z145" s="71"/>
      <c r="AA145" s="71"/>
      <c r="AB145" s="71"/>
      <c r="AC145" s="2"/>
    </row>
    <row r="146" spans="1:29">
      <c r="A146" s="31"/>
      <c r="B146" s="2" t="s">
        <v>538</v>
      </c>
      <c r="C146" s="72">
        <v>7.71</v>
      </c>
      <c r="D146" s="72">
        <v>7.71</v>
      </c>
      <c r="E146" s="72">
        <v>7.71</v>
      </c>
      <c r="F146" s="72">
        <v>7.9600000000000009</v>
      </c>
      <c r="G146" s="72">
        <v>8.2100000000000009</v>
      </c>
      <c r="H146" s="72">
        <v>8.2100000000000009</v>
      </c>
      <c r="I146" s="72">
        <v>8.2100000000000009</v>
      </c>
      <c r="J146" s="72">
        <v>8.2100000000000009</v>
      </c>
      <c r="K146" s="72">
        <v>8.2100000000000009</v>
      </c>
      <c r="L146" s="72">
        <v>8.2100000000000009</v>
      </c>
      <c r="M146" s="72">
        <v>8.2100000000000009</v>
      </c>
      <c r="N146" s="72">
        <v>8.2100000000000009</v>
      </c>
      <c r="O146" s="72">
        <v>8.2100000000000009</v>
      </c>
      <c r="P146" s="72">
        <v>8.2100000000000009</v>
      </c>
      <c r="Q146" s="72">
        <v>8.2100000000000009</v>
      </c>
      <c r="R146" s="72">
        <v>8.2100000000000009</v>
      </c>
      <c r="S146" s="72">
        <v>8.2100000000000009</v>
      </c>
      <c r="T146" s="72">
        <v>8.2100000000000009</v>
      </c>
      <c r="U146" s="72">
        <v>8.2100000000000009</v>
      </c>
      <c r="V146" s="72">
        <v>8.2100000000000009</v>
      </c>
      <c r="W146" s="72">
        <v>8.2100000000000009</v>
      </c>
      <c r="X146" s="72"/>
      <c r="Y146" s="72"/>
      <c r="Z146" s="72"/>
      <c r="AA146" s="72"/>
      <c r="AB146" s="72"/>
      <c r="AC146" s="2"/>
    </row>
    <row r="147" spans="1:29">
      <c r="A147" s="31"/>
      <c r="B147" s="44" t="s">
        <v>721</v>
      </c>
      <c r="C147" s="71">
        <v>7.71</v>
      </c>
      <c r="D147" s="71">
        <v>7.71</v>
      </c>
      <c r="E147" s="71">
        <v>7.71</v>
      </c>
      <c r="F147" s="71">
        <v>7.9600000000000009</v>
      </c>
      <c r="G147" s="71">
        <v>8.2100000000000009</v>
      </c>
      <c r="H147" s="71">
        <v>8.2100000000000009</v>
      </c>
      <c r="I147" s="71">
        <v>8.2100000000000009</v>
      </c>
      <c r="J147" s="71">
        <v>8.2100000000000009</v>
      </c>
      <c r="K147" s="71">
        <v>8.2100000000000009</v>
      </c>
      <c r="L147" s="71">
        <v>8.2100000000000009</v>
      </c>
      <c r="M147" s="71">
        <v>8.2100000000000009</v>
      </c>
      <c r="N147" s="71">
        <v>8.2100000000000009</v>
      </c>
      <c r="O147" s="71">
        <v>8.2100000000000009</v>
      </c>
      <c r="P147" s="71">
        <v>8.2100000000000009</v>
      </c>
      <c r="Q147" s="71">
        <v>8.2100000000000009</v>
      </c>
      <c r="R147" s="71">
        <v>8.2100000000000009</v>
      </c>
      <c r="S147" s="71">
        <v>8.2100000000000009</v>
      </c>
      <c r="T147" s="71">
        <v>8.2100000000000009</v>
      </c>
      <c r="U147" s="71">
        <v>8.2100000000000009</v>
      </c>
      <c r="V147" s="71">
        <v>8.2100000000000009</v>
      </c>
      <c r="W147" s="71">
        <v>8.2100000000000009</v>
      </c>
      <c r="X147" s="71"/>
      <c r="Y147" s="71"/>
      <c r="Z147" s="71"/>
      <c r="AA147" s="71"/>
      <c r="AB147" s="71"/>
      <c r="AC147" s="2"/>
    </row>
    <row r="148" spans="1:29">
      <c r="A148" s="31"/>
      <c r="B148" s="2" t="s">
        <v>534</v>
      </c>
      <c r="C148" s="72">
        <v>9.02</v>
      </c>
      <c r="D148" s="72">
        <v>9.02</v>
      </c>
      <c r="E148" s="72">
        <v>9.02</v>
      </c>
      <c r="F148" s="72">
        <v>9.27</v>
      </c>
      <c r="G148" s="72">
        <v>9.5200000000000014</v>
      </c>
      <c r="H148" s="72">
        <v>9.5200000000000014</v>
      </c>
      <c r="I148" s="72">
        <v>9.5200000000000014</v>
      </c>
      <c r="J148" s="72">
        <v>9.5200000000000014</v>
      </c>
      <c r="K148" s="72">
        <v>9.5200000000000014</v>
      </c>
      <c r="L148" s="72">
        <v>9.5200000000000014</v>
      </c>
      <c r="M148" s="72">
        <v>9.5200000000000014</v>
      </c>
      <c r="N148" s="72">
        <v>9.5200000000000014</v>
      </c>
      <c r="O148" s="72">
        <v>9.5200000000000014</v>
      </c>
      <c r="P148" s="72">
        <v>9.5200000000000014</v>
      </c>
      <c r="Q148" s="72">
        <v>9.5200000000000014</v>
      </c>
      <c r="R148" s="72">
        <v>9.5200000000000014</v>
      </c>
      <c r="S148" s="72">
        <v>9.5200000000000014</v>
      </c>
      <c r="T148" s="72">
        <v>9.5200000000000014</v>
      </c>
      <c r="U148" s="72">
        <v>9.5200000000000014</v>
      </c>
      <c r="V148" s="72">
        <v>9.5200000000000014</v>
      </c>
      <c r="W148" s="72">
        <v>9.5200000000000014</v>
      </c>
      <c r="X148" s="72"/>
      <c r="Y148" s="72"/>
      <c r="Z148" s="72"/>
      <c r="AA148" s="72"/>
      <c r="AB148" s="72"/>
      <c r="AC148" s="2"/>
    </row>
    <row r="149" spans="1:29">
      <c r="A149" s="31"/>
      <c r="B149" s="44" t="s">
        <v>541</v>
      </c>
      <c r="C149" s="71">
        <v>7.96</v>
      </c>
      <c r="D149" s="71">
        <v>7.96</v>
      </c>
      <c r="E149" s="71">
        <v>7.96</v>
      </c>
      <c r="F149" s="71">
        <v>8.2100000000000009</v>
      </c>
      <c r="G149" s="71">
        <v>8.4600000000000009</v>
      </c>
      <c r="H149" s="71">
        <v>8.4600000000000009</v>
      </c>
      <c r="I149" s="71">
        <v>8.4600000000000009</v>
      </c>
      <c r="J149" s="71">
        <v>8.4600000000000009</v>
      </c>
      <c r="K149" s="71">
        <v>8.4600000000000009</v>
      </c>
      <c r="L149" s="71">
        <v>8.4600000000000009</v>
      </c>
      <c r="M149" s="71">
        <v>8.4600000000000009</v>
      </c>
      <c r="N149" s="71">
        <v>8.4600000000000009</v>
      </c>
      <c r="O149" s="71">
        <v>8.4600000000000009</v>
      </c>
      <c r="P149" s="71">
        <v>8.4600000000000009</v>
      </c>
      <c r="Q149" s="71">
        <v>8.4600000000000009</v>
      </c>
      <c r="R149" s="71">
        <v>8.4600000000000009</v>
      </c>
      <c r="S149" s="71">
        <v>8.4600000000000009</v>
      </c>
      <c r="T149" s="71">
        <v>8.4600000000000009</v>
      </c>
      <c r="U149" s="71">
        <v>8.4600000000000009</v>
      </c>
      <c r="V149" s="71">
        <v>8.4600000000000009</v>
      </c>
      <c r="W149" s="71">
        <v>8.4600000000000009</v>
      </c>
      <c r="X149" s="71"/>
      <c r="Y149" s="71"/>
      <c r="Z149" s="71"/>
      <c r="AA149" s="71"/>
      <c r="AB149" s="71"/>
      <c r="AC149" s="2"/>
    </row>
    <row r="150" spans="1:29">
      <c r="A150" s="31"/>
      <c r="B150" s="2" t="s">
        <v>333</v>
      </c>
      <c r="C150" s="72">
        <v>7.51</v>
      </c>
      <c r="D150" s="72">
        <v>7.51</v>
      </c>
      <c r="E150" s="72">
        <v>7.51</v>
      </c>
      <c r="F150" s="72">
        <v>7.76</v>
      </c>
      <c r="G150" s="72">
        <v>8.01</v>
      </c>
      <c r="H150" s="72">
        <v>8.01</v>
      </c>
      <c r="I150" s="72">
        <v>8.01</v>
      </c>
      <c r="J150" s="72">
        <v>8.01</v>
      </c>
      <c r="K150" s="72">
        <v>8.01</v>
      </c>
      <c r="L150" s="72">
        <v>8.01</v>
      </c>
      <c r="M150" s="72">
        <v>8.01</v>
      </c>
      <c r="N150" s="72">
        <v>8.01</v>
      </c>
      <c r="O150" s="72">
        <v>8.01</v>
      </c>
      <c r="P150" s="72">
        <v>8.01</v>
      </c>
      <c r="Q150" s="72">
        <v>8.01</v>
      </c>
      <c r="R150" s="72">
        <v>8.01</v>
      </c>
      <c r="S150" s="72">
        <v>8.01</v>
      </c>
      <c r="T150" s="72">
        <v>8.01</v>
      </c>
      <c r="U150" s="72">
        <v>8.01</v>
      </c>
      <c r="V150" s="72">
        <v>8.01</v>
      </c>
      <c r="W150" s="72">
        <v>8.01</v>
      </c>
      <c r="X150" s="72"/>
      <c r="Y150" s="72"/>
      <c r="Z150" s="72"/>
      <c r="AA150" s="72"/>
      <c r="AB150" s="72"/>
      <c r="AC150" s="2"/>
    </row>
    <row r="151" spans="1:29">
      <c r="A151" s="31"/>
      <c r="B151" s="44" t="s">
        <v>568</v>
      </c>
      <c r="C151" s="71">
        <v>8.68</v>
      </c>
      <c r="D151" s="71">
        <v>8.68</v>
      </c>
      <c r="E151" s="71">
        <v>8.68</v>
      </c>
      <c r="F151" s="71">
        <v>8.93</v>
      </c>
      <c r="G151" s="71">
        <v>9.18</v>
      </c>
      <c r="H151" s="71">
        <v>9.18</v>
      </c>
      <c r="I151" s="71">
        <v>9.18</v>
      </c>
      <c r="J151" s="71">
        <v>9.18</v>
      </c>
      <c r="K151" s="71">
        <v>9.18</v>
      </c>
      <c r="L151" s="71">
        <v>9.18</v>
      </c>
      <c r="M151" s="71">
        <v>9.18</v>
      </c>
      <c r="N151" s="71">
        <v>9.18</v>
      </c>
      <c r="O151" s="71">
        <v>9.18</v>
      </c>
      <c r="P151" s="71">
        <v>9.18</v>
      </c>
      <c r="Q151" s="71">
        <v>9.18</v>
      </c>
      <c r="R151" s="71">
        <v>9.18</v>
      </c>
      <c r="S151" s="71">
        <v>9.18</v>
      </c>
      <c r="T151" s="71">
        <v>9.18</v>
      </c>
      <c r="U151" s="71">
        <v>9.18</v>
      </c>
      <c r="V151" s="71">
        <v>9.18</v>
      </c>
      <c r="W151" s="71">
        <v>9.18</v>
      </c>
      <c r="X151" s="71"/>
      <c r="Y151" s="71"/>
      <c r="Z151" s="71"/>
      <c r="AA151" s="71"/>
      <c r="AB151" s="71"/>
      <c r="AC151" s="2"/>
    </row>
    <row r="152" spans="1:29">
      <c r="A152" s="31"/>
      <c r="B152" s="2" t="s">
        <v>722</v>
      </c>
      <c r="C152" s="72">
        <v>8.68</v>
      </c>
      <c r="D152" s="72">
        <v>8.68</v>
      </c>
      <c r="E152" s="72">
        <v>8.68</v>
      </c>
      <c r="F152" s="72">
        <v>8.93</v>
      </c>
      <c r="G152" s="72">
        <v>9.18</v>
      </c>
      <c r="H152" s="72">
        <v>9.18</v>
      </c>
      <c r="I152" s="72">
        <v>9.18</v>
      </c>
      <c r="J152" s="72">
        <v>9.18</v>
      </c>
      <c r="K152" s="72">
        <v>9.18</v>
      </c>
      <c r="L152" s="72">
        <v>9.18</v>
      </c>
      <c r="M152" s="72">
        <v>9.18</v>
      </c>
      <c r="N152" s="72">
        <v>9.18</v>
      </c>
      <c r="O152" s="72">
        <v>9.18</v>
      </c>
      <c r="P152" s="72">
        <v>9.18</v>
      </c>
      <c r="Q152" s="72">
        <v>9.18</v>
      </c>
      <c r="R152" s="72">
        <v>9.18</v>
      </c>
      <c r="S152" s="72">
        <v>9.18</v>
      </c>
      <c r="T152" s="72">
        <v>9.18</v>
      </c>
      <c r="U152" s="72">
        <v>9.18</v>
      </c>
      <c r="V152" s="72">
        <v>9.18</v>
      </c>
      <c r="W152" s="72">
        <v>9.18</v>
      </c>
      <c r="X152" s="72"/>
      <c r="Y152" s="72"/>
      <c r="Z152" s="72"/>
      <c r="AA152" s="72"/>
      <c r="AB152" s="72"/>
      <c r="AC152" s="2"/>
    </row>
    <row r="153" spans="1:29">
      <c r="A153" s="31"/>
      <c r="B153" s="44" t="s">
        <v>723</v>
      </c>
      <c r="C153" s="71">
        <v>8</v>
      </c>
      <c r="D153" s="71">
        <v>8</v>
      </c>
      <c r="E153" s="71">
        <v>8</v>
      </c>
      <c r="F153" s="71">
        <v>8.25</v>
      </c>
      <c r="G153" s="71">
        <v>8.5</v>
      </c>
      <c r="H153" s="71">
        <v>8.5</v>
      </c>
      <c r="I153" s="71">
        <v>8.5</v>
      </c>
      <c r="J153" s="71">
        <v>8.5</v>
      </c>
      <c r="K153" s="71">
        <v>8.5</v>
      </c>
      <c r="L153" s="71">
        <v>8.5</v>
      </c>
      <c r="M153" s="71">
        <v>8.5</v>
      </c>
      <c r="N153" s="71">
        <v>8.5</v>
      </c>
      <c r="O153" s="71">
        <v>8.5</v>
      </c>
      <c r="P153" s="71">
        <v>8.5</v>
      </c>
      <c r="Q153" s="71">
        <v>8.5</v>
      </c>
      <c r="R153" s="71">
        <v>8.5</v>
      </c>
      <c r="S153" s="71">
        <v>8.5</v>
      </c>
      <c r="T153" s="71">
        <v>8.5</v>
      </c>
      <c r="U153" s="71">
        <v>8.5</v>
      </c>
      <c r="V153" s="71">
        <v>8.5</v>
      </c>
      <c r="W153" s="71">
        <v>8.5</v>
      </c>
      <c r="X153" s="71"/>
      <c r="Y153" s="71"/>
      <c r="Z153" s="71"/>
      <c r="AA153" s="71"/>
      <c r="AB153" s="71"/>
      <c r="AC153" s="2"/>
    </row>
    <row r="154" spans="1:29">
      <c r="A154" s="31"/>
      <c r="B154" s="2" t="s">
        <v>570</v>
      </c>
      <c r="C154" s="72">
        <v>8.68</v>
      </c>
      <c r="D154" s="72">
        <v>8.68</v>
      </c>
      <c r="E154" s="72">
        <v>8.68</v>
      </c>
      <c r="F154" s="72">
        <v>8.93</v>
      </c>
      <c r="G154" s="72">
        <v>9.18</v>
      </c>
      <c r="H154" s="72">
        <v>9.18</v>
      </c>
      <c r="I154" s="72">
        <v>9.18</v>
      </c>
      <c r="J154" s="72">
        <v>9.18</v>
      </c>
      <c r="K154" s="72">
        <v>9.18</v>
      </c>
      <c r="L154" s="72">
        <v>9.18</v>
      </c>
      <c r="M154" s="72">
        <v>9.18</v>
      </c>
      <c r="N154" s="72">
        <v>9.18</v>
      </c>
      <c r="O154" s="72">
        <v>9.18</v>
      </c>
      <c r="P154" s="72">
        <v>9.18</v>
      </c>
      <c r="Q154" s="72">
        <v>9.18</v>
      </c>
      <c r="R154" s="72">
        <v>9.18</v>
      </c>
      <c r="S154" s="72">
        <v>9.18</v>
      </c>
      <c r="T154" s="72">
        <v>9.18</v>
      </c>
      <c r="U154" s="72">
        <v>9.18</v>
      </c>
      <c r="V154" s="72">
        <v>9.18</v>
      </c>
      <c r="W154" s="72">
        <v>9.18</v>
      </c>
      <c r="X154" s="72"/>
      <c r="Y154" s="72"/>
      <c r="Z154" s="72"/>
      <c r="AA154" s="72"/>
      <c r="AB154" s="72"/>
      <c r="AC154" s="2"/>
    </row>
    <row r="155" spans="1:29">
      <c r="A155" s="31"/>
      <c r="B155" s="44" t="s">
        <v>563</v>
      </c>
      <c r="C155" s="71">
        <v>8.5</v>
      </c>
      <c r="D155" s="71">
        <v>8.5</v>
      </c>
      <c r="E155" s="71">
        <v>8.5</v>
      </c>
      <c r="F155" s="71">
        <v>8.75</v>
      </c>
      <c r="G155" s="71">
        <v>9</v>
      </c>
      <c r="H155" s="71">
        <v>9</v>
      </c>
      <c r="I155" s="71">
        <v>9</v>
      </c>
      <c r="J155" s="71">
        <v>9</v>
      </c>
      <c r="K155" s="71">
        <v>9</v>
      </c>
      <c r="L155" s="71">
        <v>9</v>
      </c>
      <c r="M155" s="71">
        <v>9</v>
      </c>
      <c r="N155" s="71">
        <v>9</v>
      </c>
      <c r="O155" s="71">
        <v>9</v>
      </c>
      <c r="P155" s="71">
        <v>9</v>
      </c>
      <c r="Q155" s="71">
        <v>9</v>
      </c>
      <c r="R155" s="71">
        <v>9</v>
      </c>
      <c r="S155" s="71">
        <v>9</v>
      </c>
      <c r="T155" s="71">
        <v>9</v>
      </c>
      <c r="U155" s="71">
        <v>9</v>
      </c>
      <c r="V155" s="71">
        <v>9</v>
      </c>
      <c r="W155" s="71">
        <v>9</v>
      </c>
      <c r="X155" s="71"/>
      <c r="Y155" s="71"/>
      <c r="Z155" s="71"/>
      <c r="AA155" s="71"/>
      <c r="AB155" s="71"/>
      <c r="AC155" s="2"/>
    </row>
    <row r="156" spans="1:29">
      <c r="A156" s="31"/>
      <c r="B156" s="2" t="s">
        <v>572</v>
      </c>
      <c r="C156" s="72">
        <v>8.68</v>
      </c>
      <c r="D156" s="72">
        <v>8.68</v>
      </c>
      <c r="E156" s="72">
        <v>8.68</v>
      </c>
      <c r="F156" s="72">
        <v>8.93</v>
      </c>
      <c r="G156" s="72">
        <v>9.18</v>
      </c>
      <c r="H156" s="72">
        <v>9.18</v>
      </c>
      <c r="I156" s="72">
        <v>9.18</v>
      </c>
      <c r="J156" s="72">
        <v>9.18</v>
      </c>
      <c r="K156" s="72">
        <v>9.18</v>
      </c>
      <c r="L156" s="72">
        <v>9.18</v>
      </c>
      <c r="M156" s="72">
        <v>9.18</v>
      </c>
      <c r="N156" s="72">
        <v>9.18</v>
      </c>
      <c r="O156" s="72">
        <v>9.18</v>
      </c>
      <c r="P156" s="72">
        <v>9.18</v>
      </c>
      <c r="Q156" s="72">
        <v>9.18</v>
      </c>
      <c r="R156" s="72">
        <v>9.18</v>
      </c>
      <c r="S156" s="72">
        <v>9.18</v>
      </c>
      <c r="T156" s="72">
        <v>9.18</v>
      </c>
      <c r="U156" s="72">
        <v>9.18</v>
      </c>
      <c r="V156" s="72">
        <v>9.18</v>
      </c>
      <c r="W156" s="72">
        <v>9.18</v>
      </c>
      <c r="X156" s="72"/>
      <c r="Y156" s="72"/>
      <c r="Z156" s="72"/>
      <c r="AA156" s="72"/>
      <c r="AB156" s="72"/>
      <c r="AC156" s="2"/>
    </row>
    <row r="157" spans="1:29">
      <c r="A157" s="31"/>
      <c r="B157" s="44" t="s">
        <v>724</v>
      </c>
      <c r="C157" s="71">
        <v>7.8</v>
      </c>
      <c r="D157" s="71">
        <v>7.8</v>
      </c>
      <c r="E157" s="71">
        <v>7.8</v>
      </c>
      <c r="F157" s="71">
        <v>8.0500000000000007</v>
      </c>
      <c r="G157" s="71">
        <v>8.3000000000000007</v>
      </c>
      <c r="H157" s="71">
        <v>8.3000000000000007</v>
      </c>
      <c r="I157" s="71">
        <v>8.3000000000000007</v>
      </c>
      <c r="J157" s="71">
        <v>8.3000000000000007</v>
      </c>
      <c r="K157" s="71">
        <v>8.3000000000000007</v>
      </c>
      <c r="L157" s="71">
        <v>8.3000000000000007</v>
      </c>
      <c r="M157" s="71">
        <v>8.3000000000000007</v>
      </c>
      <c r="N157" s="71">
        <v>8.3000000000000007</v>
      </c>
      <c r="O157" s="71">
        <v>8.3000000000000007</v>
      </c>
      <c r="P157" s="71">
        <v>8.3000000000000007</v>
      </c>
      <c r="Q157" s="71">
        <v>8.3000000000000007</v>
      </c>
      <c r="R157" s="71">
        <v>8.3000000000000007</v>
      </c>
      <c r="S157" s="71">
        <v>8.3000000000000007</v>
      </c>
      <c r="T157" s="71">
        <v>8.3000000000000007</v>
      </c>
      <c r="U157" s="71">
        <v>8.3000000000000007</v>
      </c>
      <c r="V157" s="71">
        <v>8.3000000000000007</v>
      </c>
      <c r="W157" s="71">
        <v>8.3000000000000007</v>
      </c>
      <c r="X157" s="71"/>
      <c r="Y157" s="71"/>
      <c r="Z157" s="71"/>
      <c r="AA157" s="71"/>
      <c r="AB157" s="71"/>
      <c r="AC157" s="2"/>
    </row>
    <row r="158" spans="1:29">
      <c r="A158" s="31"/>
      <c r="B158" s="2" t="s">
        <v>517</v>
      </c>
      <c r="C158" s="72">
        <v>8.5</v>
      </c>
      <c r="D158" s="72">
        <v>8.5</v>
      </c>
      <c r="E158" s="72">
        <v>8.5</v>
      </c>
      <c r="F158" s="72">
        <v>8.75</v>
      </c>
      <c r="G158" s="72">
        <v>9</v>
      </c>
      <c r="H158" s="72">
        <v>9</v>
      </c>
      <c r="I158" s="72">
        <v>9</v>
      </c>
      <c r="J158" s="72">
        <v>9</v>
      </c>
      <c r="K158" s="72">
        <v>9</v>
      </c>
      <c r="L158" s="72">
        <v>9</v>
      </c>
      <c r="M158" s="72">
        <v>9</v>
      </c>
      <c r="N158" s="72">
        <v>9</v>
      </c>
      <c r="O158" s="72">
        <v>9</v>
      </c>
      <c r="P158" s="72">
        <v>9</v>
      </c>
      <c r="Q158" s="72">
        <v>9</v>
      </c>
      <c r="R158" s="72">
        <v>9</v>
      </c>
      <c r="S158" s="72">
        <v>9</v>
      </c>
      <c r="T158" s="72">
        <v>9</v>
      </c>
      <c r="U158" s="72">
        <v>9</v>
      </c>
      <c r="V158" s="72">
        <v>9</v>
      </c>
      <c r="W158" s="72">
        <v>9</v>
      </c>
      <c r="X158" s="72"/>
      <c r="Y158" s="72"/>
      <c r="Z158" s="72"/>
      <c r="AA158" s="72"/>
      <c r="AB158" s="72"/>
      <c r="AC158" s="2"/>
    </row>
    <row r="159" spans="1:29">
      <c r="A159" s="31"/>
      <c r="B159" s="44" t="s">
        <v>544</v>
      </c>
      <c r="C159" s="71">
        <v>8.2100000000000009</v>
      </c>
      <c r="D159" s="71">
        <v>8.2100000000000009</v>
      </c>
      <c r="E159" s="71">
        <v>8.2100000000000009</v>
      </c>
      <c r="F159" s="71">
        <v>8.4600000000000009</v>
      </c>
      <c r="G159" s="71">
        <v>8.7100000000000009</v>
      </c>
      <c r="H159" s="71">
        <v>8.7100000000000009</v>
      </c>
      <c r="I159" s="71">
        <v>8.7100000000000009</v>
      </c>
      <c r="J159" s="71">
        <v>8.7100000000000009</v>
      </c>
      <c r="K159" s="71">
        <v>8.7100000000000009</v>
      </c>
      <c r="L159" s="71">
        <v>8.7100000000000009</v>
      </c>
      <c r="M159" s="71">
        <v>8.7100000000000009</v>
      </c>
      <c r="N159" s="71">
        <v>8.7100000000000009</v>
      </c>
      <c r="O159" s="71">
        <v>8.7100000000000009</v>
      </c>
      <c r="P159" s="71">
        <v>8.7100000000000009</v>
      </c>
      <c r="Q159" s="71">
        <v>8.7100000000000009</v>
      </c>
      <c r="R159" s="71">
        <v>8.7100000000000009</v>
      </c>
      <c r="S159" s="71">
        <v>8.7100000000000009</v>
      </c>
      <c r="T159" s="71">
        <v>8.7100000000000009</v>
      </c>
      <c r="U159" s="71">
        <v>8.7100000000000009</v>
      </c>
      <c r="V159" s="71">
        <v>8.7100000000000009</v>
      </c>
      <c r="W159" s="71">
        <v>8.7100000000000009</v>
      </c>
      <c r="X159" s="71"/>
      <c r="Y159" s="71"/>
      <c r="Z159" s="71"/>
      <c r="AA159" s="71"/>
      <c r="AB159" s="71"/>
      <c r="AC159" s="2"/>
    </row>
    <row r="160" spans="1:29">
      <c r="A160" s="31"/>
      <c r="B160" s="2" t="s">
        <v>574</v>
      </c>
      <c r="C160" s="72">
        <v>7.68</v>
      </c>
      <c r="D160" s="72">
        <v>7.68</v>
      </c>
      <c r="E160" s="72">
        <v>7.68</v>
      </c>
      <c r="F160" s="72">
        <v>7.93</v>
      </c>
      <c r="G160" s="72">
        <v>8.18</v>
      </c>
      <c r="H160" s="72">
        <v>8.18</v>
      </c>
      <c r="I160" s="72">
        <v>8.18</v>
      </c>
      <c r="J160" s="72">
        <v>8.18</v>
      </c>
      <c r="K160" s="72">
        <v>8.18</v>
      </c>
      <c r="L160" s="72">
        <v>8.18</v>
      </c>
      <c r="M160" s="72">
        <v>8.18</v>
      </c>
      <c r="N160" s="72">
        <v>8.18</v>
      </c>
      <c r="O160" s="72">
        <v>8.18</v>
      </c>
      <c r="P160" s="72">
        <v>8.18</v>
      </c>
      <c r="Q160" s="72">
        <v>8.18</v>
      </c>
      <c r="R160" s="72">
        <v>8.18</v>
      </c>
      <c r="S160" s="72">
        <v>8.18</v>
      </c>
      <c r="T160" s="72">
        <v>8.18</v>
      </c>
      <c r="U160" s="72">
        <v>8.18</v>
      </c>
      <c r="V160" s="72">
        <v>8.18</v>
      </c>
      <c r="W160" s="72">
        <v>8.18</v>
      </c>
      <c r="X160" s="72"/>
      <c r="Y160" s="72"/>
      <c r="Z160" s="72"/>
      <c r="AA160" s="72"/>
      <c r="AB160" s="72"/>
      <c r="AC160" s="2"/>
    </row>
    <row r="161" spans="1:29">
      <c r="A161" s="31"/>
      <c r="B161" s="44" t="s">
        <v>575</v>
      </c>
      <c r="C161" s="71">
        <v>8.18</v>
      </c>
      <c r="D161" s="71">
        <v>8.18</v>
      </c>
      <c r="E161" s="71">
        <v>8.18</v>
      </c>
      <c r="F161" s="71">
        <v>8.43</v>
      </c>
      <c r="G161" s="71">
        <v>8.68</v>
      </c>
      <c r="H161" s="71">
        <v>8.68</v>
      </c>
      <c r="I161" s="71">
        <v>8.68</v>
      </c>
      <c r="J161" s="71">
        <v>8.68</v>
      </c>
      <c r="K161" s="71">
        <v>8.68</v>
      </c>
      <c r="L161" s="71">
        <v>8.68</v>
      </c>
      <c r="M161" s="71">
        <v>8.68</v>
      </c>
      <c r="N161" s="71">
        <v>8.68</v>
      </c>
      <c r="O161" s="71">
        <v>8.68</v>
      </c>
      <c r="P161" s="71">
        <v>8.68</v>
      </c>
      <c r="Q161" s="71">
        <v>8.68</v>
      </c>
      <c r="R161" s="71">
        <v>8.68</v>
      </c>
      <c r="S161" s="71">
        <v>8.68</v>
      </c>
      <c r="T161" s="71">
        <v>8.68</v>
      </c>
      <c r="U161" s="71">
        <v>8.68</v>
      </c>
      <c r="V161" s="71">
        <v>8.68</v>
      </c>
      <c r="W161" s="71">
        <v>8.68</v>
      </c>
      <c r="X161" s="71"/>
      <c r="Y161" s="71"/>
      <c r="Z161" s="71"/>
      <c r="AA161" s="71"/>
      <c r="AB161" s="71"/>
      <c r="AC161" s="2"/>
    </row>
    <row r="162" spans="1:29">
      <c r="A162" s="31"/>
      <c r="B162" s="2" t="s">
        <v>576</v>
      </c>
      <c r="C162" s="72">
        <v>8.43</v>
      </c>
      <c r="D162" s="72">
        <v>8.43</v>
      </c>
      <c r="E162" s="72">
        <v>8.43</v>
      </c>
      <c r="F162" s="72">
        <v>8.68</v>
      </c>
      <c r="G162" s="72">
        <v>8.93</v>
      </c>
      <c r="H162" s="72">
        <v>8.93</v>
      </c>
      <c r="I162" s="72">
        <v>8.93</v>
      </c>
      <c r="J162" s="72">
        <v>8.93</v>
      </c>
      <c r="K162" s="72">
        <v>8.93</v>
      </c>
      <c r="L162" s="72">
        <v>8.93</v>
      </c>
      <c r="M162" s="72">
        <v>8.93</v>
      </c>
      <c r="N162" s="72">
        <v>8.93</v>
      </c>
      <c r="O162" s="72">
        <v>8.93</v>
      </c>
      <c r="P162" s="72">
        <v>8.93</v>
      </c>
      <c r="Q162" s="72">
        <v>8.93</v>
      </c>
      <c r="R162" s="72">
        <v>8.93</v>
      </c>
      <c r="S162" s="72">
        <v>8.93</v>
      </c>
      <c r="T162" s="72">
        <v>8.93</v>
      </c>
      <c r="U162" s="72">
        <v>8.93</v>
      </c>
      <c r="V162" s="72">
        <v>8.93</v>
      </c>
      <c r="W162" s="72">
        <v>8.93</v>
      </c>
      <c r="X162" s="72"/>
      <c r="Y162" s="72"/>
      <c r="Z162" s="72"/>
      <c r="AA162" s="72"/>
      <c r="AB162" s="72"/>
      <c r="AC162" s="2"/>
    </row>
    <row r="163" spans="1:29">
      <c r="A163" s="31"/>
      <c r="B163" s="44" t="s">
        <v>546</v>
      </c>
      <c r="C163" s="71">
        <v>8.2100000000000009</v>
      </c>
      <c r="D163" s="71">
        <v>8.2100000000000009</v>
      </c>
      <c r="E163" s="71">
        <v>8.2100000000000009</v>
      </c>
      <c r="F163" s="71">
        <v>8.4600000000000009</v>
      </c>
      <c r="G163" s="71">
        <v>8.7100000000000009</v>
      </c>
      <c r="H163" s="71">
        <v>8.7100000000000009</v>
      </c>
      <c r="I163" s="71">
        <v>8.7100000000000009</v>
      </c>
      <c r="J163" s="71">
        <v>8.7100000000000009</v>
      </c>
      <c r="K163" s="71">
        <v>8.7100000000000009</v>
      </c>
      <c r="L163" s="71">
        <v>8.7100000000000009</v>
      </c>
      <c r="M163" s="71">
        <v>8.7100000000000009</v>
      </c>
      <c r="N163" s="71">
        <v>8.7100000000000009</v>
      </c>
      <c r="O163" s="71">
        <v>8.7100000000000009</v>
      </c>
      <c r="P163" s="71">
        <v>8.7100000000000009</v>
      </c>
      <c r="Q163" s="71">
        <v>8.7100000000000009</v>
      </c>
      <c r="R163" s="71">
        <v>8.7100000000000009</v>
      </c>
      <c r="S163" s="71">
        <v>8.7100000000000009</v>
      </c>
      <c r="T163" s="71">
        <v>8.7100000000000009</v>
      </c>
      <c r="U163" s="71">
        <v>8.7100000000000009</v>
      </c>
      <c r="V163" s="71">
        <v>8.7100000000000009</v>
      </c>
      <c r="W163" s="71">
        <v>8.7100000000000009</v>
      </c>
      <c r="X163" s="71"/>
      <c r="Y163" s="71"/>
      <c r="Z163" s="71"/>
      <c r="AA163" s="71"/>
      <c r="AB163" s="71"/>
      <c r="AC163" s="2"/>
    </row>
    <row r="164" spans="1:29">
      <c r="A164" s="31"/>
      <c r="B164" s="2" t="s">
        <v>535</v>
      </c>
      <c r="C164" s="72">
        <v>9.02</v>
      </c>
      <c r="D164" s="72">
        <v>9.02</v>
      </c>
      <c r="E164" s="72">
        <v>9.02</v>
      </c>
      <c r="F164" s="72">
        <v>9.27</v>
      </c>
      <c r="G164" s="72">
        <v>9.5200000000000014</v>
      </c>
      <c r="H164" s="72">
        <v>9.5200000000000014</v>
      </c>
      <c r="I164" s="72">
        <v>9.5200000000000014</v>
      </c>
      <c r="J164" s="72">
        <v>9.5200000000000014</v>
      </c>
      <c r="K164" s="72">
        <v>9.5200000000000014</v>
      </c>
      <c r="L164" s="72">
        <v>9.5200000000000014</v>
      </c>
      <c r="M164" s="72">
        <v>9.5200000000000014</v>
      </c>
      <c r="N164" s="72">
        <v>9.5200000000000014</v>
      </c>
      <c r="O164" s="72">
        <v>9.5200000000000014</v>
      </c>
      <c r="P164" s="72">
        <v>9.5200000000000014</v>
      </c>
      <c r="Q164" s="72">
        <v>9.5200000000000014</v>
      </c>
      <c r="R164" s="72">
        <v>9.5200000000000014</v>
      </c>
      <c r="S164" s="72">
        <v>9.5200000000000014</v>
      </c>
      <c r="T164" s="72">
        <v>9.5200000000000014</v>
      </c>
      <c r="U164" s="72">
        <v>9.5200000000000014</v>
      </c>
      <c r="V164" s="72">
        <v>9.5200000000000014</v>
      </c>
      <c r="W164" s="72">
        <v>9.5200000000000014</v>
      </c>
      <c r="X164" s="72"/>
      <c r="Y164" s="72"/>
      <c r="Z164" s="72"/>
      <c r="AA164" s="72"/>
      <c r="AB164" s="72"/>
      <c r="AC164" s="2"/>
    </row>
    <row r="165" spans="1:29">
      <c r="A165" s="31"/>
      <c r="B165" s="44" t="s">
        <v>555</v>
      </c>
      <c r="C165" s="71">
        <v>8.5</v>
      </c>
      <c r="D165" s="71">
        <v>8.5</v>
      </c>
      <c r="E165" s="71">
        <v>8.5</v>
      </c>
      <c r="F165" s="71">
        <v>8.75</v>
      </c>
      <c r="G165" s="71">
        <v>9</v>
      </c>
      <c r="H165" s="71">
        <v>9</v>
      </c>
      <c r="I165" s="71">
        <v>9</v>
      </c>
      <c r="J165" s="71">
        <v>9</v>
      </c>
      <c r="K165" s="71">
        <v>9</v>
      </c>
      <c r="L165" s="71">
        <v>9</v>
      </c>
      <c r="M165" s="71">
        <v>9</v>
      </c>
      <c r="N165" s="71">
        <v>9</v>
      </c>
      <c r="O165" s="71">
        <v>9</v>
      </c>
      <c r="P165" s="71">
        <v>9</v>
      </c>
      <c r="Q165" s="71">
        <v>9</v>
      </c>
      <c r="R165" s="71">
        <v>9</v>
      </c>
      <c r="S165" s="71">
        <v>9</v>
      </c>
      <c r="T165" s="71">
        <v>9</v>
      </c>
      <c r="U165" s="71">
        <v>9</v>
      </c>
      <c r="V165" s="71">
        <v>9</v>
      </c>
      <c r="W165" s="71">
        <v>9</v>
      </c>
      <c r="X165" s="71"/>
      <c r="Y165" s="71"/>
      <c r="Z165" s="71"/>
      <c r="AA165" s="71"/>
      <c r="AB165" s="71"/>
      <c r="AC165" s="2"/>
    </row>
    <row r="166" spans="1:29">
      <c r="A166" s="31"/>
      <c r="B166" s="2" t="s">
        <v>548</v>
      </c>
      <c r="C166" s="72">
        <v>8.2100000000000009</v>
      </c>
      <c r="D166" s="72">
        <v>8.2100000000000009</v>
      </c>
      <c r="E166" s="72">
        <v>8.2100000000000009</v>
      </c>
      <c r="F166" s="72">
        <v>8.4600000000000009</v>
      </c>
      <c r="G166" s="72">
        <v>8.7100000000000009</v>
      </c>
      <c r="H166" s="72">
        <v>8.7100000000000009</v>
      </c>
      <c r="I166" s="72">
        <v>8.7100000000000009</v>
      </c>
      <c r="J166" s="72">
        <v>8.7100000000000009</v>
      </c>
      <c r="K166" s="72">
        <v>8.7100000000000009</v>
      </c>
      <c r="L166" s="72">
        <v>8.7100000000000009</v>
      </c>
      <c r="M166" s="72">
        <v>8.7100000000000009</v>
      </c>
      <c r="N166" s="72">
        <v>8.7100000000000009</v>
      </c>
      <c r="O166" s="72">
        <v>8.7100000000000009</v>
      </c>
      <c r="P166" s="72">
        <v>8.7100000000000009</v>
      </c>
      <c r="Q166" s="72">
        <v>8.7100000000000009</v>
      </c>
      <c r="R166" s="72">
        <v>8.7100000000000009</v>
      </c>
      <c r="S166" s="72">
        <v>8.7100000000000009</v>
      </c>
      <c r="T166" s="72">
        <v>8.7100000000000009</v>
      </c>
      <c r="U166" s="72">
        <v>8.7100000000000009</v>
      </c>
      <c r="V166" s="72">
        <v>8.7100000000000009</v>
      </c>
      <c r="W166" s="72">
        <v>8.7100000000000009</v>
      </c>
      <c r="X166" s="72"/>
      <c r="Y166" s="72"/>
      <c r="Z166" s="72"/>
      <c r="AA166" s="72"/>
      <c r="AB166" s="72"/>
      <c r="AC166" s="2"/>
    </row>
    <row r="167" spans="1:29">
      <c r="A167" s="31"/>
      <c r="B167" s="44" t="s">
        <v>536</v>
      </c>
      <c r="C167" s="71">
        <v>8.52</v>
      </c>
      <c r="D167" s="71">
        <v>8.52</v>
      </c>
      <c r="E167" s="71">
        <v>8.52</v>
      </c>
      <c r="F167" s="71">
        <v>8.77</v>
      </c>
      <c r="G167" s="71">
        <v>9.0200000000000014</v>
      </c>
      <c r="H167" s="71">
        <v>9.0200000000000014</v>
      </c>
      <c r="I167" s="71">
        <v>9.0200000000000014</v>
      </c>
      <c r="J167" s="71">
        <v>9.0200000000000014</v>
      </c>
      <c r="K167" s="71">
        <v>9.0200000000000014</v>
      </c>
      <c r="L167" s="71">
        <v>9.0200000000000014</v>
      </c>
      <c r="M167" s="71">
        <v>9.0200000000000014</v>
      </c>
      <c r="N167" s="71">
        <v>9.0200000000000014</v>
      </c>
      <c r="O167" s="71">
        <v>9.0200000000000014</v>
      </c>
      <c r="P167" s="71">
        <v>9.0200000000000014</v>
      </c>
      <c r="Q167" s="71">
        <v>9.0200000000000014</v>
      </c>
      <c r="R167" s="71">
        <v>9.0200000000000014</v>
      </c>
      <c r="S167" s="71">
        <v>9.0200000000000014</v>
      </c>
      <c r="T167" s="71">
        <v>9.0200000000000014</v>
      </c>
      <c r="U167" s="71">
        <v>9.0200000000000014</v>
      </c>
      <c r="V167" s="71">
        <v>9.0200000000000014</v>
      </c>
      <c r="W167" s="71">
        <v>9.0200000000000014</v>
      </c>
      <c r="X167" s="71"/>
      <c r="Y167" s="71"/>
      <c r="Z167" s="71"/>
      <c r="AA167" s="71"/>
      <c r="AB167" s="71"/>
      <c r="AC167" s="2"/>
    </row>
    <row r="168" spans="1:29">
      <c r="A168" s="31"/>
      <c r="B168" s="2" t="s">
        <v>600</v>
      </c>
      <c r="C168" s="72">
        <v>9.4499999999999993</v>
      </c>
      <c r="D168" s="72">
        <v>9.4499999999999993</v>
      </c>
      <c r="E168" s="72">
        <v>9.4499999999999993</v>
      </c>
      <c r="F168" s="72">
        <v>9.6999999999999993</v>
      </c>
      <c r="G168" s="72">
        <v>9.9499999999999993</v>
      </c>
      <c r="H168" s="72">
        <v>9.9499999999999993</v>
      </c>
      <c r="I168" s="72">
        <v>9.9499999999999993</v>
      </c>
      <c r="J168" s="72">
        <v>9.9499999999999993</v>
      </c>
      <c r="K168" s="72">
        <v>9.9499999999999993</v>
      </c>
      <c r="L168" s="72">
        <v>9.9499999999999993</v>
      </c>
      <c r="M168" s="72">
        <v>9.9499999999999993</v>
      </c>
      <c r="N168" s="72">
        <v>9.9499999999999993</v>
      </c>
      <c r="O168" s="72">
        <v>9.9499999999999993</v>
      </c>
      <c r="P168" s="72">
        <v>9.9499999999999993</v>
      </c>
      <c r="Q168" s="72">
        <v>9.9499999999999993</v>
      </c>
      <c r="R168" s="72">
        <v>9.9499999999999993</v>
      </c>
      <c r="S168" s="72">
        <v>9.9499999999999993</v>
      </c>
      <c r="T168" s="72">
        <v>9.9499999999999993</v>
      </c>
      <c r="U168" s="72">
        <v>9.9499999999999993</v>
      </c>
      <c r="V168" s="72">
        <v>9.9499999999999993</v>
      </c>
      <c r="W168" s="72">
        <v>9.9499999999999993</v>
      </c>
      <c r="X168" s="72"/>
      <c r="Y168" s="72"/>
      <c r="Z168" s="72"/>
      <c r="AA168" s="72"/>
      <c r="AB168" s="72"/>
      <c r="AC168" s="2"/>
    </row>
    <row r="169" spans="1:29">
      <c r="A169" s="31"/>
      <c r="B169" s="44" t="s">
        <v>725</v>
      </c>
      <c r="C169" s="71">
        <v>8.68</v>
      </c>
      <c r="D169" s="71">
        <v>8.68</v>
      </c>
      <c r="E169" s="71">
        <v>8.68</v>
      </c>
      <c r="F169" s="71">
        <v>8.93</v>
      </c>
      <c r="G169" s="71">
        <v>9.18</v>
      </c>
      <c r="H169" s="71">
        <v>9.18</v>
      </c>
      <c r="I169" s="71">
        <v>9.18</v>
      </c>
      <c r="J169" s="71">
        <v>9.18</v>
      </c>
      <c r="K169" s="71">
        <v>9.18</v>
      </c>
      <c r="L169" s="71">
        <v>9.18</v>
      </c>
      <c r="M169" s="71">
        <v>9.18</v>
      </c>
      <c r="N169" s="71">
        <v>9.18</v>
      </c>
      <c r="O169" s="71">
        <v>9.18</v>
      </c>
      <c r="P169" s="71">
        <v>9.18</v>
      </c>
      <c r="Q169" s="71">
        <v>9.18</v>
      </c>
      <c r="R169" s="71">
        <v>9.18</v>
      </c>
      <c r="S169" s="71">
        <v>9.18</v>
      </c>
      <c r="T169" s="71">
        <v>9.18</v>
      </c>
      <c r="U169" s="71">
        <v>9.18</v>
      </c>
      <c r="V169" s="71">
        <v>9.18</v>
      </c>
      <c r="W169" s="71">
        <v>9.18</v>
      </c>
      <c r="X169" s="71"/>
      <c r="Y169" s="71"/>
      <c r="Z169" s="71"/>
      <c r="AA169" s="71"/>
      <c r="AB169" s="71"/>
      <c r="AC169" s="2"/>
    </row>
    <row r="170" spans="1:29">
      <c r="A170" s="31"/>
      <c r="B170" s="2" t="s">
        <v>726</v>
      </c>
      <c r="C170" s="72">
        <v>7</v>
      </c>
      <c r="D170" s="72">
        <v>7</v>
      </c>
      <c r="E170" s="72">
        <v>7</v>
      </c>
      <c r="F170" s="72">
        <v>7</v>
      </c>
      <c r="G170" s="72">
        <v>7</v>
      </c>
      <c r="H170" s="72">
        <v>7</v>
      </c>
      <c r="I170" s="72">
        <v>7</v>
      </c>
      <c r="J170" s="72">
        <v>7</v>
      </c>
      <c r="K170" s="72">
        <v>7</v>
      </c>
      <c r="L170" s="72">
        <v>7</v>
      </c>
      <c r="M170" s="72">
        <v>7</v>
      </c>
      <c r="N170" s="72">
        <v>7</v>
      </c>
      <c r="O170" s="72">
        <v>7</v>
      </c>
      <c r="P170" s="72">
        <v>7</v>
      </c>
      <c r="Q170" s="72">
        <v>7</v>
      </c>
      <c r="R170" s="72">
        <v>7</v>
      </c>
      <c r="S170" s="72">
        <v>7</v>
      </c>
      <c r="T170" s="72">
        <v>7</v>
      </c>
      <c r="U170" s="72">
        <v>7</v>
      </c>
      <c r="V170" s="72">
        <v>7</v>
      </c>
      <c r="W170" s="72">
        <v>7</v>
      </c>
      <c r="X170" s="72"/>
      <c r="Y170" s="72"/>
      <c r="Z170" s="72"/>
      <c r="AA170" s="72"/>
      <c r="AB170" s="72"/>
      <c r="AC170" s="2"/>
    </row>
    <row r="171" spans="1:29">
      <c r="A171" s="31"/>
      <c r="B171" s="44" t="s">
        <v>335</v>
      </c>
      <c r="C171" s="71">
        <v>8.77</v>
      </c>
      <c r="D171" s="71">
        <v>8.77</v>
      </c>
      <c r="E171" s="71">
        <v>8.77</v>
      </c>
      <c r="F171" s="71">
        <v>9.02</v>
      </c>
      <c r="G171" s="71">
        <v>9.2700000000000014</v>
      </c>
      <c r="H171" s="71">
        <v>9.2700000000000014</v>
      </c>
      <c r="I171" s="71">
        <v>9.2700000000000014</v>
      </c>
      <c r="J171" s="71">
        <v>9.2700000000000014</v>
      </c>
      <c r="K171" s="71">
        <v>9.2700000000000014</v>
      </c>
      <c r="L171" s="71">
        <v>9.2700000000000014</v>
      </c>
      <c r="M171" s="71">
        <v>9.2700000000000014</v>
      </c>
      <c r="N171" s="71">
        <v>9.2700000000000014</v>
      </c>
      <c r="O171" s="71">
        <v>9.2700000000000014</v>
      </c>
      <c r="P171" s="71">
        <v>9.2700000000000014</v>
      </c>
      <c r="Q171" s="71">
        <v>9.2700000000000014</v>
      </c>
      <c r="R171" s="71">
        <v>9.2700000000000014</v>
      </c>
      <c r="S171" s="71">
        <v>9.2700000000000014</v>
      </c>
      <c r="T171" s="71">
        <v>9.2700000000000014</v>
      </c>
      <c r="U171" s="71">
        <v>9.2700000000000014</v>
      </c>
      <c r="V171" s="71">
        <v>9.2700000000000014</v>
      </c>
      <c r="W171" s="71">
        <v>9.2700000000000014</v>
      </c>
      <c r="X171" s="71"/>
      <c r="Y171" s="71"/>
      <c r="Z171" s="71"/>
      <c r="AA171" s="71"/>
      <c r="AB171" s="71"/>
      <c r="AC171" s="2"/>
    </row>
    <row r="172" spans="1:29">
      <c r="A172" s="31"/>
      <c r="B172" s="2" t="s">
        <v>566</v>
      </c>
      <c r="C172" s="72">
        <v>8.5</v>
      </c>
      <c r="D172" s="72">
        <v>8.5</v>
      </c>
      <c r="E172" s="72">
        <v>8.5</v>
      </c>
      <c r="F172" s="72">
        <v>8.75</v>
      </c>
      <c r="G172" s="72">
        <v>9</v>
      </c>
      <c r="H172" s="72">
        <v>9</v>
      </c>
      <c r="I172" s="72">
        <v>9</v>
      </c>
      <c r="J172" s="72">
        <v>9</v>
      </c>
      <c r="K172" s="72">
        <v>9</v>
      </c>
      <c r="L172" s="72">
        <v>9</v>
      </c>
      <c r="M172" s="72">
        <v>9</v>
      </c>
      <c r="N172" s="72">
        <v>9</v>
      </c>
      <c r="O172" s="72">
        <v>9</v>
      </c>
      <c r="P172" s="72">
        <v>9</v>
      </c>
      <c r="Q172" s="72">
        <v>9</v>
      </c>
      <c r="R172" s="72">
        <v>9</v>
      </c>
      <c r="S172" s="72">
        <v>9</v>
      </c>
      <c r="T172" s="72">
        <v>9</v>
      </c>
      <c r="U172" s="72">
        <v>9</v>
      </c>
      <c r="V172" s="72">
        <v>9</v>
      </c>
      <c r="W172" s="72">
        <v>9</v>
      </c>
      <c r="X172" s="72"/>
      <c r="Y172" s="72"/>
      <c r="Z172" s="72"/>
      <c r="AA172" s="72"/>
      <c r="AB172" s="72"/>
      <c r="AC172" s="2"/>
    </row>
    <row r="173" spans="1:29">
      <c r="A173" s="31"/>
      <c r="B173" s="44" t="s">
        <v>553</v>
      </c>
      <c r="C173" s="71">
        <v>6</v>
      </c>
      <c r="D173" s="71">
        <v>6</v>
      </c>
      <c r="E173" s="71">
        <v>6</v>
      </c>
      <c r="F173" s="71">
        <v>6</v>
      </c>
      <c r="G173" s="71">
        <v>6</v>
      </c>
      <c r="H173" s="71">
        <v>6</v>
      </c>
      <c r="I173" s="71">
        <v>6</v>
      </c>
      <c r="J173" s="71">
        <v>6</v>
      </c>
      <c r="K173" s="71">
        <v>6</v>
      </c>
      <c r="L173" s="71">
        <v>6</v>
      </c>
      <c r="M173" s="71">
        <v>6</v>
      </c>
      <c r="N173" s="71">
        <v>6</v>
      </c>
      <c r="O173" s="71">
        <v>6</v>
      </c>
      <c r="P173" s="71">
        <v>6</v>
      </c>
      <c r="Q173" s="71">
        <v>6</v>
      </c>
      <c r="R173" s="71">
        <v>6</v>
      </c>
      <c r="S173" s="71">
        <v>6</v>
      </c>
      <c r="T173" s="71">
        <v>6</v>
      </c>
      <c r="U173" s="71">
        <v>6</v>
      </c>
      <c r="V173" s="71">
        <v>6</v>
      </c>
      <c r="W173" s="71">
        <v>6</v>
      </c>
      <c r="X173" s="71"/>
      <c r="Y173" s="71"/>
      <c r="Z173" s="71"/>
      <c r="AA173" s="71"/>
      <c r="AB173" s="71"/>
      <c r="AC173" s="2"/>
    </row>
    <row r="174" spans="1:29">
      <c r="A174" s="31"/>
      <c r="B174" s="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2"/>
    </row>
    <row r="175" spans="1:29">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2"/>
    </row>
    <row r="176" spans="1:29">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2"/>
    </row>
    <row r="177" spans="1:29">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2"/>
    </row>
    <row r="178" spans="1:29">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2"/>
    </row>
    <row r="179" spans="1:29">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2"/>
    </row>
    <row r="180" spans="1:29">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2"/>
    </row>
    <row r="181" spans="1:29">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2"/>
    </row>
    <row r="182" spans="1:29">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2"/>
    </row>
    <row r="183" spans="1:29">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2"/>
    </row>
    <row r="184" spans="1:29">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2"/>
    </row>
  </sheetData>
  <hyperlinks>
    <hyperlink ref="A1" location="'Table of Contents'!$C$22" display="TOC"/>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00000"/>
  </sheetPr>
  <dimension ref="A1:H54"/>
  <sheetViews>
    <sheetView showGridLines="0" zoomScale="85" zoomScaleNormal="85" workbookViewId="0"/>
  </sheetViews>
  <sheetFormatPr defaultRowHeight="15"/>
  <cols>
    <col min="1" max="1" width="3.7109375" style="3" customWidth="1"/>
    <col min="2" max="2" width="2" style="3" customWidth="1"/>
    <col min="3" max="3" width="29.42578125" style="3" customWidth="1"/>
    <col min="4" max="4" width="54" style="3" customWidth="1"/>
    <col min="5" max="5" width="84.28515625" style="3" customWidth="1"/>
    <col min="6" max="6" width="60.140625" style="3" customWidth="1"/>
    <col min="7" max="7" width="2" style="3" customWidth="1"/>
    <col min="8" max="16384" width="9.140625" style="3"/>
  </cols>
  <sheetData>
    <row r="1" spans="1:8">
      <c r="A1" s="2"/>
      <c r="B1" s="2"/>
      <c r="C1" s="2"/>
      <c r="D1" s="2"/>
      <c r="E1" s="2"/>
      <c r="F1" s="2"/>
      <c r="G1" s="2"/>
      <c r="H1" s="2"/>
    </row>
    <row r="2" spans="1:8" ht="27" customHeight="1" thickBot="1">
      <c r="A2" s="2"/>
      <c r="B2" s="82" t="s">
        <v>901</v>
      </c>
      <c r="C2" s="82"/>
      <c r="D2" s="101"/>
      <c r="E2" s="2"/>
      <c r="F2" s="2"/>
      <c r="G2" s="2"/>
      <c r="H2" s="2"/>
    </row>
    <row r="3" spans="1:8" ht="15.75" thickTop="1">
      <c r="A3" s="2"/>
      <c r="B3" s="2"/>
      <c r="C3" s="2"/>
      <c r="D3" s="2"/>
      <c r="E3" s="2"/>
      <c r="F3" s="2"/>
      <c r="G3" s="2"/>
      <c r="H3" s="2"/>
    </row>
    <row r="4" spans="1:8" ht="15" customHeight="1">
      <c r="A4" s="2"/>
      <c r="B4" s="2"/>
      <c r="C4" s="2"/>
      <c r="D4" s="2"/>
      <c r="E4" s="2"/>
      <c r="F4" s="2"/>
      <c r="G4" s="2"/>
      <c r="H4" s="2"/>
    </row>
    <row r="5" spans="1:8">
      <c r="A5" s="2"/>
      <c r="B5" s="54"/>
      <c r="C5" s="96" t="s">
        <v>897</v>
      </c>
      <c r="D5" s="96" t="s">
        <v>919</v>
      </c>
      <c r="E5" s="96" t="s">
        <v>0</v>
      </c>
      <c r="F5" s="96" t="s">
        <v>906</v>
      </c>
      <c r="G5" s="54"/>
      <c r="H5" s="2"/>
    </row>
    <row r="6" spans="1:8">
      <c r="A6" s="2"/>
      <c r="B6" s="156"/>
      <c r="C6" s="83" t="s">
        <v>831</v>
      </c>
      <c r="D6" s="44" t="s">
        <v>831</v>
      </c>
      <c r="E6" s="44" t="s">
        <v>412</v>
      </c>
      <c r="F6" s="44" t="s">
        <v>1149</v>
      </c>
      <c r="G6" s="156"/>
      <c r="H6" s="2"/>
    </row>
    <row r="7" spans="1:8">
      <c r="A7" s="2"/>
      <c r="B7" s="156"/>
      <c r="C7" s="84" t="s">
        <v>358</v>
      </c>
      <c r="D7" s="2" t="s">
        <v>358</v>
      </c>
      <c r="E7" s="2" t="s">
        <v>873</v>
      </c>
      <c r="F7" s="2" t="str">
        <f>C47</f>
        <v>AEMO 2018 ISP Assumptions Workbook</v>
      </c>
      <c r="G7" s="156"/>
      <c r="H7" s="2"/>
    </row>
    <row r="8" spans="1:8">
      <c r="A8" s="2"/>
      <c r="B8" s="157"/>
      <c r="C8" s="83" t="s">
        <v>832</v>
      </c>
      <c r="D8" s="44" t="s">
        <v>3</v>
      </c>
      <c r="E8" s="44" t="s">
        <v>859</v>
      </c>
      <c r="F8" s="44" t="str">
        <f>C48</f>
        <v>AEMO Electricity Statement of Opportunities 2018</v>
      </c>
      <c r="G8" s="157"/>
      <c r="H8" s="2"/>
    </row>
    <row r="9" spans="1:8">
      <c r="A9" s="2"/>
      <c r="B9" s="157"/>
      <c r="C9" s="84" t="s">
        <v>833</v>
      </c>
      <c r="D9" s="2" t="s">
        <v>56</v>
      </c>
      <c r="E9" s="2" t="s">
        <v>862</v>
      </c>
      <c r="F9" s="2" t="str">
        <f t="shared" ref="F9:F12" si="0">F$8</f>
        <v>AEMO Electricity Statement of Opportunities 2018</v>
      </c>
      <c r="G9" s="157"/>
      <c r="H9" s="2"/>
    </row>
    <row r="10" spans="1:8">
      <c r="A10" s="2"/>
      <c r="B10" s="157"/>
      <c r="C10" s="83" t="s">
        <v>834</v>
      </c>
      <c r="D10" s="44" t="s">
        <v>57</v>
      </c>
      <c r="E10" s="44" t="s">
        <v>863</v>
      </c>
      <c r="F10" s="44" t="str">
        <f t="shared" si="0"/>
        <v>AEMO Electricity Statement of Opportunities 2018</v>
      </c>
      <c r="G10" s="157"/>
      <c r="H10" s="2"/>
    </row>
    <row r="11" spans="1:8">
      <c r="A11" s="2"/>
      <c r="B11" s="157"/>
      <c r="C11" s="84" t="s">
        <v>835</v>
      </c>
      <c r="D11" s="2" t="s">
        <v>64</v>
      </c>
      <c r="E11" s="2" t="s">
        <v>865</v>
      </c>
      <c r="F11" s="2" t="str">
        <f t="shared" si="0"/>
        <v>AEMO Electricity Statement of Opportunities 2018</v>
      </c>
      <c r="G11" s="157"/>
      <c r="H11" s="2"/>
    </row>
    <row r="12" spans="1:8">
      <c r="A12" s="2"/>
      <c r="B12" s="157"/>
      <c r="C12" s="83" t="s">
        <v>836</v>
      </c>
      <c r="D12" s="44" t="s">
        <v>902</v>
      </c>
      <c r="E12" s="44" t="s">
        <v>864</v>
      </c>
      <c r="F12" s="44" t="str">
        <f t="shared" si="0"/>
        <v>AEMO Electricity Statement of Opportunities 2018</v>
      </c>
      <c r="G12" s="157"/>
      <c r="H12" s="2"/>
    </row>
    <row r="13" spans="1:8">
      <c r="A13" s="2"/>
      <c r="B13" s="157"/>
      <c r="C13" s="84" t="s">
        <v>837</v>
      </c>
      <c r="D13" s="2" t="s">
        <v>1146</v>
      </c>
      <c r="E13" s="2" t="s">
        <v>500</v>
      </c>
      <c r="F13" s="2" t="str">
        <f t="shared" ref="F13:F17" si="1">F$7</f>
        <v>AEMO 2018 ISP Assumptions Workbook</v>
      </c>
      <c r="G13" s="157"/>
      <c r="H13" s="2"/>
    </row>
    <row r="14" spans="1:8">
      <c r="A14" s="2"/>
      <c r="B14" s="158"/>
      <c r="C14" s="83" t="s">
        <v>838</v>
      </c>
      <c r="D14" s="44" t="s">
        <v>903</v>
      </c>
      <c r="E14" s="44" t="s">
        <v>880</v>
      </c>
      <c r="F14" s="44" t="str">
        <f t="shared" si="1"/>
        <v>AEMO 2018 ISP Assumptions Workbook</v>
      </c>
      <c r="G14" s="158"/>
      <c r="H14" s="2"/>
    </row>
    <row r="15" spans="1:8">
      <c r="A15" s="2"/>
      <c r="B15" s="158"/>
      <c r="C15" s="84" t="s">
        <v>2</v>
      </c>
      <c r="D15" s="2" t="s">
        <v>778</v>
      </c>
      <c r="E15" s="2" t="s">
        <v>881</v>
      </c>
      <c r="F15" s="2" t="str">
        <f t="shared" si="1"/>
        <v>AEMO 2018 ISP Assumptions Workbook</v>
      </c>
      <c r="G15" s="158"/>
      <c r="H15" s="2"/>
    </row>
    <row r="16" spans="1:8">
      <c r="A16" s="2"/>
      <c r="B16" s="158"/>
      <c r="C16" s="83" t="s">
        <v>422</v>
      </c>
      <c r="D16" s="44" t="s">
        <v>904</v>
      </c>
      <c r="E16" s="44" t="s">
        <v>882</v>
      </c>
      <c r="F16" s="44" t="str">
        <f t="shared" si="1"/>
        <v>AEMO 2018 ISP Assumptions Workbook</v>
      </c>
      <c r="G16" s="158"/>
      <c r="H16" s="2"/>
    </row>
    <row r="17" spans="1:8">
      <c r="A17" s="2"/>
      <c r="B17" s="158"/>
      <c r="C17" s="84" t="s">
        <v>839</v>
      </c>
      <c r="D17" s="2" t="s">
        <v>1145</v>
      </c>
      <c r="E17" s="2" t="s">
        <v>883</v>
      </c>
      <c r="F17" s="2" t="str">
        <f t="shared" si="1"/>
        <v>AEMO 2018 ISP Assumptions Workbook</v>
      </c>
      <c r="G17" s="158"/>
      <c r="H17" s="2"/>
    </row>
    <row r="18" spans="1:8">
      <c r="A18" s="2"/>
      <c r="B18" s="159"/>
      <c r="C18" s="83" t="s">
        <v>1134</v>
      </c>
      <c r="D18" s="44" t="s">
        <v>616</v>
      </c>
      <c r="E18" s="44" t="s">
        <v>884</v>
      </c>
      <c r="F18" s="44" t="s">
        <v>1148</v>
      </c>
      <c r="G18" s="159"/>
      <c r="H18" s="2"/>
    </row>
    <row r="19" spans="1:8">
      <c r="A19" s="2"/>
      <c r="B19" s="159"/>
      <c r="C19" s="84" t="s">
        <v>840</v>
      </c>
      <c r="D19" s="142" t="s">
        <v>1171</v>
      </c>
      <c r="E19" s="142" t="s">
        <v>885</v>
      </c>
      <c r="F19" s="142" t="str">
        <f>C52</f>
        <v>AEMO Draft 2019 ISP Assumptions Workbook</v>
      </c>
      <c r="G19" s="159"/>
      <c r="H19" s="2"/>
    </row>
    <row r="20" spans="1:8">
      <c r="A20" s="2"/>
      <c r="B20" s="159"/>
      <c r="C20" s="83" t="s">
        <v>433</v>
      </c>
      <c r="D20" s="44" t="s">
        <v>433</v>
      </c>
      <c r="E20" s="44" t="s">
        <v>786</v>
      </c>
      <c r="F20" s="44" t="str">
        <f>F$7</f>
        <v>AEMO 2018 ISP Assumptions Workbook</v>
      </c>
      <c r="G20" s="159"/>
      <c r="H20" s="2"/>
    </row>
    <row r="21" spans="1:8">
      <c r="A21" s="2"/>
      <c r="B21" s="159"/>
      <c r="C21" s="84" t="s">
        <v>445</v>
      </c>
      <c r="D21" s="2" t="s">
        <v>445</v>
      </c>
      <c r="E21" s="2" t="s">
        <v>866</v>
      </c>
      <c r="F21" s="2" t="s">
        <v>1147</v>
      </c>
      <c r="G21" s="159"/>
      <c r="H21" s="2"/>
    </row>
    <row r="22" spans="1:8">
      <c r="A22" s="2"/>
      <c r="B22" s="159"/>
      <c r="C22" s="83" t="s">
        <v>66</v>
      </c>
      <c r="D22" s="44" t="s">
        <v>1206</v>
      </c>
      <c r="E22" s="44" t="s">
        <v>886</v>
      </c>
      <c r="F22" s="44" t="str">
        <f>C52</f>
        <v>AEMO Draft 2019 ISP Assumptions Workbook</v>
      </c>
      <c r="G22" s="159"/>
      <c r="H22" s="2"/>
    </row>
    <row r="23" spans="1:8">
      <c r="A23" s="2"/>
      <c r="B23" s="159"/>
      <c r="C23" s="84" t="s">
        <v>67</v>
      </c>
      <c r="D23" s="142" t="s">
        <v>1192</v>
      </c>
      <c r="E23" s="142" t="s">
        <v>887</v>
      </c>
      <c r="F23" s="142" t="str">
        <f>C52</f>
        <v>AEMO Draft 2019 ISP Assumptions Workbook</v>
      </c>
      <c r="G23" s="159"/>
      <c r="H23" s="2"/>
    </row>
    <row r="24" spans="1:8">
      <c r="A24" s="2"/>
      <c r="B24" s="159"/>
      <c r="C24" s="83" t="s">
        <v>841</v>
      </c>
      <c r="D24" s="44" t="s">
        <v>896</v>
      </c>
      <c r="E24" s="44" t="s">
        <v>867</v>
      </c>
      <c r="F24" s="44" t="str">
        <f t="shared" ref="F24:F31" si="2">F$7</f>
        <v>AEMO 2018 ISP Assumptions Workbook</v>
      </c>
      <c r="G24" s="159"/>
      <c r="H24" s="2"/>
    </row>
    <row r="25" spans="1:8">
      <c r="A25" s="2"/>
      <c r="B25" s="159"/>
      <c r="C25" s="84" t="s">
        <v>842</v>
      </c>
      <c r="D25" s="2" t="s">
        <v>895</v>
      </c>
      <c r="E25" s="2" t="s">
        <v>868</v>
      </c>
      <c r="F25" s="2" t="str">
        <f t="shared" si="2"/>
        <v>AEMO 2018 ISP Assumptions Workbook</v>
      </c>
      <c r="G25" s="159"/>
      <c r="H25" s="2"/>
    </row>
    <row r="26" spans="1:8">
      <c r="A26" s="2"/>
      <c r="B26" s="159"/>
      <c r="C26" s="83" t="s">
        <v>843</v>
      </c>
      <c r="D26" s="44" t="s">
        <v>813</v>
      </c>
      <c r="E26" s="44" t="s">
        <v>869</v>
      </c>
      <c r="F26" s="44" t="str">
        <f t="shared" si="2"/>
        <v>AEMO 2018 ISP Assumptions Workbook</v>
      </c>
      <c r="G26" s="159"/>
      <c r="H26" s="2"/>
    </row>
    <row r="27" spans="1:8">
      <c r="A27" s="2"/>
      <c r="B27" s="159"/>
      <c r="C27" s="84" t="s">
        <v>1135</v>
      </c>
      <c r="D27" s="2" t="s">
        <v>802</v>
      </c>
      <c r="E27" s="2" t="s">
        <v>803</v>
      </c>
      <c r="F27" s="2" t="str">
        <f t="shared" si="2"/>
        <v>AEMO 2018 ISP Assumptions Workbook</v>
      </c>
      <c r="G27" s="159"/>
      <c r="H27" s="2"/>
    </row>
    <row r="28" spans="1:8">
      <c r="A28" s="2"/>
      <c r="B28" s="160"/>
      <c r="C28" s="83" t="s">
        <v>844</v>
      </c>
      <c r="D28" s="44" t="s">
        <v>844</v>
      </c>
      <c r="E28" s="44" t="s">
        <v>874</v>
      </c>
      <c r="F28" s="44" t="str">
        <f t="shared" si="2"/>
        <v>AEMO 2018 ISP Assumptions Workbook</v>
      </c>
      <c r="G28" s="160"/>
      <c r="H28" s="2"/>
    </row>
    <row r="29" spans="1:8">
      <c r="A29" s="2"/>
      <c r="B29" s="160"/>
      <c r="C29" s="84" t="s">
        <v>905</v>
      </c>
      <c r="D29" s="2" t="s">
        <v>1144</v>
      </c>
      <c r="E29" s="2" t="s">
        <v>889</v>
      </c>
      <c r="F29" s="2" t="str">
        <f t="shared" si="2"/>
        <v>AEMO 2018 ISP Assumptions Workbook</v>
      </c>
      <c r="G29" s="160"/>
      <c r="H29" s="2"/>
    </row>
    <row r="30" spans="1:8">
      <c r="A30" s="2"/>
      <c r="B30" s="160"/>
      <c r="C30" s="83" t="s">
        <v>1136</v>
      </c>
      <c r="D30" s="44" t="s">
        <v>1136</v>
      </c>
      <c r="E30" s="44" t="s">
        <v>888</v>
      </c>
      <c r="F30" s="44" t="str">
        <f t="shared" si="2"/>
        <v>AEMO 2018 ISP Assumptions Workbook</v>
      </c>
      <c r="G30" s="160"/>
      <c r="H30" s="2"/>
    </row>
    <row r="31" spans="1:8">
      <c r="A31" s="2"/>
      <c r="B31" s="162"/>
      <c r="C31" s="84" t="s">
        <v>1137</v>
      </c>
      <c r="D31" s="2" t="s">
        <v>1143</v>
      </c>
      <c r="E31" s="2" t="s">
        <v>870</v>
      </c>
      <c r="F31" s="2" t="str">
        <f t="shared" si="2"/>
        <v>AEMO 2018 ISP Assumptions Workbook</v>
      </c>
      <c r="G31" s="162"/>
      <c r="H31" s="2"/>
    </row>
    <row r="32" spans="1:8">
      <c r="A32" s="2"/>
      <c r="B32" s="162"/>
      <c r="C32" s="83" t="s">
        <v>845</v>
      </c>
      <c r="D32" s="44" t="s">
        <v>1142</v>
      </c>
      <c r="E32" s="44" t="s">
        <v>871</v>
      </c>
      <c r="F32" s="44" t="str">
        <f>C49</f>
        <v>Regions and Marginal Loss Factors: FY 2018-19</v>
      </c>
      <c r="G32" s="162"/>
      <c r="H32" s="2"/>
    </row>
    <row r="33" spans="1:8">
      <c r="A33" s="2"/>
      <c r="B33" s="162"/>
      <c r="C33" s="84" t="s">
        <v>1138</v>
      </c>
      <c r="D33" s="142" t="s">
        <v>1138</v>
      </c>
      <c r="E33" s="142" t="s">
        <v>872</v>
      </c>
      <c r="F33" s="142" t="str">
        <f>C50</f>
        <v>TransGrid's Reinforcing the New South Wales Southern Shared Network to increase transfer capacity to the state’s demand centres - Project Specification Consultation Report</v>
      </c>
      <c r="G33" s="162"/>
      <c r="H33" s="2"/>
    </row>
    <row r="34" spans="1:8">
      <c r="A34" s="2"/>
      <c r="B34" s="113"/>
      <c r="C34" s="83" t="s">
        <v>1139</v>
      </c>
      <c r="D34" s="44" t="s">
        <v>1139</v>
      </c>
      <c r="E34" s="44" t="s">
        <v>1110</v>
      </c>
      <c r="F34" s="44" t="str">
        <f t="shared" ref="F34" si="3">F$8</f>
        <v>AEMO Electricity Statement of Opportunities 2018</v>
      </c>
      <c r="G34" s="113"/>
      <c r="H34" s="2"/>
    </row>
    <row r="35" spans="1:8">
      <c r="A35" s="2"/>
      <c r="B35" s="161"/>
      <c r="C35" s="84" t="s">
        <v>1140</v>
      </c>
      <c r="D35" s="2" t="s">
        <v>1140</v>
      </c>
      <c r="E35" s="2" t="s">
        <v>1064</v>
      </c>
      <c r="F35" s="2" t="str">
        <f>C51</f>
        <v>AEMO Generation Information November 2018</v>
      </c>
      <c r="G35" s="161"/>
      <c r="H35" s="2"/>
    </row>
    <row r="36" spans="1:8">
      <c r="A36" s="2"/>
      <c r="B36" s="161"/>
      <c r="C36" s="83" t="s">
        <v>846</v>
      </c>
      <c r="D36" s="44" t="s">
        <v>1133</v>
      </c>
      <c r="E36" s="44" t="s">
        <v>875</v>
      </c>
      <c r="F36" s="44" t="str">
        <f t="shared" ref="F36" si="4">F$7</f>
        <v>AEMO 2018 ISP Assumptions Workbook</v>
      </c>
      <c r="G36" s="161"/>
      <c r="H36" s="2"/>
    </row>
    <row r="37" spans="1:8">
      <c r="A37" s="2"/>
      <c r="B37" s="161"/>
      <c r="C37" s="84" t="s">
        <v>1141</v>
      </c>
      <c r="D37" s="2" t="s">
        <v>1141</v>
      </c>
      <c r="E37" s="2" t="s">
        <v>876</v>
      </c>
      <c r="F37" s="2" t="str">
        <f>F$8</f>
        <v>AEMO Electricity Statement of Opportunities 2018</v>
      </c>
      <c r="G37" s="161"/>
      <c r="H37" s="2"/>
    </row>
    <row r="38" spans="1:8">
      <c r="A38" s="2"/>
      <c r="B38" s="161"/>
      <c r="C38" s="83" t="s">
        <v>847</v>
      </c>
      <c r="D38" s="44" t="s">
        <v>637</v>
      </c>
      <c r="E38" s="44" t="s">
        <v>877</v>
      </c>
      <c r="F38" s="44" t="str">
        <f t="shared" ref="F38:F41" si="5">F$7</f>
        <v>AEMO 2018 ISP Assumptions Workbook</v>
      </c>
      <c r="G38" s="161"/>
      <c r="H38" s="2"/>
    </row>
    <row r="39" spans="1:8">
      <c r="A39" s="2"/>
      <c r="B39" s="161"/>
      <c r="C39" s="84" t="s">
        <v>612</v>
      </c>
      <c r="D39" s="2" t="s">
        <v>612</v>
      </c>
      <c r="E39" s="2" t="s">
        <v>878</v>
      </c>
      <c r="F39" s="2" t="str">
        <f t="shared" si="5"/>
        <v>AEMO 2018 ISP Assumptions Workbook</v>
      </c>
      <c r="G39" s="161"/>
      <c r="H39" s="2"/>
    </row>
    <row r="40" spans="1:8">
      <c r="A40" s="2"/>
      <c r="B40" s="161"/>
      <c r="C40" s="83" t="s">
        <v>848</v>
      </c>
      <c r="D40" s="44" t="s">
        <v>607</v>
      </c>
      <c r="E40" s="44" t="s">
        <v>890</v>
      </c>
      <c r="F40" s="44" t="str">
        <f t="shared" si="5"/>
        <v>AEMO 2018 ISP Assumptions Workbook</v>
      </c>
      <c r="G40" s="161"/>
      <c r="H40" s="2"/>
    </row>
    <row r="41" spans="1:8">
      <c r="A41" s="2"/>
      <c r="B41" s="161"/>
      <c r="C41" s="84" t="s">
        <v>518</v>
      </c>
      <c r="D41" s="2" t="s">
        <v>518</v>
      </c>
      <c r="E41" s="2" t="s">
        <v>879</v>
      </c>
      <c r="F41" s="2" t="str">
        <f t="shared" si="5"/>
        <v>AEMO 2018 ISP Assumptions Workbook</v>
      </c>
      <c r="G41" s="161"/>
      <c r="H41" s="2"/>
    </row>
    <row r="42" spans="1:8">
      <c r="A42" s="2"/>
      <c r="B42" s="161"/>
      <c r="C42" s="83" t="s">
        <v>849</v>
      </c>
      <c r="D42" s="44" t="s">
        <v>79</v>
      </c>
      <c r="E42" s="44" t="s">
        <v>891</v>
      </c>
      <c r="F42" s="44" t="str">
        <f>F$32</f>
        <v>Regions and Marginal Loss Factors: FY 2018-19</v>
      </c>
      <c r="G42" s="161"/>
      <c r="H42" s="2"/>
    </row>
    <row r="43" spans="1:8">
      <c r="A43" s="2"/>
      <c r="B43" s="2"/>
      <c r="C43" s="2"/>
      <c r="D43" s="2"/>
      <c r="E43" s="2"/>
      <c r="F43" s="2"/>
      <c r="G43" s="2"/>
      <c r="H43" s="2"/>
    </row>
    <row r="44" spans="1:8">
      <c r="A44" s="2"/>
      <c r="B44" s="2"/>
      <c r="C44" s="2"/>
      <c r="D44" s="2"/>
      <c r="E44" s="2"/>
      <c r="F44" s="2"/>
      <c r="G44" s="2"/>
      <c r="H44" s="2"/>
    </row>
    <row r="45" spans="1:8">
      <c r="A45" s="2"/>
      <c r="B45" s="2"/>
      <c r="C45" s="2"/>
      <c r="D45" s="2"/>
      <c r="E45" s="2"/>
      <c r="F45" s="2"/>
      <c r="G45" s="2"/>
      <c r="H45" s="2"/>
    </row>
    <row r="46" spans="1:8">
      <c r="A46" s="147"/>
      <c r="B46" s="147"/>
      <c r="C46" s="96" t="s">
        <v>913</v>
      </c>
      <c r="D46" s="96"/>
      <c r="E46" s="96"/>
      <c r="F46" s="96"/>
      <c r="G46" s="147"/>
      <c r="H46" s="147"/>
    </row>
    <row r="47" spans="1:8">
      <c r="A47" s="147"/>
      <c r="B47" s="147"/>
      <c r="C47" s="150" t="s">
        <v>910</v>
      </c>
      <c r="D47" s="151" t="s">
        <v>907</v>
      </c>
      <c r="E47" s="151"/>
      <c r="F47" s="151"/>
      <c r="G47" s="147"/>
      <c r="H47" s="147"/>
    </row>
    <row r="48" spans="1:8">
      <c r="A48" s="147"/>
      <c r="B48" s="147"/>
      <c r="C48" s="147" t="s">
        <v>911</v>
      </c>
      <c r="D48" s="148" t="s">
        <v>908</v>
      </c>
      <c r="E48" s="148"/>
      <c r="F48" s="148"/>
      <c r="G48" s="147"/>
      <c r="H48" s="147"/>
    </row>
    <row r="49" spans="1:8">
      <c r="A49" s="147"/>
      <c r="B49" s="147"/>
      <c r="C49" s="150" t="s">
        <v>912</v>
      </c>
      <c r="D49" s="151" t="s">
        <v>909</v>
      </c>
      <c r="E49" s="151"/>
      <c r="F49" s="151"/>
      <c r="G49" s="147"/>
      <c r="H49" s="147"/>
    </row>
    <row r="50" spans="1:8">
      <c r="A50" s="147"/>
      <c r="B50" s="147"/>
      <c r="C50" s="147" t="s">
        <v>1209</v>
      </c>
      <c r="D50" s="149" t="s">
        <v>1210</v>
      </c>
      <c r="E50" s="149"/>
      <c r="F50" s="149"/>
      <c r="G50" s="147"/>
      <c r="H50" s="147"/>
    </row>
    <row r="51" spans="1:8">
      <c r="A51" s="147"/>
      <c r="B51" s="147"/>
      <c r="C51" s="150" t="s">
        <v>1105</v>
      </c>
      <c r="D51" s="151" t="s">
        <v>1104</v>
      </c>
      <c r="E51" s="151"/>
      <c r="F51" s="151"/>
      <c r="G51" s="147"/>
      <c r="H51" s="147"/>
    </row>
    <row r="52" spans="1:8">
      <c r="A52" s="147"/>
      <c r="B52" s="147"/>
      <c r="C52" s="147" t="s">
        <v>1190</v>
      </c>
      <c r="D52" s="148" t="s">
        <v>1191</v>
      </c>
      <c r="E52" s="148"/>
      <c r="F52" s="148"/>
      <c r="G52" s="147"/>
      <c r="H52" s="147"/>
    </row>
    <row r="53" spans="1:8">
      <c r="A53" s="147"/>
      <c r="B53" s="147"/>
      <c r="C53" s="147"/>
      <c r="D53" s="147"/>
      <c r="E53" s="147"/>
      <c r="F53" s="147"/>
      <c r="G53" s="147"/>
      <c r="H53" s="147"/>
    </row>
    <row r="54" spans="1:8">
      <c r="A54" s="147"/>
      <c r="B54" s="147"/>
      <c r="C54" s="147"/>
      <c r="D54" s="147"/>
      <c r="E54" s="147"/>
      <c r="F54" s="147"/>
      <c r="G54" s="147"/>
      <c r="H54" s="147"/>
    </row>
  </sheetData>
  <mergeCells count="14">
    <mergeCell ref="B18:B27"/>
    <mergeCell ref="B28:B30"/>
    <mergeCell ref="B35:B42"/>
    <mergeCell ref="G35:G42"/>
    <mergeCell ref="G18:G27"/>
    <mergeCell ref="G28:G30"/>
    <mergeCell ref="G31:G33"/>
    <mergeCell ref="B31:B33"/>
    <mergeCell ref="G6:G7"/>
    <mergeCell ref="G8:G13"/>
    <mergeCell ref="G14:G17"/>
    <mergeCell ref="B6:B7"/>
    <mergeCell ref="B8:B13"/>
    <mergeCell ref="B14:B17"/>
  </mergeCells>
  <hyperlinks>
    <hyperlink ref="C6" location="'Scenarios'!A1" display="Scenarios"/>
    <hyperlink ref="C7" location="'Renewable Energy Zones'!A1" display="Renewable Energy Zones"/>
    <hyperlink ref="C8" location="'Energy forecasts'!A1" display="Energy forecasts"/>
    <hyperlink ref="C9" location="'Peak demand forecasts'!A1" display="Peak demand forecasts"/>
    <hyperlink ref="C10" location="'Rooftop PV forecast'!A1" display="Rooftop PV forecast"/>
    <hyperlink ref="C11" location="'Battery storage uptake'!A1" display="Battery storage uptake"/>
    <hyperlink ref="C12" location="'EV demand forecast'!A1" display="EV demand forecast"/>
    <hyperlink ref="C13" location="'DSP'!A1" display="DSP"/>
    <hyperlink ref="C14" location="'Effective LRET'!A1" display="Effective LRET"/>
    <hyperlink ref="C15" location="'VRET'!A1" display="VRET"/>
    <hyperlink ref="C16" location="'QRET'!A1" display="QRET"/>
    <hyperlink ref="C17" location="'Emission Trajectory'!A1" display="Emission Trajectory"/>
    <hyperlink ref="C18" location="'Financial Assumptions'!A1" display="Financial Assumptions"/>
    <hyperlink ref="C19" location="'Build cost'!A1" display="Build cost"/>
    <hyperlink ref="C20" location="'Refurbishment'!A1" display="Refurbishment"/>
    <hyperlink ref="C21" location="'Retirement'!A1" display="Retirement"/>
    <hyperlink ref="C22" location="'Gas prices'!A1" display="Gas prices"/>
    <hyperlink ref="C23" location="'Coal prices'!A1" display="Coal prices"/>
    <hyperlink ref="C24" location="'Fixed OPEX'!A1" display="Fixed OPEX"/>
    <hyperlink ref="C25" location="'Variable OPEX'!A1" display="Variable OPEX"/>
    <hyperlink ref="C26" location="'Connection cost'!A1" display="Connection cost"/>
    <hyperlink ref="C27" location="'Lead Time'!A1" display="Lead Time"/>
    <hyperlink ref="C28" location="'Storage properties'!A1" display="Storage properties"/>
    <hyperlink ref="C29" location="'Hydro storage inflows'!A1" display="Hydro storage inflows"/>
    <hyperlink ref="C30" location="'Storage Initial Level'!A1" display="Storage Initial Level"/>
    <hyperlink ref="C31" location="'Interconnector Capability'!A1" display="Interconnector Capability"/>
    <hyperlink ref="C32" location="'Proportioning factors'!A1" display="Proportioning factors"/>
    <hyperlink ref="C33" location="'Augmentation Options'!A1" display="Augmentation Options"/>
    <hyperlink ref="C35" location="'Generator Capacity'!A1" display="Generator Capacity"/>
    <hyperlink ref="C36" location="'Generation limits'!A1" display="Generation limits"/>
    <hyperlink ref="C37" location="'Generator Reliability Settings'!A1" display="Generator Reliability Settings"/>
    <hyperlink ref="C38" location="'Maintenance'!A1" display="Maintenance"/>
    <hyperlink ref="C39" location="'Heat rates'!A1" display="Heat rates"/>
    <hyperlink ref="C40" location="'Auxiliary'!A1" display="Auxiliary"/>
    <hyperlink ref="C41" location="'Emissions'!A1" display="Emissions"/>
    <hyperlink ref="C42" location="'MLF'!A1" display="MLF"/>
    <hyperlink ref="D47" r:id="rId1"/>
    <hyperlink ref="D48" r:id="rId2"/>
    <hyperlink ref="D49" r:id="rId3"/>
    <hyperlink ref="D50" r:id="rId4" display="https://www.powerlink.com.au/sites/default/files/2018-11/Project%20Specification%20Consultation%20Report%20-%20Expanding%20NSW%20Qld%20Transmission%20Transfer%20Capacity.pdf"/>
    <hyperlink ref="D51" r:id="rId5"/>
    <hyperlink ref="C34" location="'Transmission Limits'!A1" display="Transmission Limits"/>
    <hyperlink ref="D52" r:id="rId6"/>
  </hyperlinks>
  <pageMargins left="0.7" right="0.7" top="0.75" bottom="0.75" header="0.3" footer="0.3"/>
  <pageSetup paperSize="9" orientation="portrait" horizontalDpi="90" verticalDpi="90" r:id="rId7"/>
  <ignoredErrors>
    <ignoredError sqref="F37"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000"/>
  </sheetPr>
  <dimension ref="A1:AC125"/>
  <sheetViews>
    <sheetView showGridLines="0" zoomScale="70" zoomScaleNormal="70" workbookViewId="0">
      <selection activeCell="B3" sqref="B3"/>
    </sheetView>
  </sheetViews>
  <sheetFormatPr defaultColWidth="9.42578125" defaultRowHeight="15"/>
  <cols>
    <col min="1" max="1" width="3.7109375" style="3" customWidth="1"/>
    <col min="2" max="2" width="19.7109375" style="3" customWidth="1"/>
    <col min="3" max="28" width="9.7109375" style="3" customWidth="1"/>
    <col min="29" max="16384" width="9.42578125" style="3"/>
  </cols>
  <sheetData>
    <row r="1" spans="1:29" ht="12" customHeight="1">
      <c r="A1" s="84" t="s">
        <v>898</v>
      </c>
      <c r="B1" s="31"/>
      <c r="C1" s="31"/>
      <c r="D1" s="31"/>
      <c r="E1" s="31"/>
      <c r="F1" s="31"/>
      <c r="G1" s="31"/>
      <c r="H1" s="31"/>
      <c r="I1" s="31"/>
      <c r="J1" s="31"/>
      <c r="K1" s="31"/>
      <c r="L1" s="31"/>
      <c r="M1" s="31"/>
      <c r="N1" s="31"/>
      <c r="O1" s="31"/>
      <c r="P1" s="31"/>
      <c r="Q1" s="31"/>
      <c r="R1" s="31"/>
      <c r="S1" s="31"/>
      <c r="T1" s="31"/>
      <c r="U1" s="31"/>
      <c r="V1" s="31"/>
      <c r="W1" s="31"/>
      <c r="X1" s="31"/>
      <c r="Y1" s="31"/>
      <c r="Z1" s="31"/>
      <c r="AA1" s="31"/>
      <c r="AB1" s="2"/>
      <c r="AC1" s="2"/>
    </row>
    <row r="2" spans="1:29" ht="27" customHeight="1" thickBot="1">
      <c r="A2" s="31"/>
      <c r="B2" s="78" t="str">
        <f>'Table of Contents'!$D$23</f>
        <v>Coal price ($/GJ, real 2019 dollars)</v>
      </c>
      <c r="C2" s="78"/>
      <c r="D2" s="78"/>
      <c r="E2" s="78"/>
      <c r="F2" s="78"/>
      <c r="G2" s="78"/>
      <c r="H2" s="31"/>
      <c r="I2" s="31"/>
      <c r="J2" s="31"/>
      <c r="K2" s="31"/>
      <c r="L2" s="31"/>
      <c r="M2" s="31"/>
      <c r="N2" s="31"/>
      <c r="O2" s="31"/>
      <c r="P2" s="31"/>
      <c r="Q2" s="31"/>
      <c r="R2" s="31"/>
      <c r="S2" s="31"/>
      <c r="T2" s="31"/>
      <c r="U2" s="31"/>
      <c r="V2" s="31"/>
      <c r="W2" s="31"/>
      <c r="X2" s="31"/>
      <c r="Y2" s="31"/>
      <c r="Z2" s="31"/>
      <c r="AA2" s="31"/>
      <c r="AB2" s="2"/>
      <c r="AC2" s="2"/>
    </row>
    <row r="3" spans="1:29" ht="15.75" customHeight="1" thickTop="1">
      <c r="A3" s="31"/>
      <c r="B3" s="99" t="str">
        <f>HYPERLINK('Table of Contents'!D52, "Source: " &amp; 'Table of Contents'!F23)</f>
        <v>Source: AEMO Draft 2019 ISP Assumptions Workbook</v>
      </c>
      <c r="C3" s="31"/>
      <c r="D3" s="31"/>
      <c r="E3" s="31"/>
      <c r="F3" s="31"/>
      <c r="G3" s="31"/>
      <c r="H3" s="31"/>
      <c r="I3" s="31"/>
      <c r="J3" s="31"/>
      <c r="K3" s="31"/>
      <c r="L3" s="31"/>
      <c r="M3" s="31"/>
      <c r="N3" s="31"/>
      <c r="O3" s="31"/>
      <c r="P3" s="31"/>
      <c r="Q3" s="31"/>
      <c r="R3" s="31"/>
      <c r="S3" s="31"/>
      <c r="T3" s="31"/>
      <c r="U3" s="31"/>
      <c r="V3" s="31"/>
      <c r="W3" s="31"/>
      <c r="X3" s="31"/>
      <c r="Y3" s="31"/>
      <c r="Z3" s="31"/>
      <c r="AA3" s="31"/>
      <c r="AB3" s="2"/>
      <c r="AC3" s="2"/>
    </row>
    <row r="4" spans="1:29" ht="15.75" customHeight="1">
      <c r="A4" s="31"/>
      <c r="B4" s="183" t="s">
        <v>1193</v>
      </c>
      <c r="C4" s="183"/>
      <c r="D4" s="183"/>
      <c r="E4" s="183"/>
      <c r="F4" s="183"/>
      <c r="G4" s="183"/>
      <c r="H4" s="183"/>
      <c r="I4" s="183"/>
      <c r="J4" s="183"/>
      <c r="K4" s="183"/>
      <c r="L4" s="183"/>
      <c r="M4" s="183"/>
      <c r="N4" s="183"/>
      <c r="O4" s="31"/>
      <c r="P4" s="31"/>
      <c r="Q4" s="31"/>
      <c r="R4" s="31"/>
      <c r="S4" s="31"/>
      <c r="T4" s="31"/>
      <c r="U4" s="31"/>
      <c r="V4" s="31"/>
      <c r="W4" s="31"/>
      <c r="X4" s="31"/>
      <c r="Y4" s="31"/>
      <c r="Z4" s="31"/>
      <c r="AA4" s="31"/>
      <c r="AB4" s="2"/>
      <c r="AC4" s="2"/>
    </row>
    <row r="5" spans="1:29">
      <c r="A5" s="31"/>
      <c r="B5" s="183"/>
      <c r="C5" s="183"/>
      <c r="D5" s="183"/>
      <c r="E5" s="183"/>
      <c r="F5" s="183"/>
      <c r="G5" s="183"/>
      <c r="H5" s="183"/>
      <c r="I5" s="183"/>
      <c r="J5" s="183"/>
      <c r="K5" s="183"/>
      <c r="L5" s="183"/>
      <c r="M5" s="183"/>
      <c r="N5" s="183"/>
      <c r="O5" s="31"/>
      <c r="P5" s="31"/>
      <c r="Q5" s="31"/>
      <c r="R5" s="31"/>
      <c r="S5" s="31"/>
      <c r="T5" s="31"/>
      <c r="U5" s="31"/>
      <c r="V5" s="31"/>
      <c r="W5" s="31"/>
      <c r="X5" s="31"/>
      <c r="Y5" s="31"/>
      <c r="Z5" s="31"/>
      <c r="AA5" s="31"/>
      <c r="AB5" s="2"/>
      <c r="AC5" s="2"/>
    </row>
    <row r="6" spans="1:29">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2"/>
      <c r="AC6" s="2"/>
    </row>
    <row r="7" spans="1:29">
      <c r="A7" s="31"/>
      <c r="B7" s="31" t="s">
        <v>933</v>
      </c>
      <c r="C7" s="31"/>
      <c r="D7" s="31"/>
      <c r="E7" s="31"/>
      <c r="F7" s="31"/>
      <c r="G7" s="31"/>
      <c r="H7" s="31"/>
      <c r="I7" s="31"/>
      <c r="J7" s="31"/>
      <c r="K7" s="31"/>
      <c r="L7" s="31"/>
      <c r="M7" s="31"/>
      <c r="N7" s="31"/>
      <c r="O7" s="31"/>
      <c r="P7" s="31"/>
      <c r="Q7" s="31"/>
      <c r="R7" s="31"/>
      <c r="S7" s="31"/>
      <c r="T7" s="31"/>
      <c r="U7" s="31"/>
      <c r="V7" s="31"/>
      <c r="W7" s="31"/>
      <c r="X7" s="31"/>
      <c r="Y7" s="31"/>
      <c r="Z7" s="31"/>
      <c r="AA7" s="31"/>
      <c r="AB7" s="2"/>
      <c r="AC7" s="2"/>
    </row>
    <row r="8" spans="1:29">
      <c r="A8" s="31"/>
      <c r="B8" s="57" t="s">
        <v>934</v>
      </c>
      <c r="C8" s="57" t="s">
        <v>10</v>
      </c>
      <c r="D8" s="57" t="s">
        <v>11</v>
      </c>
      <c r="E8" s="57" t="s">
        <v>12</v>
      </c>
      <c r="F8" s="57" t="s">
        <v>13</v>
      </c>
      <c r="G8" s="57" t="s">
        <v>14</v>
      </c>
      <c r="H8" s="57" t="s">
        <v>15</v>
      </c>
      <c r="I8" s="57" t="s">
        <v>16</v>
      </c>
      <c r="J8" s="57" t="s">
        <v>17</v>
      </c>
      <c r="K8" s="57" t="s">
        <v>18</v>
      </c>
      <c r="L8" s="57" t="s">
        <v>19</v>
      </c>
      <c r="M8" s="57" t="s">
        <v>20</v>
      </c>
      <c r="N8" s="57" t="s">
        <v>21</v>
      </c>
      <c r="O8" s="57" t="s">
        <v>22</v>
      </c>
      <c r="P8" s="57" t="s">
        <v>23</v>
      </c>
      <c r="Q8" s="57" t="s">
        <v>24</v>
      </c>
      <c r="R8" s="57" t="s">
        <v>25</v>
      </c>
      <c r="S8" s="57" t="s">
        <v>26</v>
      </c>
      <c r="T8" s="57" t="s">
        <v>27</v>
      </c>
      <c r="U8" s="57" t="s">
        <v>28</v>
      </c>
      <c r="V8" s="57" t="s">
        <v>29</v>
      </c>
      <c r="W8" s="57" t="s">
        <v>30</v>
      </c>
      <c r="X8" s="57" t="s">
        <v>31</v>
      </c>
      <c r="Y8" s="57" t="s">
        <v>32</v>
      </c>
      <c r="Z8" s="57" t="s">
        <v>33</v>
      </c>
      <c r="AA8" s="57" t="s">
        <v>34</v>
      </c>
      <c r="AB8" s="57" t="s">
        <v>35</v>
      </c>
      <c r="AC8" s="2"/>
    </row>
    <row r="9" spans="1:29">
      <c r="A9" s="31"/>
      <c r="B9" s="44" t="s">
        <v>69</v>
      </c>
      <c r="C9" s="71">
        <v>1.7527499999999998</v>
      </c>
      <c r="D9" s="71">
        <v>1.7527499999999998</v>
      </c>
      <c r="E9" s="71">
        <v>1.7732499999999998</v>
      </c>
      <c r="F9" s="71">
        <v>1.8347499999999999</v>
      </c>
      <c r="G9" s="71">
        <v>1.8859999999999999</v>
      </c>
      <c r="H9" s="71">
        <v>1.9577499999999997</v>
      </c>
      <c r="I9" s="71">
        <v>1.9577499999999997</v>
      </c>
      <c r="J9" s="71">
        <v>2.1524999999999999</v>
      </c>
      <c r="K9" s="71">
        <v>2.5829999999999997</v>
      </c>
      <c r="L9" s="71">
        <v>2.8597499999999996</v>
      </c>
      <c r="M9" s="71">
        <v>3.00325</v>
      </c>
      <c r="N9" s="71">
        <v>3.1159999999999997</v>
      </c>
      <c r="O9" s="71">
        <v>3.1569999999999996</v>
      </c>
      <c r="P9" s="71">
        <v>3.2082499999999996</v>
      </c>
      <c r="Q9" s="71">
        <v>3.2595000000000001</v>
      </c>
      <c r="R9" s="71">
        <v>3.3414999999999995</v>
      </c>
      <c r="S9" s="71">
        <v>3.3824999999999994</v>
      </c>
      <c r="T9" s="71">
        <v>3.3824999999999994</v>
      </c>
      <c r="U9" s="71">
        <v>3.3824999999999994</v>
      </c>
      <c r="V9" s="71">
        <v>3.3824999999999994</v>
      </c>
      <c r="W9" s="71">
        <v>3.3824999999999994</v>
      </c>
      <c r="X9" s="71">
        <v>3.3824999999999994</v>
      </c>
      <c r="Y9" s="71">
        <v>3.3824999999999994</v>
      </c>
      <c r="Z9" s="71">
        <v>3.3824999999999994</v>
      </c>
      <c r="AA9" s="71">
        <v>3.3824999999999994</v>
      </c>
      <c r="AB9" s="71">
        <v>3.3824999999999994</v>
      </c>
      <c r="AC9" s="2"/>
    </row>
    <row r="10" spans="1:29">
      <c r="A10" s="31"/>
      <c r="B10" s="2" t="s">
        <v>70</v>
      </c>
      <c r="C10" s="72">
        <v>2.8802499999999998</v>
      </c>
      <c r="D10" s="72">
        <v>3.0544999999999995</v>
      </c>
      <c r="E10" s="72">
        <v>3.1262499999999998</v>
      </c>
      <c r="F10" s="72">
        <v>3.1774999999999998</v>
      </c>
      <c r="G10" s="72">
        <v>3.2595000000000001</v>
      </c>
      <c r="H10" s="72">
        <v>3.4234999999999998</v>
      </c>
      <c r="I10" s="72">
        <v>3.5669999999999997</v>
      </c>
      <c r="J10" s="72">
        <v>3.5977499999999996</v>
      </c>
      <c r="K10" s="72">
        <v>3.7002499999999996</v>
      </c>
      <c r="L10" s="72">
        <v>3.8334999999999999</v>
      </c>
      <c r="M10" s="72">
        <v>3.9769999999999994</v>
      </c>
      <c r="N10" s="72">
        <v>4.0692500000000003</v>
      </c>
      <c r="O10" s="72">
        <v>4.1307499999999999</v>
      </c>
      <c r="P10" s="72">
        <v>4.2024999999999997</v>
      </c>
      <c r="Q10" s="72">
        <v>4.2742499999999994</v>
      </c>
      <c r="R10" s="72">
        <v>4.3767499999999995</v>
      </c>
      <c r="S10" s="72">
        <v>4.4279999999999999</v>
      </c>
      <c r="T10" s="72">
        <v>4.4279999999999999</v>
      </c>
      <c r="U10" s="72">
        <v>4.4279999999999999</v>
      </c>
      <c r="V10" s="72">
        <v>4.4279999999999999</v>
      </c>
      <c r="W10" s="72">
        <v>4.4279999999999999</v>
      </c>
      <c r="X10" s="72">
        <v>4.4279999999999999</v>
      </c>
      <c r="Y10" s="72">
        <v>4.4279999999999999</v>
      </c>
      <c r="Z10" s="72">
        <v>4.4279999999999999</v>
      </c>
      <c r="AA10" s="72">
        <v>4.4279999999999999</v>
      </c>
      <c r="AB10" s="72">
        <v>4.4279999999999999</v>
      </c>
      <c r="AC10" s="2"/>
    </row>
    <row r="11" spans="1:29">
      <c r="A11" s="31"/>
      <c r="B11" s="44" t="s">
        <v>78</v>
      </c>
      <c r="C11" s="71">
        <v>1.7527499999999998</v>
      </c>
      <c r="D11" s="71">
        <v>1.7527499999999998</v>
      </c>
      <c r="E11" s="71">
        <v>1.7732499999999998</v>
      </c>
      <c r="F11" s="71">
        <v>1.8347499999999999</v>
      </c>
      <c r="G11" s="71">
        <v>1.8859999999999999</v>
      </c>
      <c r="H11" s="71">
        <v>1.9577499999999997</v>
      </c>
      <c r="I11" s="71">
        <v>1.9577499999999997</v>
      </c>
      <c r="J11" s="71">
        <v>2.1524999999999999</v>
      </c>
      <c r="K11" s="71">
        <v>2.5829999999999997</v>
      </c>
      <c r="L11" s="71">
        <v>2.8597499999999996</v>
      </c>
      <c r="M11" s="71">
        <v>3.00325</v>
      </c>
      <c r="N11" s="71">
        <v>3.1159999999999997</v>
      </c>
      <c r="O11" s="71">
        <v>3.1569999999999996</v>
      </c>
      <c r="P11" s="71">
        <v>3.2082499999999996</v>
      </c>
      <c r="Q11" s="71">
        <v>3.2595000000000001</v>
      </c>
      <c r="R11" s="71">
        <v>3.3414999999999995</v>
      </c>
      <c r="S11" s="71">
        <v>3.3824999999999994</v>
      </c>
      <c r="T11" s="71">
        <v>3.3824999999999994</v>
      </c>
      <c r="U11" s="71">
        <v>3.3824999999999994</v>
      </c>
      <c r="V11" s="71">
        <v>3.3824999999999994</v>
      </c>
      <c r="W11" s="71">
        <v>3.3824999999999994</v>
      </c>
      <c r="X11" s="71">
        <v>3.3824999999999994</v>
      </c>
      <c r="Y11" s="71">
        <v>3.3824999999999994</v>
      </c>
      <c r="Z11" s="71">
        <v>3.3824999999999994</v>
      </c>
      <c r="AA11" s="71">
        <v>3.3824999999999994</v>
      </c>
      <c r="AB11" s="71">
        <v>3.3824999999999994</v>
      </c>
      <c r="AC11" s="2"/>
    </row>
    <row r="12" spans="1:29">
      <c r="A12" s="31"/>
      <c r="B12" s="2" t="s">
        <v>332</v>
      </c>
      <c r="C12" s="72">
        <v>2.4599999999999995</v>
      </c>
      <c r="D12" s="72">
        <v>2.5829999999999997</v>
      </c>
      <c r="E12" s="72">
        <v>2.6342499999999998</v>
      </c>
      <c r="F12" s="72">
        <v>2.706</v>
      </c>
      <c r="G12" s="72">
        <v>2.7675000000000001</v>
      </c>
      <c r="H12" s="72">
        <v>2.9212499999999997</v>
      </c>
      <c r="I12" s="72">
        <v>3.0339999999999998</v>
      </c>
      <c r="J12" s="72">
        <v>3.1262499999999998</v>
      </c>
      <c r="K12" s="72">
        <v>3.28</v>
      </c>
      <c r="L12" s="72">
        <v>3.4132499999999997</v>
      </c>
      <c r="M12" s="72">
        <v>3.5669999999999997</v>
      </c>
      <c r="N12" s="72">
        <v>3.69</v>
      </c>
      <c r="O12" s="72">
        <v>3.7514999999999996</v>
      </c>
      <c r="P12" s="72">
        <v>3.7925</v>
      </c>
      <c r="Q12" s="72">
        <v>3.8437499999999996</v>
      </c>
      <c r="R12" s="72">
        <v>3.9257499999999999</v>
      </c>
      <c r="S12" s="72">
        <v>3.98725</v>
      </c>
      <c r="T12" s="72">
        <v>3.98725</v>
      </c>
      <c r="U12" s="72">
        <v>3.98725</v>
      </c>
      <c r="V12" s="72">
        <v>3.98725</v>
      </c>
      <c r="W12" s="72">
        <v>3.98725</v>
      </c>
      <c r="X12" s="72">
        <v>3.98725</v>
      </c>
      <c r="Y12" s="72">
        <v>3.98725</v>
      </c>
      <c r="Z12" s="72">
        <v>3.98725</v>
      </c>
      <c r="AA12" s="72">
        <v>3.98725</v>
      </c>
      <c r="AB12" s="72">
        <v>3.98725</v>
      </c>
      <c r="AC12" s="2"/>
    </row>
    <row r="13" spans="1:29">
      <c r="A13" s="31"/>
      <c r="B13" s="44" t="s">
        <v>76</v>
      </c>
      <c r="C13" s="71">
        <v>2.7675000000000001</v>
      </c>
      <c r="D13" s="71">
        <v>2.9519999999999995</v>
      </c>
      <c r="E13" s="71">
        <v>3.0134999999999996</v>
      </c>
      <c r="F13" s="71">
        <v>3.1774999999999998</v>
      </c>
      <c r="G13" s="71">
        <v>3.2595000000000001</v>
      </c>
      <c r="H13" s="71">
        <v>3.4234999999999998</v>
      </c>
      <c r="I13" s="71">
        <v>3.5669999999999997</v>
      </c>
      <c r="J13" s="71">
        <v>3.5977499999999996</v>
      </c>
      <c r="K13" s="71">
        <v>3.7002499999999996</v>
      </c>
      <c r="L13" s="71">
        <v>3.8334999999999999</v>
      </c>
      <c r="M13" s="71">
        <v>3.9769999999999994</v>
      </c>
      <c r="N13" s="71">
        <v>4.0692500000000003</v>
      </c>
      <c r="O13" s="71">
        <v>4.1307499999999999</v>
      </c>
      <c r="P13" s="71">
        <v>4.2024999999999997</v>
      </c>
      <c r="Q13" s="71">
        <v>4.2742499999999994</v>
      </c>
      <c r="R13" s="71">
        <v>4.3767499999999995</v>
      </c>
      <c r="S13" s="71">
        <v>4.4279999999999999</v>
      </c>
      <c r="T13" s="71">
        <v>4.4279999999999999</v>
      </c>
      <c r="U13" s="71">
        <v>4.4279999999999999</v>
      </c>
      <c r="V13" s="71">
        <v>4.4279999999999999</v>
      </c>
      <c r="W13" s="71">
        <v>4.4279999999999999</v>
      </c>
      <c r="X13" s="71">
        <v>4.4279999999999999</v>
      </c>
      <c r="Y13" s="71">
        <v>4.4279999999999999</v>
      </c>
      <c r="Z13" s="71">
        <v>4.4279999999999999</v>
      </c>
      <c r="AA13" s="71">
        <v>4.4279999999999999</v>
      </c>
      <c r="AB13" s="71">
        <v>4.4279999999999999</v>
      </c>
      <c r="AC13" s="2"/>
    </row>
    <row r="14" spans="1:29">
      <c r="A14" s="31"/>
      <c r="B14" s="2" t="s">
        <v>437</v>
      </c>
      <c r="C14" s="72">
        <v>2.2447499999999998</v>
      </c>
      <c r="D14" s="72">
        <v>2.2857499999999997</v>
      </c>
      <c r="E14" s="72">
        <v>2.3267499999999997</v>
      </c>
      <c r="F14" s="72">
        <v>2.3472499999999998</v>
      </c>
      <c r="G14" s="72">
        <v>2.36775</v>
      </c>
      <c r="H14" s="72">
        <v>2.3882499999999998</v>
      </c>
      <c r="I14" s="72">
        <v>2.4394999999999998</v>
      </c>
      <c r="J14" s="72">
        <v>2.4804999999999997</v>
      </c>
      <c r="K14" s="72">
        <v>2.4907499999999998</v>
      </c>
      <c r="L14" s="72">
        <v>2.5214999999999996</v>
      </c>
      <c r="M14" s="72">
        <v>2.5522499999999999</v>
      </c>
      <c r="N14" s="72">
        <v>2.6034999999999999</v>
      </c>
      <c r="O14" s="72">
        <v>2.8802499999999998</v>
      </c>
      <c r="P14" s="72">
        <v>3.1262499999999998</v>
      </c>
      <c r="Q14" s="72">
        <v>3.1877499999999994</v>
      </c>
      <c r="R14" s="72">
        <v>3.2697499999999997</v>
      </c>
      <c r="S14" s="72">
        <v>3.3107499999999996</v>
      </c>
      <c r="T14" s="72">
        <v>3.3107499999999996</v>
      </c>
      <c r="U14" s="72">
        <v>3.3107499999999996</v>
      </c>
      <c r="V14" s="72">
        <v>3.3107499999999996</v>
      </c>
      <c r="W14" s="72">
        <v>3.3107499999999996</v>
      </c>
      <c r="X14" s="72">
        <v>3.3107499999999996</v>
      </c>
      <c r="Y14" s="72">
        <v>3.3107499999999996</v>
      </c>
      <c r="Z14" s="72">
        <v>3.3107499999999996</v>
      </c>
      <c r="AA14" s="72">
        <v>3.3107499999999996</v>
      </c>
      <c r="AB14" s="72">
        <v>3.3107499999999996</v>
      </c>
      <c r="AC14" s="2"/>
    </row>
    <row r="15" spans="1:29">
      <c r="A15" s="31"/>
      <c r="B15" s="44" t="s">
        <v>438</v>
      </c>
      <c r="C15" s="71">
        <v>2.2447499999999998</v>
      </c>
      <c r="D15" s="71">
        <v>2.2857499999999997</v>
      </c>
      <c r="E15" s="71">
        <v>2.3267499999999997</v>
      </c>
      <c r="F15" s="71">
        <v>2.3472499999999998</v>
      </c>
      <c r="G15" s="71">
        <v>2.36775</v>
      </c>
      <c r="H15" s="71">
        <v>2.3882499999999998</v>
      </c>
      <c r="I15" s="71">
        <v>2.4394999999999998</v>
      </c>
      <c r="J15" s="71">
        <v>2.4804999999999997</v>
      </c>
      <c r="K15" s="71">
        <v>2.4907499999999998</v>
      </c>
      <c r="L15" s="71">
        <v>2.5214999999999996</v>
      </c>
      <c r="M15" s="71">
        <v>2.5522499999999999</v>
      </c>
      <c r="N15" s="71">
        <v>2.6034999999999999</v>
      </c>
      <c r="O15" s="71">
        <v>2.8802499999999998</v>
      </c>
      <c r="P15" s="71">
        <v>3.1262499999999998</v>
      </c>
      <c r="Q15" s="71">
        <v>3.1877499999999994</v>
      </c>
      <c r="R15" s="71">
        <v>3.2697499999999997</v>
      </c>
      <c r="S15" s="71">
        <v>3.3107499999999996</v>
      </c>
      <c r="T15" s="71">
        <v>3.3107499999999996</v>
      </c>
      <c r="U15" s="71">
        <v>3.3107499999999996</v>
      </c>
      <c r="V15" s="71">
        <v>3.3107499999999996</v>
      </c>
      <c r="W15" s="71">
        <v>3.3107499999999996</v>
      </c>
      <c r="X15" s="71">
        <v>3.3107499999999996</v>
      </c>
      <c r="Y15" s="71">
        <v>3.3107499999999996</v>
      </c>
      <c r="Z15" s="71">
        <v>3.3107499999999996</v>
      </c>
      <c r="AA15" s="71">
        <v>3.3107499999999996</v>
      </c>
      <c r="AB15" s="71">
        <v>3.3107499999999996</v>
      </c>
      <c r="AC15" s="2"/>
    </row>
    <row r="16" spans="1:29">
      <c r="A16" s="31"/>
      <c r="B16" s="44" t="s">
        <v>71</v>
      </c>
      <c r="C16" s="71">
        <v>2.8802499999999998</v>
      </c>
      <c r="D16" s="71">
        <v>3.0237499999999997</v>
      </c>
      <c r="E16" s="71">
        <v>3.0749999999999997</v>
      </c>
      <c r="F16" s="71">
        <v>3.1569999999999996</v>
      </c>
      <c r="G16" s="71">
        <v>3.2287499999999998</v>
      </c>
      <c r="H16" s="71">
        <v>3.3927499999999999</v>
      </c>
      <c r="I16" s="71">
        <v>3.5259999999999998</v>
      </c>
      <c r="J16" s="71">
        <v>3.5567500000000001</v>
      </c>
      <c r="K16" s="71">
        <v>3.6182499999999993</v>
      </c>
      <c r="L16" s="71">
        <v>3.7309999999999999</v>
      </c>
      <c r="M16" s="71">
        <v>3.8847499999999995</v>
      </c>
      <c r="N16" s="71">
        <v>3.98725</v>
      </c>
      <c r="O16" s="71">
        <v>4.0385</v>
      </c>
      <c r="P16" s="71">
        <v>4.0999999999999996</v>
      </c>
      <c r="Q16" s="71">
        <v>4.1819999999999995</v>
      </c>
      <c r="R16" s="71">
        <v>4.2742499999999994</v>
      </c>
      <c r="S16" s="71">
        <v>4.325499999999999</v>
      </c>
      <c r="T16" s="71">
        <v>4.325499999999999</v>
      </c>
      <c r="U16" s="71">
        <v>4.325499999999999</v>
      </c>
      <c r="V16" s="71">
        <v>4.325499999999999</v>
      </c>
      <c r="W16" s="71">
        <v>4.325499999999999</v>
      </c>
      <c r="X16" s="71">
        <v>4.325499999999999</v>
      </c>
      <c r="Y16" s="71">
        <v>4.325499999999999</v>
      </c>
      <c r="Z16" s="71">
        <v>4.325499999999999</v>
      </c>
      <c r="AA16" s="71">
        <v>4.325499999999999</v>
      </c>
      <c r="AB16" s="71">
        <v>4.325499999999999</v>
      </c>
      <c r="AC16" s="2"/>
    </row>
    <row r="17" spans="1:29">
      <c r="A17" s="31"/>
      <c r="B17" s="2" t="s">
        <v>72</v>
      </c>
      <c r="C17" s="72">
        <v>1.6809999999999998</v>
      </c>
      <c r="D17" s="72">
        <v>1.6809999999999998</v>
      </c>
      <c r="E17" s="72">
        <v>1.6809999999999998</v>
      </c>
      <c r="F17" s="72">
        <v>1.7014999999999998</v>
      </c>
      <c r="G17" s="72">
        <v>1.7219999999999998</v>
      </c>
      <c r="H17" s="72">
        <v>1.7219999999999998</v>
      </c>
      <c r="I17" s="72">
        <v>1.7219999999999998</v>
      </c>
      <c r="J17" s="72">
        <v>1.7219999999999998</v>
      </c>
      <c r="K17" s="72">
        <v>1.7219999999999998</v>
      </c>
      <c r="L17" s="72">
        <v>1.7219999999999998</v>
      </c>
      <c r="M17" s="72">
        <v>1.7219999999999998</v>
      </c>
      <c r="N17" s="72">
        <v>1.7219999999999998</v>
      </c>
      <c r="O17" s="72">
        <v>1.7219999999999998</v>
      </c>
      <c r="P17" s="72">
        <v>1.7219999999999998</v>
      </c>
      <c r="Q17" s="72">
        <v>1.7219999999999998</v>
      </c>
      <c r="R17" s="72">
        <v>1.7219999999999998</v>
      </c>
      <c r="S17" s="72">
        <v>1.7219999999999998</v>
      </c>
      <c r="T17" s="72">
        <v>1.7219999999999998</v>
      </c>
      <c r="U17" s="72">
        <v>1.7219999999999998</v>
      </c>
      <c r="V17" s="72">
        <v>1.7219999999999998</v>
      </c>
      <c r="W17" s="72">
        <v>1.7219999999999998</v>
      </c>
      <c r="X17" s="72">
        <v>1.7219999999999998</v>
      </c>
      <c r="Y17" s="72">
        <v>1.7219999999999998</v>
      </c>
      <c r="Z17" s="72">
        <v>1.7219999999999998</v>
      </c>
      <c r="AA17" s="72">
        <v>1.7219999999999998</v>
      </c>
      <c r="AB17" s="72">
        <v>1.7219999999999998</v>
      </c>
      <c r="AC17" s="2"/>
    </row>
    <row r="18" spans="1:29">
      <c r="A18" s="31"/>
      <c r="B18" s="44" t="s">
        <v>73</v>
      </c>
      <c r="C18" s="71">
        <v>1.3734999999999999</v>
      </c>
      <c r="D18" s="71">
        <v>1.3939999999999999</v>
      </c>
      <c r="E18" s="71">
        <v>1.3939999999999999</v>
      </c>
      <c r="F18" s="71">
        <v>1.40425</v>
      </c>
      <c r="G18" s="71">
        <v>1.4247499999999997</v>
      </c>
      <c r="H18" s="71">
        <v>1.4247499999999997</v>
      </c>
      <c r="I18" s="71">
        <v>1.4247499999999997</v>
      </c>
      <c r="J18" s="71">
        <v>1.4247499999999997</v>
      </c>
      <c r="K18" s="71">
        <v>1.4247499999999997</v>
      </c>
      <c r="L18" s="71">
        <v>1.4247499999999997</v>
      </c>
      <c r="M18" s="71">
        <v>1.4247499999999997</v>
      </c>
      <c r="N18" s="71">
        <v>1.4247499999999997</v>
      </c>
      <c r="O18" s="71">
        <v>1.4247499999999997</v>
      </c>
      <c r="P18" s="71">
        <v>1.4349999999999998</v>
      </c>
      <c r="Q18" s="71">
        <v>1.4349999999999998</v>
      </c>
      <c r="R18" s="71">
        <v>1.4349999999999998</v>
      </c>
      <c r="S18" s="71">
        <v>1.4349999999999998</v>
      </c>
      <c r="T18" s="71">
        <v>1.4349999999999998</v>
      </c>
      <c r="U18" s="71">
        <v>1.4349999999999998</v>
      </c>
      <c r="V18" s="71">
        <v>1.4452499999999997</v>
      </c>
      <c r="W18" s="71">
        <v>1.4452499999999997</v>
      </c>
      <c r="X18" s="71">
        <v>1.4452499999999997</v>
      </c>
      <c r="Y18" s="71">
        <v>1.4452499999999997</v>
      </c>
      <c r="Z18" s="71">
        <v>1.4452499999999997</v>
      </c>
      <c r="AA18" s="71">
        <v>1.4452499999999997</v>
      </c>
      <c r="AB18" s="71">
        <v>1.4452499999999997</v>
      </c>
      <c r="AC18" s="2"/>
    </row>
    <row r="19" spans="1:29">
      <c r="A19" s="31"/>
      <c r="B19" s="2" t="s">
        <v>74</v>
      </c>
      <c r="C19" s="72">
        <v>2.5419999999999998</v>
      </c>
      <c r="D19" s="72">
        <v>2.6034999999999999</v>
      </c>
      <c r="E19" s="72">
        <v>2.6342499999999998</v>
      </c>
      <c r="F19" s="72">
        <v>2.665</v>
      </c>
      <c r="G19" s="72">
        <v>2.6854999999999998</v>
      </c>
      <c r="H19" s="72">
        <v>2.706</v>
      </c>
      <c r="I19" s="72">
        <v>2.7264999999999997</v>
      </c>
      <c r="J19" s="72">
        <v>2.8904999999999994</v>
      </c>
      <c r="K19" s="72">
        <v>3.28</v>
      </c>
      <c r="L19" s="72">
        <v>3.5874999999999995</v>
      </c>
      <c r="M19" s="72">
        <v>3.7412499999999995</v>
      </c>
      <c r="N19" s="72">
        <v>3.8744999999999994</v>
      </c>
      <c r="O19" s="72">
        <v>3.9257499999999999</v>
      </c>
      <c r="P19" s="72">
        <v>3.98725</v>
      </c>
      <c r="Q19" s="72">
        <v>4.0487500000000001</v>
      </c>
      <c r="R19" s="72">
        <v>4.1614999999999993</v>
      </c>
      <c r="S19" s="72">
        <v>4.2024999999999997</v>
      </c>
      <c r="T19" s="72">
        <v>4.2024999999999997</v>
      </c>
      <c r="U19" s="72">
        <v>4.2024999999999997</v>
      </c>
      <c r="V19" s="72">
        <v>4.2024999999999997</v>
      </c>
      <c r="W19" s="72">
        <v>4.2024999999999997</v>
      </c>
      <c r="X19" s="72">
        <v>4.2024999999999997</v>
      </c>
      <c r="Y19" s="72">
        <v>4.2024999999999997</v>
      </c>
      <c r="Z19" s="72">
        <v>4.2024999999999997</v>
      </c>
      <c r="AA19" s="72">
        <v>4.2024999999999997</v>
      </c>
      <c r="AB19" s="72">
        <v>4.2024999999999997</v>
      </c>
      <c r="AC19" s="2"/>
    </row>
    <row r="20" spans="1:29">
      <c r="A20" s="31"/>
      <c r="B20" s="44" t="s">
        <v>75</v>
      </c>
      <c r="C20" s="71">
        <v>3.0134999999999996</v>
      </c>
      <c r="D20" s="71">
        <v>3.0237499999999997</v>
      </c>
      <c r="E20" s="71">
        <v>3.0237499999999997</v>
      </c>
      <c r="F20" s="71">
        <v>3.0442499999999999</v>
      </c>
      <c r="G20" s="71">
        <v>3.0647500000000001</v>
      </c>
      <c r="H20" s="71">
        <v>3.0647500000000001</v>
      </c>
      <c r="I20" s="71">
        <v>3.0647500000000001</v>
      </c>
      <c r="J20" s="71">
        <v>3.0647500000000001</v>
      </c>
      <c r="K20" s="71">
        <v>3.0647500000000001</v>
      </c>
      <c r="L20" s="71">
        <v>3.0647500000000001</v>
      </c>
      <c r="M20" s="71">
        <v>3.0647500000000001</v>
      </c>
      <c r="N20" s="71">
        <v>3.0647500000000001</v>
      </c>
      <c r="O20" s="71">
        <v>3.0647500000000001</v>
      </c>
      <c r="P20" s="71">
        <v>3.0647500000000001</v>
      </c>
      <c r="Q20" s="71">
        <v>3.0647500000000001</v>
      </c>
      <c r="R20" s="71">
        <v>3.0647500000000001</v>
      </c>
      <c r="S20" s="71">
        <v>3.0647500000000001</v>
      </c>
      <c r="T20" s="71">
        <v>3.0647500000000001</v>
      </c>
      <c r="U20" s="71">
        <v>3.0647500000000001</v>
      </c>
      <c r="V20" s="71">
        <v>3.0647500000000001</v>
      </c>
      <c r="W20" s="71">
        <v>3.0647500000000001</v>
      </c>
      <c r="X20" s="71">
        <v>3.0647500000000001</v>
      </c>
      <c r="Y20" s="71">
        <v>3.0647500000000001</v>
      </c>
      <c r="Z20" s="71">
        <v>3.0647500000000001</v>
      </c>
      <c r="AA20" s="71">
        <v>3.0647500000000001</v>
      </c>
      <c r="AB20" s="71">
        <v>3.0647500000000001</v>
      </c>
      <c r="AC20" s="2"/>
    </row>
    <row r="21" spans="1:29">
      <c r="A21" s="31"/>
      <c r="B21" s="142" t="s">
        <v>439</v>
      </c>
      <c r="C21" s="72">
        <v>3.0134999999999996</v>
      </c>
      <c r="D21" s="72">
        <v>3.0237499999999997</v>
      </c>
      <c r="E21" s="72">
        <v>3.0237499999999997</v>
      </c>
      <c r="F21" s="72">
        <v>3.0442499999999999</v>
      </c>
      <c r="G21" s="72">
        <v>3.0647500000000001</v>
      </c>
      <c r="H21" s="72">
        <v>3.0647500000000001</v>
      </c>
      <c r="I21" s="72">
        <v>3.0647500000000001</v>
      </c>
      <c r="J21" s="72">
        <v>3.0647500000000001</v>
      </c>
      <c r="K21" s="72">
        <v>3.0647500000000001</v>
      </c>
      <c r="L21" s="72">
        <v>3.0647500000000001</v>
      </c>
      <c r="M21" s="72">
        <v>3.0647500000000001</v>
      </c>
      <c r="N21" s="72">
        <v>3.0647500000000001</v>
      </c>
      <c r="O21" s="72">
        <v>3.0647500000000001</v>
      </c>
      <c r="P21" s="72">
        <v>3.0647500000000001</v>
      </c>
      <c r="Q21" s="72">
        <v>3.0647500000000001</v>
      </c>
      <c r="R21" s="72">
        <v>3.0647500000000001</v>
      </c>
      <c r="S21" s="72">
        <v>3.0647500000000001</v>
      </c>
      <c r="T21" s="72">
        <v>3.0647500000000001</v>
      </c>
      <c r="U21" s="72">
        <v>3.0647500000000001</v>
      </c>
      <c r="V21" s="72">
        <v>3.0647500000000001</v>
      </c>
      <c r="W21" s="72">
        <v>3.0647500000000001</v>
      </c>
      <c r="X21" s="72">
        <v>3.0647500000000001</v>
      </c>
      <c r="Y21" s="72">
        <v>3.0647500000000001</v>
      </c>
      <c r="Z21" s="72">
        <v>3.0647500000000001</v>
      </c>
      <c r="AA21" s="72">
        <v>3.0647500000000001</v>
      </c>
      <c r="AB21" s="72">
        <v>3.0647500000000001</v>
      </c>
      <c r="AC21" s="2"/>
    </row>
    <row r="22" spans="1:29">
      <c r="A22" s="31"/>
      <c r="B22" s="44" t="s">
        <v>440</v>
      </c>
      <c r="C22" s="71">
        <v>0.69699999999999995</v>
      </c>
      <c r="D22" s="71">
        <v>0.69699999999999995</v>
      </c>
      <c r="E22" s="71">
        <v>0.69699999999999995</v>
      </c>
      <c r="F22" s="71">
        <v>0.69699999999999995</v>
      </c>
      <c r="G22" s="71">
        <v>0.70724999999999993</v>
      </c>
      <c r="H22" s="71">
        <v>0.70724999999999993</v>
      </c>
      <c r="I22" s="71">
        <v>0.70724999999999993</v>
      </c>
      <c r="J22" s="71">
        <v>0.70724999999999993</v>
      </c>
      <c r="K22" s="71">
        <v>0.71749999999999992</v>
      </c>
      <c r="L22" s="71">
        <v>0.71749999999999992</v>
      </c>
      <c r="M22" s="71">
        <v>0.71749999999999992</v>
      </c>
      <c r="N22" s="71">
        <v>0.7277499999999999</v>
      </c>
      <c r="O22" s="71">
        <v>0.7277499999999999</v>
      </c>
      <c r="P22" s="71">
        <v>0.73799999999999988</v>
      </c>
      <c r="Q22" s="71">
        <v>0.73799999999999988</v>
      </c>
      <c r="R22" s="71">
        <v>0.75849999999999995</v>
      </c>
      <c r="S22" s="71">
        <v>0.75849999999999995</v>
      </c>
      <c r="T22" s="71">
        <v>0.76874999999999993</v>
      </c>
      <c r="U22" s="71">
        <v>0.76874999999999993</v>
      </c>
      <c r="V22" s="71">
        <v>0.77899999999999991</v>
      </c>
      <c r="W22" s="71">
        <v>0.7892499999999999</v>
      </c>
      <c r="X22" s="71">
        <v>0.7892499999999999</v>
      </c>
      <c r="Y22" s="71">
        <v>0.7892499999999999</v>
      </c>
      <c r="Z22" s="71">
        <v>0.7892499999999999</v>
      </c>
      <c r="AA22" s="71">
        <v>0.7892499999999999</v>
      </c>
      <c r="AB22" s="71">
        <v>0.7892499999999999</v>
      </c>
      <c r="AC22" s="2"/>
    </row>
    <row r="23" spans="1:29">
      <c r="A23" s="31"/>
      <c r="B23" s="142" t="s">
        <v>441</v>
      </c>
      <c r="C23" s="72">
        <v>0.69699999999999995</v>
      </c>
      <c r="D23" s="72">
        <v>0.69699999999999995</v>
      </c>
      <c r="E23" s="72">
        <v>0.69699999999999995</v>
      </c>
      <c r="F23" s="72">
        <v>0.69699999999999995</v>
      </c>
      <c r="G23" s="72">
        <v>0.70724999999999993</v>
      </c>
      <c r="H23" s="72">
        <v>0.70724999999999993</v>
      </c>
      <c r="I23" s="72">
        <v>0.70724999999999993</v>
      </c>
      <c r="J23" s="72">
        <v>0.70724999999999993</v>
      </c>
      <c r="K23" s="72">
        <v>0.71749999999999992</v>
      </c>
      <c r="L23" s="72">
        <v>0.71749999999999992</v>
      </c>
      <c r="M23" s="72">
        <v>0.71749999999999992</v>
      </c>
      <c r="N23" s="72">
        <v>0.7277499999999999</v>
      </c>
      <c r="O23" s="72">
        <v>0.7277499999999999</v>
      </c>
      <c r="P23" s="72">
        <v>0.73799999999999988</v>
      </c>
      <c r="Q23" s="72">
        <v>0.73799999999999988</v>
      </c>
      <c r="R23" s="72">
        <v>0.75849999999999995</v>
      </c>
      <c r="S23" s="72">
        <v>0.75849999999999995</v>
      </c>
      <c r="T23" s="72">
        <v>0.76874999999999993</v>
      </c>
      <c r="U23" s="72">
        <v>0.76874999999999993</v>
      </c>
      <c r="V23" s="72">
        <v>0.77899999999999991</v>
      </c>
      <c r="W23" s="72">
        <v>0.7892499999999999</v>
      </c>
      <c r="X23" s="72">
        <v>0.7892499999999999</v>
      </c>
      <c r="Y23" s="72">
        <v>0.7892499999999999</v>
      </c>
      <c r="Z23" s="72">
        <v>0.7892499999999999</v>
      </c>
      <c r="AA23" s="72">
        <v>0.7892499999999999</v>
      </c>
      <c r="AB23" s="72">
        <v>0.7892499999999999</v>
      </c>
      <c r="AC23" s="139"/>
    </row>
    <row r="24" spans="1:29">
      <c r="A24" s="31"/>
      <c r="B24" s="44" t="s">
        <v>77</v>
      </c>
      <c r="C24" s="71">
        <v>0.67649999999999999</v>
      </c>
      <c r="D24" s="71">
        <v>0.68674999999999997</v>
      </c>
      <c r="E24" s="71">
        <v>0.68674999999999997</v>
      </c>
      <c r="F24" s="71">
        <v>0.69699999999999995</v>
      </c>
      <c r="G24" s="71">
        <v>0.69699999999999995</v>
      </c>
      <c r="H24" s="71">
        <v>0.69699999999999995</v>
      </c>
      <c r="I24" s="71">
        <v>0.69699999999999995</v>
      </c>
      <c r="J24" s="71">
        <v>0.70724999999999993</v>
      </c>
      <c r="K24" s="71">
        <v>0.70724999999999993</v>
      </c>
      <c r="L24" s="71">
        <v>0.70724999999999993</v>
      </c>
      <c r="M24" s="71">
        <v>0.71749999999999992</v>
      </c>
      <c r="N24" s="71">
        <v>0.71749999999999992</v>
      </c>
      <c r="O24" s="71">
        <v>0.71749999999999992</v>
      </c>
      <c r="P24" s="71">
        <v>0.7277499999999999</v>
      </c>
      <c r="Q24" s="71">
        <v>0.7277499999999999</v>
      </c>
      <c r="R24" s="71">
        <v>0.73799999999999988</v>
      </c>
      <c r="S24" s="71">
        <v>0.73799999999999988</v>
      </c>
      <c r="T24" s="71">
        <v>0.75849999999999995</v>
      </c>
      <c r="U24" s="71">
        <v>0.75849999999999995</v>
      </c>
      <c r="V24" s="71">
        <v>0.76874999999999993</v>
      </c>
      <c r="W24" s="71">
        <v>0.77899999999999991</v>
      </c>
      <c r="X24" s="71">
        <v>0.77899999999999991</v>
      </c>
      <c r="Y24" s="71">
        <v>0.77899999999999991</v>
      </c>
      <c r="Z24" s="71">
        <v>0.77899999999999991</v>
      </c>
      <c r="AA24" s="71">
        <v>0.77899999999999991</v>
      </c>
      <c r="AB24" s="71">
        <v>0.77899999999999991</v>
      </c>
      <c r="AC24" s="139"/>
    </row>
    <row r="25" spans="1:29">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139"/>
      <c r="AC25" s="139"/>
    </row>
    <row r="26" spans="1:29">
      <c r="A26" s="31"/>
      <c r="B26" s="31" t="s">
        <v>935</v>
      </c>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2"/>
      <c r="AC26" s="2"/>
    </row>
    <row r="27" spans="1:29">
      <c r="A27" s="31"/>
      <c r="B27" s="57" t="s">
        <v>934</v>
      </c>
      <c r="C27" s="57" t="s">
        <v>10</v>
      </c>
      <c r="D27" s="57" t="s">
        <v>11</v>
      </c>
      <c r="E27" s="57" t="s">
        <v>12</v>
      </c>
      <c r="F27" s="57" t="s">
        <v>13</v>
      </c>
      <c r="G27" s="57" t="s">
        <v>14</v>
      </c>
      <c r="H27" s="57" t="s">
        <v>15</v>
      </c>
      <c r="I27" s="57" t="s">
        <v>16</v>
      </c>
      <c r="J27" s="57" t="s">
        <v>17</v>
      </c>
      <c r="K27" s="57" t="s">
        <v>18</v>
      </c>
      <c r="L27" s="57" t="s">
        <v>19</v>
      </c>
      <c r="M27" s="57" t="s">
        <v>20</v>
      </c>
      <c r="N27" s="57" t="s">
        <v>21</v>
      </c>
      <c r="O27" s="57" t="s">
        <v>22</v>
      </c>
      <c r="P27" s="57" t="s">
        <v>23</v>
      </c>
      <c r="Q27" s="57" t="s">
        <v>24</v>
      </c>
      <c r="R27" s="57" t="s">
        <v>25</v>
      </c>
      <c r="S27" s="57" t="s">
        <v>26</v>
      </c>
      <c r="T27" s="57" t="s">
        <v>27</v>
      </c>
      <c r="U27" s="57" t="s">
        <v>28</v>
      </c>
      <c r="V27" s="57" t="s">
        <v>29</v>
      </c>
      <c r="W27" s="57" t="s">
        <v>30</v>
      </c>
      <c r="X27" s="57" t="s">
        <v>31</v>
      </c>
      <c r="Y27" s="57" t="s">
        <v>32</v>
      </c>
      <c r="Z27" s="57" t="s">
        <v>33</v>
      </c>
      <c r="AA27" s="57" t="s">
        <v>34</v>
      </c>
      <c r="AB27" s="57" t="s">
        <v>35</v>
      </c>
      <c r="AC27" s="2"/>
    </row>
    <row r="28" spans="1:29">
      <c r="A28" s="31"/>
      <c r="B28" s="44" t="s">
        <v>727</v>
      </c>
      <c r="C28" s="71">
        <v>3.0237499999999997</v>
      </c>
      <c r="D28" s="71">
        <v>3.0237499999999997</v>
      </c>
      <c r="E28" s="71">
        <v>3.0442499999999999</v>
      </c>
      <c r="F28" s="71">
        <v>3.0647500000000001</v>
      </c>
      <c r="G28" s="71">
        <v>3.0647500000000001</v>
      </c>
      <c r="H28" s="71">
        <v>3.0647500000000001</v>
      </c>
      <c r="I28" s="71">
        <v>3.0647500000000001</v>
      </c>
      <c r="J28" s="71">
        <v>3.0647500000000001</v>
      </c>
      <c r="K28" s="71">
        <v>3.0647500000000001</v>
      </c>
      <c r="L28" s="71">
        <v>3.0647500000000001</v>
      </c>
      <c r="M28" s="71">
        <v>3.0647500000000001</v>
      </c>
      <c r="N28" s="71">
        <v>3.0647500000000001</v>
      </c>
      <c r="O28" s="71">
        <v>3.0647500000000001</v>
      </c>
      <c r="P28" s="71">
        <v>3.0647500000000001</v>
      </c>
      <c r="Q28" s="71">
        <v>3.0647500000000001</v>
      </c>
      <c r="R28" s="71">
        <v>3.0647500000000001</v>
      </c>
      <c r="S28" s="71">
        <v>3.0647500000000001</v>
      </c>
      <c r="T28" s="71">
        <v>3.0647500000000001</v>
      </c>
      <c r="U28" s="71">
        <v>3.0647500000000001</v>
      </c>
      <c r="V28" s="71">
        <v>3.0647500000000001</v>
      </c>
      <c r="W28" s="71">
        <v>3.0647500000000001</v>
      </c>
      <c r="X28" s="71">
        <v>3.0647500000000001</v>
      </c>
      <c r="Y28" s="71">
        <v>3.0647500000000001</v>
      </c>
      <c r="Z28" s="71">
        <v>3.0647500000000001</v>
      </c>
      <c r="AA28" s="71">
        <v>3.0647500000000001</v>
      </c>
      <c r="AB28" s="71">
        <v>3.0647500000000001</v>
      </c>
      <c r="AC28" s="2"/>
    </row>
    <row r="29" spans="1:29">
      <c r="A29" s="31"/>
      <c r="B29" s="2" t="s">
        <v>728</v>
      </c>
      <c r="C29" s="72">
        <v>4.3767499999999995</v>
      </c>
      <c r="D29" s="72">
        <v>4.0589999999999993</v>
      </c>
      <c r="E29" s="72">
        <v>4.0589999999999993</v>
      </c>
      <c r="F29" s="72">
        <v>4.0589999999999993</v>
      </c>
      <c r="G29" s="72">
        <v>4.0589999999999993</v>
      </c>
      <c r="H29" s="72">
        <v>4.0589999999999993</v>
      </c>
      <c r="I29" s="72">
        <v>4.0589999999999993</v>
      </c>
      <c r="J29" s="72">
        <v>4.0589999999999993</v>
      </c>
      <c r="K29" s="72">
        <v>4.0589999999999993</v>
      </c>
      <c r="L29" s="72">
        <v>4.0589999999999993</v>
      </c>
      <c r="M29" s="72">
        <v>4.0589999999999993</v>
      </c>
      <c r="N29" s="72">
        <v>4.0589999999999993</v>
      </c>
      <c r="O29" s="72">
        <v>4.0589999999999993</v>
      </c>
      <c r="P29" s="72">
        <v>4.0589999999999993</v>
      </c>
      <c r="Q29" s="72">
        <v>4.0589999999999993</v>
      </c>
      <c r="R29" s="72">
        <v>4.0589999999999993</v>
      </c>
      <c r="S29" s="72">
        <v>4.0589999999999993</v>
      </c>
      <c r="T29" s="72">
        <v>4.0589999999999993</v>
      </c>
      <c r="U29" s="72">
        <v>4.0589999999999993</v>
      </c>
      <c r="V29" s="72">
        <v>4.0589999999999993</v>
      </c>
      <c r="W29" s="72">
        <v>4.0589999999999993</v>
      </c>
      <c r="X29" s="72">
        <v>4.0589999999999993</v>
      </c>
      <c r="Y29" s="72">
        <v>4.0589999999999993</v>
      </c>
      <c r="Z29" s="72">
        <v>4.0589999999999993</v>
      </c>
      <c r="AA29" s="72">
        <v>4.0589999999999993</v>
      </c>
      <c r="AB29" s="72">
        <v>4.0589999999999993</v>
      </c>
      <c r="AC29" s="2"/>
    </row>
    <row r="30" spans="1:29">
      <c r="A30" s="31"/>
      <c r="B30" s="14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142"/>
    </row>
    <row r="31" spans="1:29">
      <c r="A31" s="31"/>
      <c r="B31" s="142" t="s">
        <v>1194</v>
      </c>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142"/>
    </row>
    <row r="32" spans="1:29">
      <c r="A32" s="31"/>
      <c r="B32" s="31" t="s">
        <v>1195</v>
      </c>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2"/>
      <c r="AC32" s="2"/>
    </row>
    <row r="33" spans="1:29">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2"/>
      <c r="AC33" s="2"/>
    </row>
    <row r="34" spans="1:29">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2"/>
      <c r="AC34" s="2"/>
    </row>
    <row r="35" spans="1:29">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2"/>
      <c r="AC35" s="2"/>
    </row>
    <row r="36" spans="1:29">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2"/>
      <c r="AC36" s="2"/>
    </row>
    <row r="37" spans="1:29">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2"/>
      <c r="AC37" s="2"/>
    </row>
    <row r="38" spans="1:29">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2"/>
      <c r="AC38" s="2"/>
    </row>
    <row r="39" spans="1:29">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2"/>
      <c r="AC39" s="2"/>
    </row>
    <row r="40" spans="1:29">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2"/>
      <c r="AC40" s="2"/>
    </row>
    <row r="41" spans="1:29">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2"/>
      <c r="AC41" s="2"/>
    </row>
    <row r="42" spans="1:29">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2"/>
      <c r="AC42" s="2"/>
    </row>
    <row r="43" spans="1:29">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2"/>
      <c r="AC43" s="2"/>
    </row>
    <row r="44" spans="1:29">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2"/>
      <c r="AC44" s="2"/>
    </row>
    <row r="45" spans="1:29">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2"/>
      <c r="AC45" s="2"/>
    </row>
    <row r="46" spans="1:29">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2"/>
      <c r="AC46" s="2"/>
    </row>
    <row r="47" spans="1:29">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2"/>
      <c r="AC47" s="2"/>
    </row>
    <row r="48" spans="1:29">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2"/>
      <c r="AC48" s="2"/>
    </row>
    <row r="49" spans="1:29">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2"/>
      <c r="AC49" s="2"/>
    </row>
    <row r="50" spans="1:29">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2"/>
      <c r="AC50" s="2"/>
    </row>
    <row r="51" spans="1:29">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2"/>
      <c r="AC51" s="2"/>
    </row>
    <row r="52" spans="1:29">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2"/>
      <c r="AC52" s="2"/>
    </row>
    <row r="53" spans="1:29">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2"/>
      <c r="AC53" s="2"/>
    </row>
    <row r="54" spans="1:29">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2"/>
      <c r="AC54" s="2"/>
    </row>
    <row r="55" spans="1:29">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2"/>
      <c r="AC55" s="2"/>
    </row>
    <row r="56" spans="1:29">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2"/>
      <c r="AC56" s="2"/>
    </row>
    <row r="57" spans="1:29">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2"/>
      <c r="AC57" s="2"/>
    </row>
    <row r="58" spans="1:29">
      <c r="D58" s="39"/>
      <c r="F58" s="39"/>
      <c r="G58" s="5"/>
    </row>
    <row r="59" spans="1:29">
      <c r="D59" s="39"/>
      <c r="F59" s="39"/>
      <c r="G59" s="5"/>
    </row>
    <row r="60" spans="1:29">
      <c r="D60" s="39"/>
      <c r="F60" s="39"/>
      <c r="G60" s="5"/>
    </row>
    <row r="61" spans="1:29">
      <c r="D61" s="39"/>
      <c r="F61" s="39"/>
      <c r="G61" s="5"/>
    </row>
    <row r="62" spans="1:29">
      <c r="D62" s="39"/>
      <c r="F62" s="39"/>
      <c r="G62" s="5"/>
    </row>
    <row r="63" spans="1:29">
      <c r="D63" s="39"/>
      <c r="F63" s="39"/>
      <c r="G63" s="5"/>
    </row>
    <row r="64" spans="1:29">
      <c r="D64" s="39"/>
      <c r="F64" s="39"/>
      <c r="G64" s="5"/>
    </row>
    <row r="65" spans="4:7">
      <c r="D65" s="39"/>
      <c r="F65" s="39"/>
      <c r="G65" s="5"/>
    </row>
    <row r="66" spans="4:7">
      <c r="D66" s="39"/>
      <c r="F66" s="39"/>
      <c r="G66" s="5"/>
    </row>
    <row r="67" spans="4:7">
      <c r="D67" s="39"/>
      <c r="F67" s="39"/>
      <c r="G67" s="5"/>
    </row>
    <row r="68" spans="4:7">
      <c r="D68" s="39"/>
      <c r="F68" s="39"/>
      <c r="G68" s="5"/>
    </row>
    <row r="69" spans="4:7">
      <c r="D69" s="39"/>
      <c r="F69" s="39"/>
      <c r="G69" s="5"/>
    </row>
    <row r="70" spans="4:7">
      <c r="D70" s="39"/>
      <c r="F70" s="39"/>
      <c r="G70" s="5"/>
    </row>
    <row r="71" spans="4:7">
      <c r="D71" s="39"/>
      <c r="F71" s="39"/>
      <c r="G71" s="5"/>
    </row>
    <row r="72" spans="4:7">
      <c r="D72" s="39"/>
      <c r="F72" s="39"/>
      <c r="G72" s="5"/>
    </row>
    <row r="73" spans="4:7">
      <c r="D73" s="39"/>
      <c r="F73" s="39"/>
      <c r="G73" s="5"/>
    </row>
    <row r="74" spans="4:7">
      <c r="D74" s="39"/>
      <c r="F74" s="39"/>
      <c r="G74" s="5"/>
    </row>
    <row r="75" spans="4:7">
      <c r="D75" s="39"/>
      <c r="F75" s="39"/>
      <c r="G75" s="5"/>
    </row>
    <row r="76" spans="4:7">
      <c r="D76" s="39"/>
      <c r="F76" s="39"/>
      <c r="G76" s="5"/>
    </row>
    <row r="77" spans="4:7">
      <c r="D77" s="39"/>
      <c r="F77" s="39"/>
      <c r="G77" s="5"/>
    </row>
    <row r="78" spans="4:7">
      <c r="D78" s="39"/>
      <c r="F78" s="39"/>
      <c r="G78" s="5"/>
    </row>
    <row r="79" spans="4:7">
      <c r="D79" s="39"/>
      <c r="F79" s="39"/>
      <c r="G79" s="5"/>
    </row>
    <row r="80" spans="4:7">
      <c r="D80" s="39"/>
      <c r="F80" s="39"/>
      <c r="G80" s="5"/>
    </row>
    <row r="81" spans="4:7">
      <c r="D81" s="39"/>
      <c r="F81" s="39"/>
      <c r="G81" s="5"/>
    </row>
    <row r="82" spans="4:7">
      <c r="D82" s="39"/>
      <c r="F82" s="39"/>
      <c r="G82" s="5"/>
    </row>
    <row r="83" spans="4:7">
      <c r="D83" s="39"/>
      <c r="F83" s="39"/>
      <c r="G83" s="5"/>
    </row>
    <row r="84" spans="4:7">
      <c r="D84" s="39"/>
      <c r="F84" s="39"/>
      <c r="G84" s="5"/>
    </row>
    <row r="85" spans="4:7">
      <c r="D85" s="39"/>
      <c r="F85" s="39"/>
      <c r="G85" s="5"/>
    </row>
    <row r="86" spans="4:7">
      <c r="D86" s="39"/>
      <c r="F86" s="39"/>
      <c r="G86" s="5"/>
    </row>
    <row r="87" spans="4:7">
      <c r="D87" s="39"/>
      <c r="F87" s="39"/>
      <c r="G87" s="5"/>
    </row>
    <row r="88" spans="4:7">
      <c r="D88" s="39"/>
      <c r="F88" s="39"/>
      <c r="G88" s="5"/>
    </row>
    <row r="89" spans="4:7">
      <c r="D89" s="39"/>
      <c r="F89" s="39"/>
      <c r="G89" s="5"/>
    </row>
    <row r="90" spans="4:7">
      <c r="D90" s="39"/>
      <c r="F90" s="39"/>
      <c r="G90" s="5"/>
    </row>
    <row r="91" spans="4:7">
      <c r="D91" s="39"/>
      <c r="F91" s="39"/>
      <c r="G91" s="5"/>
    </row>
    <row r="92" spans="4:7">
      <c r="D92" s="39"/>
      <c r="F92" s="39"/>
      <c r="G92" s="5"/>
    </row>
    <row r="93" spans="4:7">
      <c r="D93" s="39"/>
      <c r="F93" s="39"/>
      <c r="G93" s="5"/>
    </row>
    <row r="94" spans="4:7">
      <c r="D94" s="39"/>
    </row>
    <row r="95" spans="4:7">
      <c r="D95" s="39"/>
    </row>
    <row r="96" spans="4:7">
      <c r="D96" s="39"/>
    </row>
    <row r="97" spans="4:4">
      <c r="D97" s="39"/>
    </row>
    <row r="98" spans="4:4">
      <c r="D98" s="39"/>
    </row>
    <row r="99" spans="4:4">
      <c r="D99" s="39"/>
    </row>
    <row r="100" spans="4:4">
      <c r="D100" s="39"/>
    </row>
    <row r="101" spans="4:4">
      <c r="D101" s="39"/>
    </row>
    <row r="102" spans="4:4">
      <c r="D102" s="39"/>
    </row>
    <row r="103" spans="4:4">
      <c r="D103" s="39"/>
    </row>
    <row r="104" spans="4:4">
      <c r="D104" s="39"/>
    </row>
    <row r="105" spans="4:4">
      <c r="D105" s="39"/>
    </row>
    <row r="106" spans="4:4">
      <c r="D106" s="39"/>
    </row>
    <row r="107" spans="4:4">
      <c r="D107" s="39"/>
    </row>
    <row r="108" spans="4:4">
      <c r="D108" s="39"/>
    </row>
    <row r="109" spans="4:4">
      <c r="D109" s="39"/>
    </row>
    <row r="110" spans="4:4">
      <c r="D110" s="39"/>
    </row>
    <row r="111" spans="4:4">
      <c r="D111" s="39"/>
    </row>
    <row r="112" spans="4:4">
      <c r="D112" s="39"/>
    </row>
    <row r="113" spans="4:7">
      <c r="D113" s="39"/>
    </row>
    <row r="114" spans="4:7">
      <c r="D114" s="39"/>
    </row>
    <row r="115" spans="4:7">
      <c r="D115" s="39"/>
      <c r="F115" s="39"/>
    </row>
    <row r="116" spans="4:7">
      <c r="D116" s="39"/>
      <c r="F116" s="39"/>
      <c r="G116" s="5"/>
    </row>
    <row r="117" spans="4:7">
      <c r="D117" s="39"/>
      <c r="F117" s="39"/>
      <c r="G117" s="5"/>
    </row>
    <row r="118" spans="4:7">
      <c r="D118" s="39"/>
      <c r="F118" s="39"/>
    </row>
    <row r="119" spans="4:7">
      <c r="D119" s="39"/>
      <c r="F119" s="39"/>
      <c r="G119" s="5"/>
    </row>
    <row r="120" spans="4:7">
      <c r="D120" s="39"/>
    </row>
    <row r="121" spans="4:7">
      <c r="D121" s="39"/>
    </row>
    <row r="122" spans="4:7">
      <c r="D122" s="39"/>
    </row>
    <row r="123" spans="4:7">
      <c r="D123" s="39"/>
    </row>
    <row r="124" spans="4:7">
      <c r="D124" s="39"/>
    </row>
    <row r="125" spans="4:7">
      <c r="D125" s="39"/>
    </row>
  </sheetData>
  <mergeCells count="1">
    <mergeCell ref="B4:N5"/>
  </mergeCells>
  <hyperlinks>
    <hyperlink ref="A1" location="'Table of Contents'!$C$23" display="TOC"/>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000"/>
  </sheetPr>
  <dimension ref="A1:G70"/>
  <sheetViews>
    <sheetView showGridLines="0" zoomScale="85" zoomScaleNormal="85" workbookViewId="0"/>
  </sheetViews>
  <sheetFormatPr defaultColWidth="10.28515625" defaultRowHeight="15"/>
  <cols>
    <col min="1" max="1" width="3.7109375" customWidth="1"/>
    <col min="2" max="3" width="25.7109375" customWidth="1"/>
    <col min="5" max="6" width="25.7109375" customWidth="1"/>
    <col min="7" max="7" width="3.5703125" customWidth="1"/>
    <col min="8" max="8" width="8.140625" customWidth="1"/>
    <col min="9" max="9" width="19.85546875" customWidth="1"/>
    <col min="10" max="10" width="11.7109375" customWidth="1"/>
  </cols>
  <sheetData>
    <row r="1" spans="1:7" ht="12" customHeight="1">
      <c r="A1" s="85" t="s">
        <v>898</v>
      </c>
      <c r="B1" s="8"/>
      <c r="C1" s="8"/>
      <c r="D1" s="8"/>
      <c r="E1" s="8"/>
      <c r="F1" s="8"/>
      <c r="G1" s="8"/>
    </row>
    <row r="2" spans="1:7" ht="27" customHeight="1" thickBot="1">
      <c r="A2" s="8"/>
      <c r="B2" s="78" t="str">
        <f>'Table of Contents'!$D$24</f>
        <v>Fixed operating cost  ($/kW/year) real June 2018 dollars</v>
      </c>
      <c r="C2" s="78"/>
      <c r="D2" s="78"/>
      <c r="E2" s="78"/>
      <c r="F2" s="8"/>
      <c r="G2" s="8"/>
    </row>
    <row r="3" spans="1:7" ht="15.75" customHeight="1" thickTop="1">
      <c r="A3" s="8"/>
      <c r="B3" s="99" t="str">
        <f>HYPERLINK('Table of Contents'!D47, "Source: " &amp; 'Table of Contents'!F24)</f>
        <v>Source: AEMO 2018 ISP Assumptions Workbook</v>
      </c>
      <c r="C3" s="8"/>
      <c r="D3" s="8"/>
      <c r="E3" s="31"/>
      <c r="F3" s="8"/>
      <c r="G3" s="8"/>
    </row>
    <row r="4" spans="1:7">
      <c r="A4" s="8"/>
      <c r="B4" s="31" t="s">
        <v>788</v>
      </c>
      <c r="C4" s="8"/>
      <c r="D4" s="8"/>
      <c r="E4" s="31"/>
      <c r="F4" s="8"/>
      <c r="G4" s="8"/>
    </row>
    <row r="5" spans="1:7">
      <c r="A5" s="8"/>
      <c r="B5" s="31" t="s">
        <v>782</v>
      </c>
      <c r="C5" s="8"/>
      <c r="D5" s="8"/>
      <c r="E5" s="8"/>
      <c r="F5" s="8"/>
      <c r="G5" s="8"/>
    </row>
    <row r="6" spans="1:7">
      <c r="A6" s="8"/>
      <c r="B6" s="8"/>
      <c r="C6" s="8"/>
      <c r="D6" s="8"/>
      <c r="E6" s="8"/>
      <c r="F6" s="8"/>
      <c r="G6" s="8"/>
    </row>
    <row r="7" spans="1:7">
      <c r="A7" s="8"/>
      <c r="B7" s="70" t="s">
        <v>593</v>
      </c>
      <c r="C7" s="8"/>
      <c r="D7" s="8"/>
      <c r="E7" s="70" t="s">
        <v>594</v>
      </c>
      <c r="F7" s="8"/>
      <c r="G7" s="8"/>
    </row>
    <row r="8" spans="1:7" ht="33" customHeight="1">
      <c r="A8" s="8"/>
      <c r="B8" s="57" t="s">
        <v>68</v>
      </c>
      <c r="C8" s="57" t="s">
        <v>606</v>
      </c>
      <c r="D8" s="8"/>
      <c r="E8" s="57" t="s">
        <v>68</v>
      </c>
      <c r="F8" s="54" t="s">
        <v>606</v>
      </c>
      <c r="G8" s="8"/>
    </row>
    <row r="9" spans="1:7">
      <c r="A9" s="8"/>
      <c r="B9" s="44" t="s">
        <v>69</v>
      </c>
      <c r="C9" s="71">
        <v>55.665425418672626</v>
      </c>
      <c r="D9" s="8"/>
      <c r="E9" s="44" t="s">
        <v>453</v>
      </c>
      <c r="F9" s="71">
        <v>47.889903305599283</v>
      </c>
      <c r="G9" s="8"/>
    </row>
    <row r="10" spans="1:7">
      <c r="A10" s="8"/>
      <c r="B10" s="2" t="s">
        <v>70</v>
      </c>
      <c r="C10" s="72">
        <v>55.665425418672626</v>
      </c>
      <c r="D10" s="8"/>
      <c r="E10" s="2" t="s">
        <v>525</v>
      </c>
      <c r="F10" s="72">
        <v>30.884929165729705</v>
      </c>
      <c r="G10" s="8"/>
    </row>
    <row r="11" spans="1:7">
      <c r="A11" s="8"/>
      <c r="B11" s="44" t="s">
        <v>78</v>
      </c>
      <c r="C11" s="71">
        <v>59.10542361870295</v>
      </c>
      <c r="D11" s="8"/>
      <c r="E11" s="44" t="s">
        <v>343</v>
      </c>
      <c r="F11" s="71">
        <v>4.1193433775579038</v>
      </c>
      <c r="G11" s="8"/>
    </row>
    <row r="12" spans="1:7">
      <c r="A12" s="8"/>
      <c r="B12" s="2" t="s">
        <v>332</v>
      </c>
      <c r="C12" s="72">
        <v>55.665425418672626</v>
      </c>
      <c r="D12" s="8"/>
      <c r="E12" s="2" t="s">
        <v>342</v>
      </c>
      <c r="F12" s="72">
        <v>10.298358443894761</v>
      </c>
      <c r="G12" s="8"/>
    </row>
    <row r="13" spans="1:7">
      <c r="A13" s="8"/>
      <c r="B13" s="44" t="s">
        <v>76</v>
      </c>
      <c r="C13" s="71">
        <v>55.665425418672626</v>
      </c>
      <c r="D13" s="8"/>
      <c r="E13" s="44" t="s">
        <v>452</v>
      </c>
      <c r="F13" s="71">
        <v>5.0730829772880597</v>
      </c>
      <c r="G13" s="8"/>
    </row>
    <row r="14" spans="1:7">
      <c r="A14" s="8"/>
      <c r="B14" s="2" t="s">
        <v>437</v>
      </c>
      <c r="C14" s="72">
        <v>56.290879636859955</v>
      </c>
      <c r="D14" s="8"/>
      <c r="E14" s="2" t="s">
        <v>526</v>
      </c>
      <c r="F14" s="72">
        <v>128.70411513379807</v>
      </c>
      <c r="G14" s="8"/>
    </row>
    <row r="15" spans="1:7">
      <c r="A15" s="8"/>
      <c r="B15" s="44" t="s">
        <v>438</v>
      </c>
      <c r="C15" s="71">
        <v>56.290879636859955</v>
      </c>
      <c r="D15" s="8"/>
      <c r="E15" s="44" t="s">
        <v>937</v>
      </c>
      <c r="F15" s="71">
        <f>(1.05*72)*1.01461659545761</f>
        <v>76.705014616595335</v>
      </c>
      <c r="G15" s="8"/>
    </row>
    <row r="16" spans="1:7">
      <c r="A16" s="8"/>
      <c r="B16" s="2" t="s">
        <v>71</v>
      </c>
      <c r="C16" s="72">
        <v>59.10542361870295</v>
      </c>
      <c r="D16" s="8"/>
      <c r="E16" s="2" t="s">
        <v>597</v>
      </c>
      <c r="F16" s="72">
        <v>15.34100292331909</v>
      </c>
      <c r="G16" s="16"/>
    </row>
    <row r="17" spans="1:7">
      <c r="A17" s="8"/>
      <c r="B17" s="44" t="s">
        <v>72</v>
      </c>
      <c r="C17" s="71">
        <v>56.822515722319181</v>
      </c>
      <c r="D17" s="8"/>
      <c r="E17" s="44" t="s">
        <v>530</v>
      </c>
      <c r="F17" s="71">
        <v>54.518759351995847</v>
      </c>
      <c r="G17" s="8"/>
    </row>
    <row r="18" spans="1:7">
      <c r="A18" s="8"/>
      <c r="B18" s="2" t="s">
        <v>73</v>
      </c>
      <c r="C18" s="72">
        <v>54.518759351995847</v>
      </c>
      <c r="D18" s="8"/>
      <c r="E18" s="2" t="s">
        <v>598</v>
      </c>
      <c r="F18" s="72">
        <v>0</v>
      </c>
      <c r="G18" s="8"/>
    </row>
    <row r="19" spans="1:7">
      <c r="A19" s="8"/>
      <c r="B19" s="44" t="s">
        <v>74</v>
      </c>
      <c r="C19" s="71">
        <v>55.665425418672626</v>
      </c>
      <c r="D19" s="8"/>
      <c r="E19" s="8"/>
      <c r="F19" s="8"/>
      <c r="G19" s="8"/>
    </row>
    <row r="20" spans="1:7">
      <c r="A20" s="8"/>
      <c r="B20" s="2" t="s">
        <v>75</v>
      </c>
      <c r="C20" s="72">
        <v>56.290879636859955</v>
      </c>
      <c r="D20" s="8"/>
      <c r="E20" s="8"/>
      <c r="F20" s="8"/>
      <c r="G20" s="8"/>
    </row>
    <row r="21" spans="1:7">
      <c r="A21" s="8"/>
      <c r="B21" s="44" t="s">
        <v>439</v>
      </c>
      <c r="C21" s="71">
        <v>54.518759351995847</v>
      </c>
      <c r="D21" s="8"/>
      <c r="E21" s="8"/>
      <c r="F21" s="17"/>
      <c r="G21" s="8"/>
    </row>
    <row r="22" spans="1:7">
      <c r="A22" s="8"/>
      <c r="B22" s="2" t="s">
        <v>440</v>
      </c>
      <c r="C22" s="72">
        <v>147.71143786190842</v>
      </c>
      <c r="D22" s="8"/>
      <c r="E22" s="8"/>
      <c r="F22" s="17"/>
      <c r="G22" s="8"/>
    </row>
    <row r="23" spans="1:7">
      <c r="A23" s="8"/>
      <c r="B23" s="44" t="s">
        <v>441</v>
      </c>
      <c r="C23" s="71">
        <v>116.75145406163546</v>
      </c>
      <c r="D23" s="8"/>
      <c r="E23" s="8"/>
      <c r="F23" s="17"/>
      <c r="G23" s="8"/>
    </row>
    <row r="24" spans="1:7">
      <c r="A24" s="8"/>
      <c r="B24" s="2" t="s">
        <v>77</v>
      </c>
      <c r="C24" s="72">
        <v>153.44476819529231</v>
      </c>
      <c r="D24" s="8"/>
      <c r="E24" s="8"/>
      <c r="F24" s="17"/>
      <c r="G24" s="8"/>
    </row>
    <row r="25" spans="1:7">
      <c r="A25" s="8"/>
      <c r="B25" s="44" t="s">
        <v>534</v>
      </c>
      <c r="C25" s="71">
        <v>14.802416497100211</v>
      </c>
      <c r="D25" s="8"/>
      <c r="E25" s="8"/>
      <c r="F25" s="17"/>
      <c r="G25" s="8"/>
    </row>
    <row r="26" spans="1:7">
      <c r="A26" s="8"/>
      <c r="B26" s="2" t="s">
        <v>535</v>
      </c>
      <c r="C26" s="72">
        <v>10.424236969788881</v>
      </c>
      <c r="D26" s="8"/>
      <c r="E26" s="8"/>
      <c r="F26" s="17"/>
      <c r="G26" s="8"/>
    </row>
    <row r="27" spans="1:7">
      <c r="A27" s="8"/>
      <c r="B27" s="44" t="s">
        <v>536</v>
      </c>
      <c r="C27" s="71">
        <v>10.424236969788881</v>
      </c>
      <c r="D27" s="8"/>
      <c r="E27" s="8"/>
      <c r="F27" s="17"/>
      <c r="G27" s="8"/>
    </row>
    <row r="28" spans="1:7">
      <c r="A28" s="8"/>
      <c r="B28" s="2" t="s">
        <v>335</v>
      </c>
      <c r="C28" s="72">
        <v>14.802416497100211</v>
      </c>
      <c r="D28" s="8"/>
      <c r="E28" s="8"/>
      <c r="F28" s="17"/>
      <c r="G28" s="8"/>
    </row>
    <row r="29" spans="1:7">
      <c r="A29" s="8"/>
      <c r="B29" s="44" t="s">
        <v>367</v>
      </c>
      <c r="C29" s="71">
        <v>14.802416497100211</v>
      </c>
      <c r="D29" s="8"/>
      <c r="E29" s="8"/>
      <c r="F29" s="17"/>
      <c r="G29" s="8"/>
    </row>
    <row r="30" spans="1:7">
      <c r="A30" s="8"/>
      <c r="B30" s="2" t="s">
        <v>538</v>
      </c>
      <c r="C30" s="72">
        <v>14.802416497100211</v>
      </c>
      <c r="D30" s="8"/>
      <c r="E30" s="8"/>
      <c r="F30" s="17"/>
      <c r="G30" s="8"/>
    </row>
    <row r="31" spans="1:7">
      <c r="A31" s="8"/>
      <c r="B31" s="44" t="s">
        <v>541</v>
      </c>
      <c r="C31" s="71">
        <v>10.424236969788881</v>
      </c>
      <c r="D31" s="8"/>
      <c r="E31" s="8"/>
      <c r="F31" s="17"/>
      <c r="G31" s="8"/>
    </row>
    <row r="32" spans="1:7">
      <c r="A32" s="8"/>
      <c r="B32" s="2" t="s">
        <v>333</v>
      </c>
      <c r="C32" s="72">
        <v>10.424236969788881</v>
      </c>
      <c r="D32" s="8"/>
      <c r="E32" s="8"/>
      <c r="F32" s="17"/>
      <c r="G32" s="8"/>
    </row>
    <row r="33" spans="1:7">
      <c r="A33" s="8"/>
      <c r="B33" s="44" t="s">
        <v>544</v>
      </c>
      <c r="C33" s="71">
        <v>14.802416497100211</v>
      </c>
      <c r="D33" s="8"/>
      <c r="E33" s="8"/>
      <c r="F33" s="17"/>
      <c r="G33" s="8"/>
    </row>
    <row r="34" spans="1:7">
      <c r="A34" s="8"/>
      <c r="B34" s="2" t="s">
        <v>546</v>
      </c>
      <c r="C34" s="72">
        <v>14.802416497100211</v>
      </c>
      <c r="D34" s="8"/>
      <c r="E34" s="8"/>
      <c r="F34" s="17"/>
      <c r="G34" s="8"/>
    </row>
    <row r="35" spans="1:7">
      <c r="A35" s="8"/>
      <c r="B35" s="44" t="s">
        <v>548</v>
      </c>
      <c r="C35" s="71">
        <v>10.424236969788881</v>
      </c>
      <c r="D35" s="8"/>
      <c r="E35" s="8"/>
      <c r="F35" s="17"/>
      <c r="G35" s="8"/>
    </row>
    <row r="36" spans="1:7">
      <c r="A36" s="8"/>
      <c r="B36" s="2" t="s">
        <v>599</v>
      </c>
      <c r="C36" s="72">
        <v>10.424236969788881</v>
      </c>
      <c r="D36" s="8"/>
      <c r="E36" s="8"/>
      <c r="F36" s="17"/>
      <c r="G36" s="8"/>
    </row>
    <row r="37" spans="1:7">
      <c r="A37" s="8"/>
      <c r="B37" s="44" t="s">
        <v>553</v>
      </c>
      <c r="C37" s="71">
        <v>10.424236969788881</v>
      </c>
      <c r="D37" s="8"/>
      <c r="E37" s="8"/>
      <c r="F37" s="17"/>
      <c r="G37" s="8"/>
    </row>
    <row r="38" spans="1:7">
      <c r="A38" s="8"/>
      <c r="B38" s="2" t="s">
        <v>555</v>
      </c>
      <c r="C38" s="72">
        <v>14.802416497100211</v>
      </c>
      <c r="D38" s="8"/>
      <c r="E38" s="8"/>
      <c r="F38" s="17"/>
      <c r="G38" s="8"/>
    </row>
    <row r="39" spans="1:7">
      <c r="A39" s="8"/>
      <c r="B39" s="44" t="s">
        <v>557</v>
      </c>
      <c r="C39" s="71">
        <v>14.802416497100211</v>
      </c>
      <c r="D39" s="8"/>
      <c r="E39" s="8"/>
      <c r="F39" s="17"/>
      <c r="G39" s="8"/>
    </row>
    <row r="40" spans="1:7">
      <c r="A40" s="8"/>
      <c r="B40" s="2" t="s">
        <v>559</v>
      </c>
      <c r="C40" s="72">
        <v>14.802416497100211</v>
      </c>
      <c r="D40" s="8"/>
      <c r="E40" s="8"/>
      <c r="F40" s="17"/>
      <c r="G40" s="8"/>
    </row>
    <row r="41" spans="1:7">
      <c r="A41" s="8"/>
      <c r="B41" s="44" t="s">
        <v>561</v>
      </c>
      <c r="C41" s="71">
        <v>14.802416497100211</v>
      </c>
      <c r="D41" s="8"/>
      <c r="E41" s="8"/>
      <c r="F41" s="8"/>
      <c r="G41" s="8"/>
    </row>
    <row r="42" spans="1:7">
      <c r="A42" s="8"/>
      <c r="B42" s="2" t="s">
        <v>563</v>
      </c>
      <c r="C42" s="72">
        <v>14.802416497100211</v>
      </c>
      <c r="D42" s="8"/>
      <c r="E42" s="8"/>
      <c r="F42" s="8"/>
      <c r="G42" s="8"/>
    </row>
    <row r="43" spans="1:7">
      <c r="A43" s="8"/>
      <c r="B43" s="44" t="s">
        <v>565</v>
      </c>
      <c r="C43" s="71">
        <v>14.802416497100211</v>
      </c>
      <c r="D43" s="8"/>
      <c r="E43" s="8"/>
      <c r="F43" s="8"/>
      <c r="G43" s="8"/>
    </row>
    <row r="44" spans="1:7">
      <c r="A44" s="8"/>
      <c r="B44" s="2" t="s">
        <v>517</v>
      </c>
      <c r="C44" s="72">
        <v>45.449673188279519</v>
      </c>
      <c r="D44" s="8"/>
      <c r="E44" s="8"/>
      <c r="F44" s="8"/>
      <c r="G44" s="8"/>
    </row>
    <row r="45" spans="1:7">
      <c r="A45" s="8"/>
      <c r="B45" s="44" t="s">
        <v>566</v>
      </c>
      <c r="C45" s="71">
        <v>14.802416497100211</v>
      </c>
      <c r="D45" s="8"/>
      <c r="E45" s="8"/>
      <c r="F45" s="8"/>
      <c r="G45" s="8"/>
    </row>
    <row r="46" spans="1:7">
      <c r="A46" s="8"/>
      <c r="B46" s="2" t="s">
        <v>567</v>
      </c>
      <c r="C46" s="72">
        <v>14.802416497100211</v>
      </c>
      <c r="D46" s="8"/>
      <c r="E46" s="8"/>
      <c r="F46" s="8"/>
      <c r="G46" s="8"/>
    </row>
    <row r="47" spans="1:7">
      <c r="A47" s="8"/>
      <c r="B47" s="44" t="s">
        <v>568</v>
      </c>
      <c r="C47" s="71">
        <v>14.802416497100211</v>
      </c>
      <c r="D47" s="8"/>
      <c r="E47" s="8"/>
      <c r="F47" s="8"/>
      <c r="G47" s="8"/>
    </row>
    <row r="48" spans="1:7">
      <c r="A48" s="8"/>
      <c r="B48" s="2" t="s">
        <v>570</v>
      </c>
      <c r="C48" s="72">
        <v>14.802416497100211</v>
      </c>
      <c r="D48" s="8"/>
      <c r="E48" s="8"/>
      <c r="F48" s="8"/>
      <c r="G48" s="8"/>
    </row>
    <row r="49" spans="1:7">
      <c r="A49" s="8"/>
      <c r="B49" s="44" t="s">
        <v>572</v>
      </c>
      <c r="C49" s="71">
        <v>14.802416497100211</v>
      </c>
      <c r="D49" s="8"/>
      <c r="E49" s="8"/>
      <c r="F49" s="8"/>
      <c r="G49" s="8"/>
    </row>
    <row r="50" spans="1:7">
      <c r="A50" s="8"/>
      <c r="B50" s="2" t="s">
        <v>574</v>
      </c>
      <c r="C50" s="72">
        <v>10.424236969788881</v>
      </c>
      <c r="D50" s="8"/>
      <c r="E50" s="8"/>
      <c r="F50" s="8"/>
      <c r="G50" s="8"/>
    </row>
    <row r="51" spans="1:7">
      <c r="A51" s="8"/>
      <c r="B51" s="44" t="s">
        <v>575</v>
      </c>
      <c r="C51" s="71">
        <v>10.424236969788881</v>
      </c>
      <c r="D51" s="8"/>
      <c r="E51" s="8"/>
      <c r="F51" s="8"/>
      <c r="G51" s="8"/>
    </row>
    <row r="52" spans="1:7">
      <c r="A52" s="8"/>
      <c r="B52" s="2" t="s">
        <v>576</v>
      </c>
      <c r="C52" s="72">
        <v>14.802416497100211</v>
      </c>
      <c r="D52" s="8"/>
      <c r="E52" s="8"/>
      <c r="F52" s="8"/>
      <c r="G52" s="8"/>
    </row>
    <row r="53" spans="1:7">
      <c r="A53" s="8"/>
      <c r="B53" s="44" t="s">
        <v>455</v>
      </c>
      <c r="C53" s="71">
        <v>44.303007121602739</v>
      </c>
      <c r="D53" s="8"/>
      <c r="E53" s="8"/>
      <c r="F53" s="8"/>
      <c r="G53" s="8"/>
    </row>
    <row r="54" spans="1:7">
      <c r="A54" s="8"/>
      <c r="B54" s="2" t="s">
        <v>577</v>
      </c>
      <c r="C54" s="72">
        <v>44.303007121602739</v>
      </c>
      <c r="D54" s="8"/>
      <c r="E54" s="8"/>
      <c r="F54" s="8"/>
      <c r="G54" s="8"/>
    </row>
    <row r="55" spans="1:7">
      <c r="A55" s="8"/>
      <c r="B55" s="44" t="s">
        <v>578</v>
      </c>
      <c r="C55" s="71">
        <v>14.802416497100211</v>
      </c>
      <c r="D55" s="8"/>
      <c r="E55" s="8"/>
      <c r="F55" s="8"/>
      <c r="G55" s="8"/>
    </row>
    <row r="56" spans="1:7">
      <c r="A56" s="8"/>
      <c r="B56" s="2" t="s">
        <v>600</v>
      </c>
      <c r="C56" s="72">
        <v>14.802416497100211</v>
      </c>
      <c r="D56" s="8"/>
      <c r="E56" s="8"/>
      <c r="F56" s="8"/>
      <c r="G56" s="8"/>
    </row>
    <row r="57" spans="1:7">
      <c r="A57" s="8"/>
      <c r="B57" s="44" t="s">
        <v>581</v>
      </c>
      <c r="C57" s="71">
        <v>14.802416497100211</v>
      </c>
      <c r="D57" s="8"/>
      <c r="E57" s="8"/>
      <c r="F57" s="8"/>
      <c r="G57" s="8"/>
    </row>
    <row r="58" spans="1:7">
      <c r="A58" s="8"/>
      <c r="B58" s="2" t="s">
        <v>582</v>
      </c>
      <c r="C58" s="72">
        <v>14.802416497100211</v>
      </c>
      <c r="D58" s="8"/>
      <c r="E58" s="8"/>
      <c r="F58" s="8"/>
      <c r="G58" s="8"/>
    </row>
    <row r="59" spans="1:7">
      <c r="A59" s="8"/>
      <c r="B59" s="44" t="s">
        <v>583</v>
      </c>
      <c r="C59" s="71">
        <v>14.802416497100211</v>
      </c>
      <c r="D59" s="8"/>
      <c r="E59" s="8"/>
      <c r="F59" s="8"/>
      <c r="G59" s="8"/>
    </row>
    <row r="60" spans="1:7">
      <c r="A60" s="8"/>
      <c r="B60" s="2" t="s">
        <v>601</v>
      </c>
      <c r="C60" s="72">
        <v>15.344476819529232</v>
      </c>
      <c r="D60" s="8"/>
      <c r="E60" s="8"/>
      <c r="F60" s="8"/>
      <c r="G60" s="8"/>
    </row>
    <row r="61" spans="1:7">
      <c r="A61" s="8"/>
      <c r="B61" s="44" t="s">
        <v>602</v>
      </c>
      <c r="C61" s="71">
        <v>14.802416497100211</v>
      </c>
      <c r="D61" s="8"/>
      <c r="E61" s="8"/>
      <c r="F61" s="8"/>
      <c r="G61" s="8"/>
    </row>
    <row r="62" spans="1:7">
      <c r="A62" s="8"/>
      <c r="B62" s="2" t="s">
        <v>586</v>
      </c>
      <c r="C62" s="72">
        <v>14.802416497100211</v>
      </c>
      <c r="D62" s="8"/>
      <c r="E62" s="8"/>
      <c r="F62" s="8"/>
      <c r="G62" s="8"/>
    </row>
    <row r="63" spans="1:7">
      <c r="A63" s="8"/>
      <c r="B63" s="44" t="s">
        <v>275</v>
      </c>
      <c r="C63" s="71">
        <v>14.802416497100211</v>
      </c>
      <c r="D63" s="8"/>
      <c r="E63" s="8"/>
      <c r="F63" s="8"/>
      <c r="G63" s="8"/>
    </row>
    <row r="64" spans="1:7">
      <c r="A64" s="8"/>
      <c r="B64" s="2" t="s">
        <v>603</v>
      </c>
      <c r="C64" s="72">
        <v>15.344476819529232</v>
      </c>
      <c r="D64" s="8"/>
      <c r="E64" s="8"/>
      <c r="F64" s="17"/>
      <c r="G64" s="8"/>
    </row>
    <row r="65" spans="1:7">
      <c r="A65" s="8"/>
      <c r="B65" s="44" t="s">
        <v>587</v>
      </c>
      <c r="C65" s="71">
        <v>14.802416497100211</v>
      </c>
      <c r="D65" s="8"/>
      <c r="E65" s="8"/>
      <c r="F65" s="17"/>
      <c r="G65" s="8"/>
    </row>
    <row r="66" spans="1:7">
      <c r="A66" s="8"/>
      <c r="B66" s="2" t="s">
        <v>588</v>
      </c>
      <c r="C66" s="72">
        <v>59.10542361870295</v>
      </c>
      <c r="D66" s="8"/>
      <c r="E66" s="8"/>
      <c r="F66" s="8"/>
      <c r="G66" s="8"/>
    </row>
    <row r="67" spans="1:7">
      <c r="A67" s="8"/>
      <c r="B67" s="44" t="s">
        <v>589</v>
      </c>
      <c r="C67" s="71">
        <v>45.759208455138292</v>
      </c>
      <c r="D67" s="8"/>
      <c r="E67" s="8"/>
      <c r="F67" s="8"/>
      <c r="G67" s="8"/>
    </row>
    <row r="68" spans="1:7">
      <c r="A68" s="8"/>
      <c r="B68" s="2" t="s">
        <v>590</v>
      </c>
      <c r="C68" s="72">
        <v>26.075646503260625</v>
      </c>
      <c r="D68" s="8"/>
      <c r="E68" s="8"/>
      <c r="F68" s="8"/>
      <c r="G68" s="8"/>
    </row>
    <row r="69" spans="1:7">
      <c r="A69" s="8"/>
      <c r="B69" s="8"/>
      <c r="C69" s="8"/>
      <c r="D69" s="8"/>
      <c r="E69" s="8"/>
      <c r="F69" s="8"/>
      <c r="G69" s="8"/>
    </row>
    <row r="70" spans="1:7">
      <c r="A70" s="8"/>
      <c r="B70" s="8"/>
      <c r="C70" s="8"/>
      <c r="D70" s="8"/>
      <c r="E70" s="8"/>
      <c r="F70" s="8"/>
      <c r="G70" s="8"/>
    </row>
  </sheetData>
  <hyperlinks>
    <hyperlink ref="A1" location="'Table of Contents'!$C$24" display="TOC"/>
  </hyperlinks>
  <pageMargins left="0.7" right="0.7" top="0.75" bottom="0.75" header="0.3" footer="0.3"/>
  <pageSetup paperSize="9" orientation="portrait" r:id="rId1"/>
  <rowBreaks count="1" manualBreakCount="1">
    <brk id="37"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C000"/>
  </sheetPr>
  <dimension ref="A1:G72"/>
  <sheetViews>
    <sheetView showGridLines="0" zoomScale="85" zoomScaleNormal="85" workbookViewId="0"/>
  </sheetViews>
  <sheetFormatPr defaultColWidth="10.28515625" defaultRowHeight="15"/>
  <cols>
    <col min="1" max="1" width="3.7109375" customWidth="1"/>
    <col min="2" max="3" width="25.7109375" customWidth="1"/>
    <col min="5" max="6" width="25.7109375" customWidth="1"/>
    <col min="7" max="7" width="3.5703125" customWidth="1"/>
  </cols>
  <sheetData>
    <row r="1" spans="1:7" ht="12" customHeight="1">
      <c r="A1" s="85" t="s">
        <v>898</v>
      </c>
      <c r="B1" s="8"/>
      <c r="C1" s="8"/>
      <c r="D1" s="8"/>
      <c r="E1" s="8"/>
      <c r="F1" s="8"/>
      <c r="G1" s="8"/>
    </row>
    <row r="2" spans="1:7" ht="27" customHeight="1" thickBot="1">
      <c r="A2" s="8"/>
      <c r="B2" s="78" t="str">
        <f>'Table of Contents'!$D$25</f>
        <v>Variable operating cost ($/MWh) real June 2018 dollars</v>
      </c>
      <c r="C2" s="36"/>
      <c r="D2" s="78"/>
      <c r="E2" s="78"/>
      <c r="F2" s="8"/>
      <c r="G2" s="8"/>
    </row>
    <row r="3" spans="1:7" ht="15.75" customHeight="1" thickTop="1">
      <c r="A3" s="8"/>
      <c r="B3" s="99" t="str">
        <f>HYPERLINK('Table of Contents'!D47, "Source: " &amp; 'Table of Contents'!F25)</f>
        <v>Source: AEMO 2018 ISP Assumptions Workbook</v>
      </c>
      <c r="C3" s="8"/>
      <c r="D3" s="8"/>
      <c r="E3" s="8"/>
      <c r="F3" s="8"/>
      <c r="G3" s="8"/>
    </row>
    <row r="4" spans="1:7">
      <c r="A4" s="8"/>
      <c r="B4" s="31" t="s">
        <v>605</v>
      </c>
      <c r="C4" s="8"/>
      <c r="D4" s="8"/>
      <c r="E4" s="8"/>
      <c r="F4" s="8"/>
      <c r="G4" s="8"/>
    </row>
    <row r="5" spans="1:7">
      <c r="A5" s="8"/>
      <c r="B5" s="31" t="s">
        <v>782</v>
      </c>
      <c r="C5" s="8"/>
      <c r="D5" s="8"/>
      <c r="E5" s="7"/>
      <c r="F5" s="8"/>
      <c r="G5" s="8"/>
    </row>
    <row r="6" spans="1:7">
      <c r="A6" s="8"/>
      <c r="B6" s="8"/>
      <c r="C6" s="8"/>
      <c r="D6" s="8"/>
      <c r="E6" s="8"/>
      <c r="F6" s="8"/>
      <c r="G6" s="8"/>
    </row>
    <row r="7" spans="1:7">
      <c r="A7" s="8"/>
      <c r="B7" s="70" t="s">
        <v>593</v>
      </c>
      <c r="C7" s="8"/>
      <c r="D7" s="8"/>
      <c r="E7" s="70" t="s">
        <v>594</v>
      </c>
      <c r="F7" s="8"/>
      <c r="G7" s="8"/>
    </row>
    <row r="8" spans="1:7" ht="33" customHeight="1">
      <c r="A8" s="8"/>
      <c r="B8" s="57" t="s">
        <v>68</v>
      </c>
      <c r="C8" s="57" t="s">
        <v>595</v>
      </c>
      <c r="D8" s="8"/>
      <c r="E8" s="57" t="s">
        <v>68</v>
      </c>
      <c r="F8" s="54" t="s">
        <v>596</v>
      </c>
      <c r="G8" s="8"/>
    </row>
    <row r="9" spans="1:7">
      <c r="A9" s="8"/>
      <c r="B9" s="44" t="s">
        <v>69</v>
      </c>
      <c r="C9" s="71">
        <v>1.0450550933213403</v>
      </c>
      <c r="D9" s="8"/>
      <c r="E9" s="44" t="s">
        <v>453</v>
      </c>
      <c r="F9" s="71">
        <v>15.959919046548235</v>
      </c>
      <c r="G9" s="8"/>
    </row>
    <row r="10" spans="1:7">
      <c r="A10" s="8"/>
      <c r="B10" s="2" t="s">
        <v>70</v>
      </c>
      <c r="C10" s="72">
        <v>1.0450550933213403</v>
      </c>
      <c r="D10" s="8"/>
      <c r="E10" s="2" t="s">
        <v>525</v>
      </c>
      <c r="F10" s="72">
        <v>0</v>
      </c>
      <c r="G10" s="8"/>
    </row>
    <row r="11" spans="1:7">
      <c r="A11" s="8"/>
      <c r="B11" s="44" t="s">
        <v>78</v>
      </c>
      <c r="C11" s="71">
        <v>1.0450550933213403</v>
      </c>
      <c r="D11" s="8"/>
      <c r="E11" s="44" t="s">
        <v>343</v>
      </c>
      <c r="F11" s="71">
        <v>10.298358443894761</v>
      </c>
      <c r="G11" s="8"/>
    </row>
    <row r="12" spans="1:7">
      <c r="A12" s="8"/>
      <c r="B12" s="2" t="s">
        <v>332</v>
      </c>
      <c r="C12" s="72">
        <v>1.0450550933213403</v>
      </c>
      <c r="D12" s="8"/>
      <c r="E12" s="2" t="s">
        <v>342</v>
      </c>
      <c r="F12" s="72">
        <v>7.2037778277490441</v>
      </c>
      <c r="G12" s="8"/>
    </row>
    <row r="13" spans="1:7">
      <c r="A13" s="8"/>
      <c r="B13" s="44" t="s">
        <v>76</v>
      </c>
      <c r="C13" s="71">
        <v>1.0450550933213403</v>
      </c>
      <c r="D13" s="8"/>
      <c r="E13" s="44" t="s">
        <v>452</v>
      </c>
      <c r="F13" s="71">
        <v>5.0730829772880597</v>
      </c>
      <c r="G13" s="8"/>
    </row>
    <row r="14" spans="1:7">
      <c r="A14" s="8"/>
      <c r="B14" s="2" t="s">
        <v>437</v>
      </c>
      <c r="C14" s="72">
        <v>1.0450550933213403</v>
      </c>
      <c r="D14" s="8"/>
      <c r="E14" s="2" t="s">
        <v>526</v>
      </c>
      <c r="F14" s="72">
        <v>8.2386867551158076</v>
      </c>
      <c r="G14" s="8"/>
    </row>
    <row r="15" spans="1:7">
      <c r="A15" s="8"/>
      <c r="B15" s="44" t="s">
        <v>438</v>
      </c>
      <c r="C15" s="71">
        <v>1.0450550933213403</v>
      </c>
      <c r="D15" s="8"/>
      <c r="E15" s="44" t="s">
        <v>937</v>
      </c>
      <c r="F15" s="71">
        <f>(1.05*5.7)*1.01461659545761</f>
        <v>6.0724803238137968</v>
      </c>
      <c r="G15" s="8"/>
    </row>
    <row r="16" spans="1:7">
      <c r="A16" s="8"/>
      <c r="B16" s="2" t="s">
        <v>71</v>
      </c>
      <c r="C16" s="72">
        <v>1.0450550933213403</v>
      </c>
      <c r="D16" s="8"/>
      <c r="E16" s="2" t="s">
        <v>597</v>
      </c>
      <c r="F16" s="72">
        <v>11.343413537216101</v>
      </c>
      <c r="G16" s="16"/>
    </row>
    <row r="17" spans="1:7">
      <c r="A17" s="8"/>
      <c r="B17" s="44" t="s">
        <v>72</v>
      </c>
      <c r="C17" s="71">
        <v>0.5174544636833821</v>
      </c>
      <c r="D17" s="8"/>
      <c r="E17" s="44" t="s">
        <v>530</v>
      </c>
      <c r="F17" s="71">
        <v>1.0450550933213403</v>
      </c>
      <c r="G17" s="8"/>
    </row>
    <row r="18" spans="1:7">
      <c r="A18" s="8"/>
      <c r="B18" s="2" t="s">
        <v>73</v>
      </c>
      <c r="C18" s="72">
        <v>3.2264807735552057</v>
      </c>
      <c r="D18" s="8"/>
      <c r="E18" s="2" t="s">
        <v>598</v>
      </c>
      <c r="F18" s="72">
        <v>0</v>
      </c>
      <c r="G18" s="8"/>
    </row>
    <row r="19" spans="1:7">
      <c r="A19" s="8"/>
      <c r="B19" s="44" t="s">
        <v>74</v>
      </c>
      <c r="C19" s="71">
        <v>3.2264807735552057</v>
      </c>
      <c r="D19" s="8"/>
      <c r="E19" s="8"/>
      <c r="F19" s="8"/>
      <c r="G19" s="8"/>
    </row>
    <row r="20" spans="1:7">
      <c r="A20" s="8"/>
      <c r="B20" s="2" t="s">
        <v>75</v>
      </c>
      <c r="C20" s="72">
        <v>3.2264807735552057</v>
      </c>
      <c r="D20" s="8"/>
      <c r="E20" s="19"/>
      <c r="F20" s="17"/>
      <c r="G20" s="8"/>
    </row>
    <row r="21" spans="1:7">
      <c r="A21" s="8"/>
      <c r="B21" s="44" t="s">
        <v>439</v>
      </c>
      <c r="C21" s="71">
        <v>1.0450550933213403</v>
      </c>
      <c r="D21" s="8"/>
      <c r="E21" s="8"/>
      <c r="F21" s="17"/>
      <c r="G21" s="8"/>
    </row>
    <row r="22" spans="1:7">
      <c r="A22" s="8"/>
      <c r="B22" s="2" t="s">
        <v>440</v>
      </c>
      <c r="C22" s="72">
        <v>1.0450550933213403</v>
      </c>
      <c r="D22" s="8"/>
      <c r="E22" s="8"/>
      <c r="F22" s="17"/>
      <c r="G22" s="8"/>
    </row>
    <row r="23" spans="1:7">
      <c r="A23" s="8"/>
      <c r="B23" s="44" t="s">
        <v>441</v>
      </c>
      <c r="C23" s="71">
        <v>1.0450550933213403</v>
      </c>
      <c r="D23" s="8"/>
      <c r="E23" s="8"/>
      <c r="F23" s="17"/>
      <c r="G23" s="8"/>
    </row>
    <row r="24" spans="1:7">
      <c r="A24" s="8"/>
      <c r="B24" s="2" t="s">
        <v>77</v>
      </c>
      <c r="C24" s="72">
        <v>1.0450550933213403</v>
      </c>
      <c r="D24" s="8"/>
      <c r="E24" s="8"/>
      <c r="F24" s="17"/>
      <c r="G24" s="8"/>
    </row>
    <row r="25" spans="1:7">
      <c r="A25" s="8"/>
      <c r="B25" s="44" t="s">
        <v>534</v>
      </c>
      <c r="C25" s="71">
        <v>8.6546795592534291</v>
      </c>
      <c r="D25" s="8"/>
      <c r="E25" s="8"/>
      <c r="F25" s="17"/>
      <c r="G25" s="8"/>
    </row>
    <row r="26" spans="1:7">
      <c r="A26" s="8"/>
      <c r="B26" s="2" t="s">
        <v>535</v>
      </c>
      <c r="C26" s="72">
        <v>7.2950933213402296</v>
      </c>
      <c r="D26" s="8"/>
      <c r="E26" s="8"/>
      <c r="F26" s="17"/>
      <c r="G26" s="8"/>
    </row>
    <row r="27" spans="1:7">
      <c r="A27" s="8"/>
      <c r="B27" s="44" t="s">
        <v>536</v>
      </c>
      <c r="C27" s="71">
        <v>7.2950933213402296</v>
      </c>
      <c r="D27" s="8"/>
      <c r="E27" s="8"/>
      <c r="F27" s="17"/>
      <c r="G27" s="8"/>
    </row>
    <row r="28" spans="1:7">
      <c r="A28" s="8"/>
      <c r="B28" s="2" t="s">
        <v>335</v>
      </c>
      <c r="C28" s="72">
        <v>10.846251405441871</v>
      </c>
      <c r="D28" s="8"/>
      <c r="E28" s="8"/>
      <c r="F28" s="17"/>
      <c r="G28" s="8"/>
    </row>
    <row r="29" spans="1:7">
      <c r="A29" s="8"/>
      <c r="B29" s="44" t="s">
        <v>367</v>
      </c>
      <c r="C29" s="71">
        <v>10.846251405441871</v>
      </c>
      <c r="D29" s="8"/>
      <c r="E29" s="8"/>
      <c r="F29" s="17"/>
      <c r="G29" s="8"/>
    </row>
    <row r="30" spans="1:7">
      <c r="A30" s="8"/>
      <c r="B30" s="2" t="s">
        <v>538</v>
      </c>
      <c r="C30" s="72">
        <v>10.846251405441871</v>
      </c>
      <c r="D30" s="8"/>
      <c r="E30" s="8"/>
      <c r="F30" s="17"/>
      <c r="G30" s="8"/>
    </row>
    <row r="31" spans="1:7">
      <c r="A31" s="8"/>
      <c r="B31" s="44" t="s">
        <v>541</v>
      </c>
      <c r="C31" s="71">
        <v>7.2950933213402296</v>
      </c>
      <c r="D31" s="8"/>
      <c r="E31" s="8"/>
      <c r="F31" s="17"/>
      <c r="G31" s="8"/>
    </row>
    <row r="32" spans="1:7">
      <c r="A32" s="8"/>
      <c r="B32" s="2" t="s">
        <v>333</v>
      </c>
      <c r="C32" s="72">
        <v>7.2950933213402296</v>
      </c>
      <c r="D32" s="8"/>
      <c r="E32" s="8"/>
      <c r="F32" s="17"/>
      <c r="G32" s="8"/>
    </row>
    <row r="33" spans="1:7">
      <c r="A33" s="8"/>
      <c r="B33" s="44" t="s">
        <v>544</v>
      </c>
      <c r="C33" s="71">
        <v>10.846251405441871</v>
      </c>
      <c r="D33" s="8"/>
      <c r="E33" s="8"/>
      <c r="F33" s="17"/>
      <c r="G33" s="8"/>
    </row>
    <row r="34" spans="1:7">
      <c r="A34" s="8"/>
      <c r="B34" s="2" t="s">
        <v>546</v>
      </c>
      <c r="C34" s="72">
        <v>10.846251405441871</v>
      </c>
      <c r="D34" s="8"/>
      <c r="E34" s="8"/>
      <c r="F34" s="17"/>
      <c r="G34" s="8"/>
    </row>
    <row r="35" spans="1:7">
      <c r="A35" s="8"/>
      <c r="B35" s="44" t="s">
        <v>548</v>
      </c>
      <c r="C35" s="71">
        <v>7.2950933213402296</v>
      </c>
      <c r="D35" s="8"/>
      <c r="E35" s="8"/>
      <c r="F35" s="17"/>
      <c r="G35" s="8"/>
    </row>
    <row r="36" spans="1:7">
      <c r="A36" s="8"/>
      <c r="B36" s="2" t="s">
        <v>599</v>
      </c>
      <c r="C36" s="72">
        <v>7.2950933213402296</v>
      </c>
      <c r="D36" s="8"/>
      <c r="E36" s="8"/>
      <c r="F36" s="17"/>
      <c r="G36" s="8"/>
    </row>
    <row r="37" spans="1:7">
      <c r="A37" s="8"/>
      <c r="B37" s="44" t="s">
        <v>553</v>
      </c>
      <c r="C37" s="71">
        <v>7.2950933213402296</v>
      </c>
      <c r="D37" s="8"/>
      <c r="E37" s="8"/>
      <c r="F37" s="17"/>
      <c r="G37" s="8"/>
    </row>
    <row r="38" spans="1:7">
      <c r="A38" s="8"/>
      <c r="B38" s="2" t="s">
        <v>555</v>
      </c>
      <c r="C38" s="72">
        <v>10.846251405441871</v>
      </c>
      <c r="D38" s="8"/>
      <c r="E38" s="8"/>
      <c r="F38" s="17"/>
      <c r="G38" s="8"/>
    </row>
    <row r="39" spans="1:7">
      <c r="A39" s="8"/>
      <c r="B39" s="44" t="s">
        <v>557</v>
      </c>
      <c r="C39" s="71">
        <v>10.846251405441871</v>
      </c>
      <c r="D39" s="8"/>
      <c r="E39" s="8"/>
      <c r="F39" s="17"/>
      <c r="G39" s="8"/>
    </row>
    <row r="40" spans="1:7">
      <c r="A40" s="8"/>
      <c r="B40" s="2" t="s">
        <v>559</v>
      </c>
      <c r="C40" s="72">
        <v>10.846251405441871</v>
      </c>
      <c r="D40" s="8"/>
      <c r="E40" s="8"/>
      <c r="F40" s="17"/>
      <c r="G40" s="8"/>
    </row>
    <row r="41" spans="1:7">
      <c r="A41" s="8"/>
      <c r="B41" s="44" t="s">
        <v>561</v>
      </c>
      <c r="C41" s="71">
        <v>10.846251405441871</v>
      </c>
      <c r="D41" s="8"/>
      <c r="E41" s="8"/>
      <c r="F41" s="17"/>
      <c r="G41" s="8"/>
    </row>
    <row r="42" spans="1:7">
      <c r="A42" s="8"/>
      <c r="B42" s="2" t="s">
        <v>563</v>
      </c>
      <c r="C42" s="72">
        <v>10.846251405441871</v>
      </c>
      <c r="D42" s="8"/>
      <c r="E42" s="8"/>
      <c r="F42" s="17"/>
      <c r="G42" s="8"/>
    </row>
    <row r="43" spans="1:7">
      <c r="A43" s="8"/>
      <c r="B43" s="44" t="s">
        <v>565</v>
      </c>
      <c r="C43" s="71">
        <v>10.846251405441871</v>
      </c>
      <c r="D43" s="8"/>
      <c r="E43" s="8"/>
      <c r="F43" s="8"/>
      <c r="G43" s="8"/>
    </row>
    <row r="44" spans="1:7">
      <c r="A44" s="8"/>
      <c r="B44" s="2" t="s">
        <v>517</v>
      </c>
      <c r="C44" s="72">
        <v>13.027677085675736</v>
      </c>
      <c r="D44" s="8"/>
      <c r="E44" s="8"/>
      <c r="F44" s="8"/>
      <c r="G44" s="8"/>
    </row>
    <row r="45" spans="1:7">
      <c r="A45" s="8"/>
      <c r="B45" s="44" t="s">
        <v>566</v>
      </c>
      <c r="C45" s="71">
        <v>10.846251405441871</v>
      </c>
      <c r="D45" s="8"/>
      <c r="E45" s="8"/>
      <c r="F45" s="8"/>
      <c r="G45" s="8"/>
    </row>
    <row r="46" spans="1:7">
      <c r="A46" s="8"/>
      <c r="B46" s="2" t="s">
        <v>567</v>
      </c>
      <c r="C46" s="72">
        <v>10.846251405441871</v>
      </c>
      <c r="D46" s="8"/>
      <c r="E46" s="8"/>
      <c r="F46" s="8"/>
      <c r="G46" s="8"/>
    </row>
    <row r="47" spans="1:7">
      <c r="A47" s="8"/>
      <c r="B47" s="44" t="s">
        <v>568</v>
      </c>
      <c r="C47" s="71">
        <v>10.846251405441871</v>
      </c>
      <c r="D47" s="8"/>
      <c r="E47" s="8"/>
      <c r="F47" s="8"/>
      <c r="G47" s="8"/>
    </row>
    <row r="48" spans="1:7">
      <c r="A48" s="8"/>
      <c r="B48" s="2" t="s">
        <v>570</v>
      </c>
      <c r="C48" s="72">
        <v>10.846251405441871</v>
      </c>
      <c r="D48" s="8"/>
      <c r="E48" s="8"/>
      <c r="F48" s="8"/>
      <c r="G48" s="8"/>
    </row>
    <row r="49" spans="1:7">
      <c r="A49" s="8"/>
      <c r="B49" s="44" t="s">
        <v>572</v>
      </c>
      <c r="C49" s="71">
        <v>10.846251405441871</v>
      </c>
      <c r="D49" s="8"/>
      <c r="E49" s="8"/>
      <c r="F49" s="8"/>
      <c r="G49" s="8"/>
    </row>
    <row r="50" spans="1:7">
      <c r="A50" s="8"/>
      <c r="B50" s="2" t="s">
        <v>574</v>
      </c>
      <c r="C50" s="72">
        <v>7.2950933213402296</v>
      </c>
      <c r="D50" s="8"/>
      <c r="E50" s="8"/>
      <c r="F50" s="8"/>
      <c r="G50" s="8"/>
    </row>
    <row r="51" spans="1:7">
      <c r="A51" s="8"/>
      <c r="B51" s="44" t="s">
        <v>575</v>
      </c>
      <c r="C51" s="71">
        <v>7.2950933213402296</v>
      </c>
      <c r="D51" s="8"/>
      <c r="E51" s="8"/>
      <c r="F51" s="8"/>
      <c r="G51" s="8"/>
    </row>
    <row r="52" spans="1:7">
      <c r="A52" s="8"/>
      <c r="B52" s="2" t="s">
        <v>576</v>
      </c>
      <c r="C52" s="72">
        <v>10.846251405441871</v>
      </c>
      <c r="D52" s="8"/>
      <c r="E52" s="8"/>
      <c r="F52" s="8"/>
      <c r="G52" s="8"/>
    </row>
    <row r="53" spans="1:7">
      <c r="A53" s="8"/>
      <c r="B53" s="44" t="s">
        <v>455</v>
      </c>
      <c r="C53" s="71">
        <v>2.1915718461884417</v>
      </c>
      <c r="D53" s="8"/>
      <c r="E53" s="8"/>
      <c r="F53" s="8"/>
      <c r="G53" s="8"/>
    </row>
    <row r="54" spans="1:7">
      <c r="A54" s="8"/>
      <c r="B54" s="2" t="s">
        <v>577</v>
      </c>
      <c r="C54" s="72">
        <v>2.1915718461884417</v>
      </c>
      <c r="D54" s="8"/>
      <c r="E54" s="8"/>
      <c r="F54" s="8"/>
      <c r="G54" s="8"/>
    </row>
    <row r="55" spans="1:7">
      <c r="A55" s="8"/>
      <c r="B55" s="44" t="s">
        <v>578</v>
      </c>
      <c r="C55" s="71">
        <v>10.846251405441871</v>
      </c>
      <c r="D55" s="8"/>
      <c r="E55" s="8"/>
      <c r="F55" s="8"/>
      <c r="G55" s="8"/>
    </row>
    <row r="56" spans="1:7">
      <c r="A56" s="8"/>
      <c r="B56" s="2" t="s">
        <v>600</v>
      </c>
      <c r="C56" s="72">
        <v>10.846251405441871</v>
      </c>
      <c r="D56" s="8"/>
      <c r="E56" s="8"/>
      <c r="F56" s="8"/>
      <c r="G56" s="8"/>
    </row>
    <row r="57" spans="1:7">
      <c r="A57" s="8"/>
      <c r="B57" s="44" t="s">
        <v>581</v>
      </c>
      <c r="C57" s="71">
        <v>10.846251405441871</v>
      </c>
      <c r="D57" s="8"/>
      <c r="E57" s="8"/>
      <c r="F57" s="8"/>
      <c r="G57" s="8"/>
    </row>
    <row r="58" spans="1:7">
      <c r="A58" s="8"/>
      <c r="B58" s="2" t="s">
        <v>582</v>
      </c>
      <c r="C58" s="72">
        <v>10.846251405441871</v>
      </c>
      <c r="D58" s="8"/>
      <c r="E58" s="8"/>
      <c r="F58" s="8"/>
      <c r="G58" s="8"/>
    </row>
    <row r="59" spans="1:7">
      <c r="A59" s="8"/>
      <c r="B59" s="44" t="s">
        <v>583</v>
      </c>
      <c r="C59" s="71">
        <v>10.846251405441871</v>
      </c>
      <c r="D59" s="8"/>
      <c r="E59" s="8"/>
      <c r="F59" s="8"/>
      <c r="G59" s="8"/>
    </row>
    <row r="60" spans="1:7">
      <c r="A60" s="8"/>
      <c r="B60" s="2" t="s">
        <v>601</v>
      </c>
      <c r="C60" s="72">
        <v>11.343413537216101</v>
      </c>
      <c r="D60" s="8"/>
      <c r="E60" s="8"/>
      <c r="F60" s="8"/>
      <c r="G60" s="8"/>
    </row>
    <row r="61" spans="1:7">
      <c r="A61" s="8"/>
      <c r="B61" s="44" t="s">
        <v>602</v>
      </c>
      <c r="C61" s="71">
        <v>11.343413537216101</v>
      </c>
      <c r="D61" s="8"/>
      <c r="E61" s="8"/>
      <c r="F61" s="8"/>
      <c r="G61" s="8"/>
    </row>
    <row r="62" spans="1:7">
      <c r="A62" s="8"/>
      <c r="B62" s="2" t="s">
        <v>586</v>
      </c>
      <c r="C62" s="72">
        <v>10.846251405441871</v>
      </c>
      <c r="D62" s="8"/>
      <c r="E62" s="8"/>
      <c r="F62" s="8"/>
      <c r="G62" s="8"/>
    </row>
    <row r="63" spans="1:7">
      <c r="A63" s="8"/>
      <c r="B63" s="44" t="s">
        <v>275</v>
      </c>
      <c r="C63" s="71">
        <v>10.846251405441871</v>
      </c>
      <c r="D63" s="8"/>
      <c r="E63" s="8"/>
      <c r="F63" s="8"/>
      <c r="G63" s="8"/>
    </row>
    <row r="64" spans="1:7">
      <c r="A64" s="8"/>
      <c r="B64" s="2" t="s">
        <v>603</v>
      </c>
      <c r="C64" s="72">
        <v>11.343413537216101</v>
      </c>
      <c r="D64" s="8"/>
      <c r="E64" s="8"/>
      <c r="F64" s="8"/>
      <c r="G64" s="8"/>
    </row>
    <row r="65" spans="1:7">
      <c r="A65" s="8"/>
      <c r="B65" s="44" t="s">
        <v>587</v>
      </c>
      <c r="C65" s="71">
        <v>10.846251405441871</v>
      </c>
      <c r="D65" s="8"/>
      <c r="E65" s="8"/>
      <c r="F65" s="8"/>
      <c r="G65" s="8"/>
    </row>
    <row r="66" spans="1:7">
      <c r="A66" s="8"/>
      <c r="B66" s="2" t="s">
        <v>588</v>
      </c>
      <c r="C66" s="72">
        <v>7.2950933213402296</v>
      </c>
      <c r="D66" s="8"/>
      <c r="E66" s="8"/>
      <c r="F66" s="17"/>
      <c r="G66" s="8"/>
    </row>
    <row r="67" spans="1:7">
      <c r="A67" s="8"/>
      <c r="B67" s="44" t="s">
        <v>589</v>
      </c>
      <c r="C67" s="71">
        <v>10.541866426804587</v>
      </c>
      <c r="D67" s="8"/>
      <c r="E67" s="8"/>
      <c r="F67" s="8"/>
      <c r="G67" s="8"/>
    </row>
    <row r="68" spans="1:7">
      <c r="A68" s="8"/>
      <c r="B68" s="2" t="s">
        <v>590</v>
      </c>
      <c r="C68" s="72">
        <v>0</v>
      </c>
      <c r="D68" s="8"/>
      <c r="E68" s="8"/>
      <c r="F68" s="8"/>
      <c r="G68" s="8"/>
    </row>
    <row r="69" spans="1:7">
      <c r="A69" s="8"/>
      <c r="B69" s="8"/>
      <c r="C69" s="8"/>
      <c r="D69" s="8"/>
      <c r="E69" s="8"/>
      <c r="F69" s="8"/>
      <c r="G69" s="8"/>
    </row>
    <row r="70" spans="1:7">
      <c r="A70" s="8"/>
      <c r="B70" s="8"/>
      <c r="C70" s="8"/>
      <c r="D70" s="8"/>
      <c r="E70" s="8"/>
      <c r="F70" s="8"/>
      <c r="G70" s="8"/>
    </row>
    <row r="71" spans="1:7" ht="26.25" customHeight="1">
      <c r="A71" s="8"/>
      <c r="B71" s="184" t="s">
        <v>604</v>
      </c>
      <c r="C71" s="184"/>
      <c r="D71" s="184"/>
      <c r="E71" s="184"/>
      <c r="F71" s="184"/>
      <c r="G71" s="8"/>
    </row>
    <row r="72" spans="1:7">
      <c r="A72" s="8"/>
      <c r="B72" s="8"/>
      <c r="C72" s="8"/>
      <c r="D72" s="8"/>
      <c r="E72" s="8"/>
      <c r="F72" s="8"/>
      <c r="G72" s="8"/>
    </row>
  </sheetData>
  <mergeCells count="1">
    <mergeCell ref="B71:F71"/>
  </mergeCells>
  <hyperlinks>
    <hyperlink ref="B5" r:id="rId1" display="Source: AEMO 2018 ISP Assumptions Workbook"/>
    <hyperlink ref="A1" location="'Table of Contents'!$C$25" display="TOC"/>
  </hyperlinks>
  <pageMargins left="0.7" right="0.7" top="0.75" bottom="0.75" header="0.3" footer="0.3"/>
  <pageSetup paperSize="9" orientation="portrait" r:id="rId2"/>
  <rowBreaks count="1" manualBreakCount="1">
    <brk id="41"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XFD38"/>
  <sheetViews>
    <sheetView showGridLines="0" zoomScale="85" zoomScaleNormal="85" workbookViewId="0"/>
  </sheetViews>
  <sheetFormatPr defaultColWidth="10.28515625" defaultRowHeight="15"/>
  <cols>
    <col min="1" max="1" width="3.7109375" customWidth="1"/>
    <col min="2" max="2" width="35.42578125" customWidth="1"/>
    <col min="3" max="7" width="13.140625" customWidth="1"/>
    <col min="8" max="8" width="3.5703125" customWidth="1"/>
    <col min="9" max="11" width="13.85546875" customWidth="1"/>
    <col min="12" max="12" width="29.42578125" bestFit="1" customWidth="1"/>
    <col min="13" max="13" width="24.7109375" customWidth="1"/>
  </cols>
  <sheetData>
    <row r="1" spans="1:16384" s="6" customFormat="1" ht="12" customHeight="1">
      <c r="A1" s="85" t="s">
        <v>898</v>
      </c>
      <c r="B1" s="2"/>
      <c r="C1" s="2"/>
      <c r="D1" s="40"/>
      <c r="E1" s="2"/>
      <c r="F1" s="2"/>
      <c r="G1" s="2"/>
      <c r="H1" s="2"/>
      <c r="I1" s="2"/>
      <c r="J1" s="2"/>
      <c r="K1" s="2"/>
      <c r="L1" s="2"/>
      <c r="M1" s="2"/>
      <c r="N1" s="2"/>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6" customFormat="1" ht="27" customHeight="1" thickBot="1">
      <c r="A2" s="2"/>
      <c r="B2" s="77" t="str">
        <f>'Table of Contents'!$D$26</f>
        <v>Initial connection costs ($/kW) real June 2018 dollars</v>
      </c>
      <c r="C2" s="77"/>
      <c r="D2" s="77"/>
      <c r="E2" s="77"/>
      <c r="F2" s="77"/>
      <c r="G2" s="2"/>
      <c r="H2" s="2"/>
      <c r="I2" s="2"/>
      <c r="J2" s="2"/>
      <c r="K2" s="2"/>
      <c r="L2" s="2"/>
      <c r="M2" s="2"/>
      <c r="N2" s="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6" customFormat="1" ht="15.75" customHeight="1" thickTop="1">
      <c r="A3" s="2"/>
      <c r="B3" s="99" t="str">
        <f>HYPERLINK('Table of Contents'!D47, "Source: " &amp; 'Table of Contents'!F26)</f>
        <v>Source: AEMO 2018 ISP Assumptions Workbook</v>
      </c>
      <c r="C3" s="2"/>
      <c r="D3" s="2"/>
      <c r="E3" s="2"/>
      <c r="F3" s="2"/>
      <c r="G3" s="2"/>
      <c r="H3" s="2"/>
      <c r="I3" s="2"/>
      <c r="J3" s="2"/>
      <c r="K3" s="2"/>
      <c r="L3" s="2"/>
      <c r="M3" s="2"/>
      <c r="N3" s="2"/>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6" customFormat="1" ht="12.75" customHeight="1">
      <c r="A4" s="2"/>
      <c r="B4" s="33" t="s">
        <v>622</v>
      </c>
      <c r="C4" s="2"/>
      <c r="D4" s="2"/>
      <c r="E4" s="2"/>
      <c r="F4" s="2"/>
      <c r="G4" s="2"/>
      <c r="H4" s="2"/>
      <c r="I4" s="2"/>
      <c r="J4" s="2"/>
      <c r="K4" s="2"/>
      <c r="L4" s="2"/>
      <c r="M4" s="2"/>
      <c r="N4" s="2"/>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3" customFormat="1" ht="12.75" customHeight="1">
      <c r="A5" s="2"/>
      <c r="B5" s="33" t="s">
        <v>623</v>
      </c>
      <c r="C5" s="2"/>
      <c r="D5" s="2"/>
      <c r="E5" s="2"/>
      <c r="F5" s="7"/>
      <c r="G5" s="2"/>
      <c r="H5" s="2"/>
      <c r="I5" s="2"/>
      <c r="J5" s="2"/>
      <c r="K5" s="2"/>
      <c r="L5" s="2"/>
      <c r="M5" s="2"/>
      <c r="N5" s="2"/>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6" customFormat="1" ht="13.5" customHeight="1">
      <c r="A6" s="2"/>
      <c r="B6" s="2" t="s">
        <v>782</v>
      </c>
      <c r="C6" s="2"/>
      <c r="D6" s="2"/>
      <c r="E6" s="2"/>
      <c r="F6" s="2"/>
      <c r="G6" s="2"/>
      <c r="H6" s="2"/>
      <c r="I6" s="2"/>
      <c r="J6" s="2"/>
      <c r="K6" s="2"/>
      <c r="L6" s="2"/>
      <c r="M6" s="20"/>
      <c r="N6" s="20"/>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6" customFormat="1" ht="13.5" customHeight="1">
      <c r="A7" s="2"/>
      <c r="B7" s="2"/>
      <c r="C7" s="2"/>
      <c r="D7" s="2"/>
      <c r="E7" s="2"/>
      <c r="F7" s="2"/>
      <c r="G7" s="2"/>
      <c r="H7" s="2"/>
      <c r="I7" s="2"/>
      <c r="J7" s="2"/>
      <c r="K7" s="2"/>
      <c r="L7" s="20"/>
      <c r="M7" s="20"/>
      <c r="N7" s="20"/>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6" customFormat="1" ht="33" customHeight="1">
      <c r="A8" s="2"/>
      <c r="B8" s="54" t="s">
        <v>624</v>
      </c>
      <c r="C8" s="54" t="s">
        <v>453</v>
      </c>
      <c r="D8" s="54" t="s">
        <v>625</v>
      </c>
      <c r="E8" s="54" t="s">
        <v>526</v>
      </c>
      <c r="F8" s="54" t="s">
        <v>626</v>
      </c>
      <c r="G8" s="54" t="s">
        <v>452</v>
      </c>
      <c r="H8" s="2"/>
      <c r="I8" s="54" t="s">
        <v>361</v>
      </c>
      <c r="J8" s="54" t="s">
        <v>627</v>
      </c>
      <c r="K8" s="2"/>
      <c r="L8" s="54" t="s">
        <v>1094</v>
      </c>
      <c r="M8" s="54" t="s">
        <v>1130</v>
      </c>
      <c r="N8" s="20"/>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6" customFormat="1">
      <c r="A9" s="2"/>
      <c r="B9" s="44" t="s">
        <v>331</v>
      </c>
      <c r="C9" s="73">
        <v>102.96444737518233</v>
      </c>
      <c r="D9" s="73">
        <v>102.96444737518233</v>
      </c>
      <c r="E9" s="73">
        <v>82.371557900145859</v>
      </c>
      <c r="F9" s="73">
        <v>102.96444737518233</v>
      </c>
      <c r="G9" s="73">
        <v>102.96444737518233</v>
      </c>
      <c r="H9" s="2"/>
      <c r="I9" s="44" t="s">
        <v>364</v>
      </c>
      <c r="J9" s="73">
        <v>84.525821253908347</v>
      </c>
      <c r="K9" s="2"/>
      <c r="L9" s="117" t="s">
        <v>1095</v>
      </c>
      <c r="M9" s="73">
        <v>120</v>
      </c>
      <c r="N9" s="20"/>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6" customFormat="1">
      <c r="A10" s="2"/>
      <c r="B10" s="2" t="s">
        <v>375</v>
      </c>
      <c r="C10" s="74">
        <v>92.668002637664102</v>
      </c>
      <c r="D10" s="74">
        <v>102.96444737518233</v>
      </c>
      <c r="E10" s="74">
        <v>82.371557900145859</v>
      </c>
      <c r="F10" s="74">
        <v>102.96444737518233</v>
      </c>
      <c r="G10" s="74">
        <v>102.96444737518233</v>
      </c>
      <c r="H10" s="2"/>
      <c r="I10" s="2" t="s">
        <v>368</v>
      </c>
      <c r="J10" s="74">
        <v>84.525821253908347</v>
      </c>
      <c r="K10" s="2"/>
      <c r="L10" s="2" t="s">
        <v>1096</v>
      </c>
      <c r="M10" s="74">
        <v>105</v>
      </c>
      <c r="N10" s="2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6" customFormat="1">
      <c r="A11" s="2"/>
      <c r="B11" s="44" t="s">
        <v>377</v>
      </c>
      <c r="C11" s="73">
        <v>92.668002637664102</v>
      </c>
      <c r="D11" s="73">
        <v>102.96444737518233</v>
      </c>
      <c r="E11" s="73">
        <v>82.371557900145859</v>
      </c>
      <c r="F11" s="73">
        <v>102.96444737518233</v>
      </c>
      <c r="G11" s="73">
        <v>102.96444737518233</v>
      </c>
      <c r="H11" s="2"/>
      <c r="I11" s="44" t="s">
        <v>371</v>
      </c>
      <c r="J11" s="73">
        <v>83.143585326564988</v>
      </c>
      <c r="K11" s="2"/>
      <c r="L11" s="20"/>
      <c r="M11" s="20"/>
      <c r="N11" s="20"/>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6" customFormat="1">
      <c r="A12" s="2"/>
      <c r="B12" s="2" t="s">
        <v>628</v>
      </c>
      <c r="C12" s="74">
        <v>102.96444737518233</v>
      </c>
      <c r="D12" s="74">
        <v>102.96444737518233</v>
      </c>
      <c r="E12" s="74">
        <v>82.371557900145859</v>
      </c>
      <c r="F12" s="74">
        <v>102.96444737518233</v>
      </c>
      <c r="G12" s="74">
        <v>102.96444737518233</v>
      </c>
      <c r="H12" s="2"/>
      <c r="I12" s="2" t="s">
        <v>629</v>
      </c>
      <c r="J12" s="74">
        <v>84.525821253908347</v>
      </c>
      <c r="K12" s="2"/>
      <c r="L12" s="20" t="s">
        <v>1131</v>
      </c>
      <c r="M12" s="20"/>
      <c r="N12" s="20"/>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6" customFormat="1">
      <c r="A13" s="2"/>
      <c r="B13" s="44" t="s">
        <v>372</v>
      </c>
      <c r="C13" s="73">
        <v>102.96444737518233</v>
      </c>
      <c r="D13" s="73">
        <v>102.96444737518233</v>
      </c>
      <c r="E13" s="73">
        <v>82.371557900145859</v>
      </c>
      <c r="F13" s="73">
        <v>102.96444737518233</v>
      </c>
      <c r="G13" s="73">
        <v>102.96444737518233</v>
      </c>
      <c r="H13" s="2"/>
      <c r="I13" s="44" t="s">
        <v>373</v>
      </c>
      <c r="J13" s="73">
        <v>79.012108794422872</v>
      </c>
      <c r="K13" s="2"/>
      <c r="L13" s="20"/>
      <c r="M13" s="20"/>
      <c r="N13" s="20"/>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6" customFormat="1">
      <c r="A14" s="2"/>
      <c r="B14" s="2" t="s">
        <v>374</v>
      </c>
      <c r="C14" s="74">
        <v>102.96444737518233</v>
      </c>
      <c r="D14" s="74">
        <v>102.96444737518233</v>
      </c>
      <c r="E14" s="74">
        <v>82.371557900145859</v>
      </c>
      <c r="F14" s="74">
        <v>102.96444737518233</v>
      </c>
      <c r="G14" s="74">
        <v>102.96444737518233</v>
      </c>
      <c r="H14" s="2"/>
      <c r="I14" s="2" t="s">
        <v>376</v>
      </c>
      <c r="J14" s="74">
        <v>76.653168968006256</v>
      </c>
      <c r="K14" s="2"/>
      <c r="L14" s="20"/>
      <c r="M14" s="20"/>
      <c r="N14" s="20"/>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6" customFormat="1">
      <c r="A15" s="2"/>
      <c r="B15" s="44" t="s">
        <v>630</v>
      </c>
      <c r="C15" s="73">
        <v>102.96444737518233</v>
      </c>
      <c r="D15" s="73">
        <v>102.96444737518233</v>
      </c>
      <c r="E15" s="73">
        <v>82.371557900145859</v>
      </c>
      <c r="F15" s="73">
        <v>102.96444737518233</v>
      </c>
      <c r="G15" s="73">
        <v>102.96444737518233</v>
      </c>
      <c r="H15" s="2"/>
      <c r="I15" s="44" t="s">
        <v>379</v>
      </c>
      <c r="J15" s="73">
        <v>75.242374447122685</v>
      </c>
      <c r="K15" s="2"/>
      <c r="L15" s="20"/>
      <c r="M15" s="20"/>
      <c r="N15" s="20"/>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s="6" customFormat="1">
      <c r="A16" s="2"/>
      <c r="B16" s="2" t="s">
        <v>378</v>
      </c>
      <c r="C16" s="74">
        <v>102.96444737518233</v>
      </c>
      <c r="D16" s="74">
        <v>82.371557900145859</v>
      </c>
      <c r="E16" s="74">
        <v>82.371557900145859</v>
      </c>
      <c r="F16" s="74">
        <v>102.96444737518233</v>
      </c>
      <c r="G16" s="74">
        <v>102.96444737518233</v>
      </c>
      <c r="H16" s="2"/>
      <c r="I16" s="2" t="s">
        <v>380</v>
      </c>
      <c r="J16" s="74">
        <v>79.012108794422872</v>
      </c>
      <c r="K16" s="2"/>
      <c r="L16" s="20"/>
      <c r="M16" s="20"/>
      <c r="N16" s="20"/>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9" s="6" customFormat="1">
      <c r="A17" s="2"/>
      <c r="B17" s="44" t="s">
        <v>367</v>
      </c>
      <c r="C17" s="73">
        <v>102.96444737518233</v>
      </c>
      <c r="D17" s="73">
        <v>102.96444737518233</v>
      </c>
      <c r="E17" s="73">
        <v>82.371557900145859</v>
      </c>
      <c r="F17" s="73">
        <v>102.96444737518233</v>
      </c>
      <c r="G17" s="73">
        <v>102.96444737518233</v>
      </c>
      <c r="H17" s="2"/>
      <c r="I17" s="44" t="s">
        <v>384</v>
      </c>
      <c r="J17" s="73">
        <v>68.017050281464009</v>
      </c>
      <c r="K17" s="2"/>
      <c r="L17" s="20"/>
      <c r="M17" s="20"/>
      <c r="N17" s="20"/>
      <c r="O17"/>
      <c r="P17"/>
      <c r="Q17"/>
      <c r="R17"/>
      <c r="S17"/>
    </row>
    <row r="18" spans="1:19" s="6" customFormat="1">
      <c r="A18" s="2"/>
      <c r="B18" s="2" t="s">
        <v>333</v>
      </c>
      <c r="C18" s="74">
        <v>98.117807872785107</v>
      </c>
      <c r="D18" s="74">
        <v>72.750637160744361</v>
      </c>
      <c r="E18" s="74">
        <v>82.371557900145859</v>
      </c>
      <c r="F18" s="74">
        <v>102.96444737518233</v>
      </c>
      <c r="G18" s="74">
        <v>102.96444737518233</v>
      </c>
      <c r="H18" s="2"/>
      <c r="I18" s="2" t="s">
        <v>390</v>
      </c>
      <c r="J18" s="74">
        <v>66.59864013563643</v>
      </c>
      <c r="K18" s="2"/>
      <c r="L18" s="20"/>
      <c r="M18" s="20"/>
      <c r="N18" s="20"/>
      <c r="O18"/>
      <c r="P18"/>
      <c r="Q18"/>
      <c r="R18"/>
      <c r="S18"/>
    </row>
    <row r="19" spans="1:19" s="6" customFormat="1">
      <c r="A19" s="2"/>
      <c r="B19" s="44" t="s">
        <v>370</v>
      </c>
      <c r="C19" s="73">
        <v>102.96444737518233</v>
      </c>
      <c r="D19" s="73">
        <v>102.96444737518233</v>
      </c>
      <c r="E19" s="73">
        <v>82.371557900145859</v>
      </c>
      <c r="F19" s="73">
        <v>102.96444737518233</v>
      </c>
      <c r="G19" s="73">
        <v>102.96444737518233</v>
      </c>
      <c r="H19" s="2"/>
      <c r="I19" s="44" t="s">
        <v>388</v>
      </c>
      <c r="J19" s="73">
        <v>83.143585326564988</v>
      </c>
      <c r="K19" s="2"/>
      <c r="L19" s="20"/>
      <c r="M19" s="20"/>
      <c r="N19" s="20"/>
      <c r="O19"/>
      <c r="P19"/>
      <c r="Q19"/>
      <c r="R19"/>
      <c r="S19"/>
    </row>
    <row r="20" spans="1:19" s="6" customFormat="1">
      <c r="A20" s="2"/>
      <c r="B20" s="2" t="s">
        <v>369</v>
      </c>
      <c r="C20" s="74">
        <v>102.96444737518233</v>
      </c>
      <c r="D20" s="74">
        <v>102.96444737518233</v>
      </c>
      <c r="E20" s="74">
        <v>82.371557900145859</v>
      </c>
      <c r="F20" s="74">
        <v>102.96444737518233</v>
      </c>
      <c r="G20" s="74">
        <v>102.96444737518233</v>
      </c>
      <c r="H20" s="2"/>
      <c r="I20" s="2" t="s">
        <v>386</v>
      </c>
      <c r="J20" s="74">
        <v>83.143585326564988</v>
      </c>
      <c r="K20" s="2"/>
      <c r="L20" s="20"/>
      <c r="M20" s="20"/>
      <c r="N20" s="20"/>
      <c r="O20"/>
      <c r="P20"/>
      <c r="Q20"/>
      <c r="R20"/>
      <c r="S20"/>
    </row>
    <row r="21" spans="1:19" s="6" customFormat="1">
      <c r="A21" s="2"/>
      <c r="B21" s="44" t="s">
        <v>365</v>
      </c>
      <c r="C21" s="73">
        <v>102.96444737518233</v>
      </c>
      <c r="D21" s="73">
        <v>102.96444737518233</v>
      </c>
      <c r="E21" s="73">
        <v>82.371557900145859</v>
      </c>
      <c r="F21" s="73">
        <v>102.96444737518233</v>
      </c>
      <c r="G21" s="73">
        <v>102.96444737518233</v>
      </c>
      <c r="H21" s="2"/>
      <c r="I21" s="44" t="s">
        <v>394</v>
      </c>
      <c r="J21" s="73">
        <v>72.07511316262763</v>
      </c>
      <c r="K21" s="2"/>
      <c r="L21" s="20"/>
      <c r="M21" s="20"/>
      <c r="N21" s="20"/>
      <c r="O21"/>
      <c r="P21"/>
      <c r="Q21"/>
      <c r="R21"/>
      <c r="S21"/>
    </row>
    <row r="22" spans="1:19" s="6" customFormat="1">
      <c r="A22" s="2"/>
      <c r="B22" s="2" t="s">
        <v>366</v>
      </c>
      <c r="C22" s="74">
        <v>102.96444737518233</v>
      </c>
      <c r="D22" s="74">
        <v>102.96444737518233</v>
      </c>
      <c r="E22" s="74">
        <v>82.371557900145859</v>
      </c>
      <c r="F22" s="74">
        <v>102.96444737518233</v>
      </c>
      <c r="G22" s="74">
        <v>102.96444737518233</v>
      </c>
      <c r="H22" s="2"/>
      <c r="I22" s="2" t="s">
        <v>631</v>
      </c>
      <c r="J22" s="74">
        <v>72.07511316262763</v>
      </c>
      <c r="K22" s="2"/>
      <c r="L22" s="20"/>
      <c r="M22" s="20"/>
      <c r="N22" s="20"/>
      <c r="O22"/>
      <c r="P22"/>
      <c r="Q22"/>
      <c r="R22"/>
      <c r="S22"/>
    </row>
    <row r="23" spans="1:19" s="6" customFormat="1">
      <c r="A23" s="2"/>
      <c r="B23" s="44" t="s">
        <v>401</v>
      </c>
      <c r="C23" s="73">
        <v>133.85378158773705</v>
      </c>
      <c r="D23" s="73">
        <v>82.371557900145859</v>
      </c>
      <c r="E23" s="73">
        <v>82.371557900145859</v>
      </c>
      <c r="F23" s="73">
        <v>102.96444737518233</v>
      </c>
      <c r="G23" s="73">
        <v>102.96444737518233</v>
      </c>
      <c r="H23" s="2"/>
      <c r="I23" s="44" t="s">
        <v>392</v>
      </c>
      <c r="J23" s="73">
        <v>195.63245001284642</v>
      </c>
      <c r="K23" s="2"/>
      <c r="L23" s="20"/>
      <c r="M23" s="20"/>
      <c r="N23" s="20"/>
      <c r="O23"/>
      <c r="P23"/>
      <c r="Q23"/>
      <c r="R23"/>
      <c r="S23"/>
    </row>
    <row r="24" spans="1:19" s="6" customFormat="1">
      <c r="A24" s="2"/>
      <c r="B24" s="2" t="s">
        <v>399</v>
      </c>
      <c r="C24" s="74">
        <v>133.85378158773705</v>
      </c>
      <c r="D24" s="74">
        <v>82.371557900145859</v>
      </c>
      <c r="E24" s="74">
        <v>82.371557900145859</v>
      </c>
      <c r="F24" s="74">
        <v>102.96444737518233</v>
      </c>
      <c r="G24" s="74">
        <v>102.96444737518233</v>
      </c>
      <c r="H24" s="2"/>
      <c r="I24" s="2" t="s">
        <v>63</v>
      </c>
      <c r="J24" s="74">
        <v>92.668002637664102</v>
      </c>
      <c r="K24" s="2"/>
      <c r="L24" s="20"/>
      <c r="M24" s="20"/>
      <c r="N24" s="20"/>
      <c r="O24"/>
      <c r="P24"/>
      <c r="Q24"/>
      <c r="R24"/>
      <c r="S24"/>
    </row>
    <row r="25" spans="1:19" s="6" customFormat="1">
      <c r="A25" s="2"/>
      <c r="B25" s="44" t="s">
        <v>396</v>
      </c>
      <c r="C25" s="73">
        <v>133.85378158773705</v>
      </c>
      <c r="D25" s="73">
        <v>82.371557900145859</v>
      </c>
      <c r="E25" s="73">
        <v>82.371557900145859</v>
      </c>
      <c r="F25" s="73">
        <v>102.96444737518233</v>
      </c>
      <c r="G25" s="73">
        <v>102.96444737518233</v>
      </c>
      <c r="H25" s="2"/>
      <c r="I25" s="2"/>
      <c r="J25" s="2"/>
      <c r="K25" s="2"/>
      <c r="L25" s="2"/>
      <c r="M25" s="20"/>
      <c r="N25" s="20"/>
      <c r="O25"/>
      <c r="P25"/>
      <c r="Q25"/>
      <c r="R25"/>
      <c r="S25"/>
    </row>
    <row r="26" spans="1:19" s="6" customFormat="1">
      <c r="A26" s="2"/>
      <c r="B26" s="2" t="s">
        <v>398</v>
      </c>
      <c r="C26" s="74">
        <v>133.85378158773705</v>
      </c>
      <c r="D26" s="74">
        <v>82.371557900145859</v>
      </c>
      <c r="E26" s="74">
        <v>82.371557900145859</v>
      </c>
      <c r="F26" s="74">
        <v>102.96444737518233</v>
      </c>
      <c r="G26" s="74">
        <v>102.96444737518233</v>
      </c>
      <c r="H26" s="2"/>
      <c r="I26" s="2"/>
      <c r="J26" s="2"/>
      <c r="K26" s="2"/>
      <c r="L26" s="2"/>
      <c r="M26" s="20"/>
      <c r="N26" s="20"/>
      <c r="O26"/>
      <c r="P26"/>
      <c r="Q26"/>
      <c r="R26"/>
      <c r="S26"/>
    </row>
    <row r="27" spans="1:19" s="6" customFormat="1">
      <c r="A27" s="2"/>
      <c r="B27" s="44" t="s">
        <v>400</v>
      </c>
      <c r="C27" s="73">
        <v>133.85378158773705</v>
      </c>
      <c r="D27" s="73">
        <v>82.371557900145859</v>
      </c>
      <c r="E27" s="73">
        <v>82.371557900145859</v>
      </c>
      <c r="F27" s="73">
        <v>102.96444737518233</v>
      </c>
      <c r="G27" s="73">
        <v>102.96444737518233</v>
      </c>
      <c r="H27" s="2"/>
      <c r="I27" s="2"/>
      <c r="J27" s="2"/>
      <c r="K27" s="2"/>
      <c r="L27" s="2"/>
      <c r="M27" s="20"/>
      <c r="N27" s="20"/>
      <c r="O27"/>
      <c r="P27"/>
      <c r="Q27"/>
      <c r="R27"/>
      <c r="S27"/>
    </row>
    <row r="28" spans="1:19" s="6" customFormat="1" ht="15" customHeight="1">
      <c r="A28" s="2"/>
      <c r="B28" s="2" t="s">
        <v>391</v>
      </c>
      <c r="C28" s="74">
        <v>175.03956053780996</v>
      </c>
      <c r="D28" s="74">
        <v>175.03956053780996</v>
      </c>
      <c r="E28" s="74">
        <v>82.371557900145859</v>
      </c>
      <c r="F28" s="74">
        <v>102.96444737518233</v>
      </c>
      <c r="G28" s="74">
        <v>102.96444737518233</v>
      </c>
      <c r="H28" s="2"/>
      <c r="I28" s="2"/>
      <c r="J28" s="2"/>
      <c r="K28" s="2"/>
      <c r="L28" s="2"/>
      <c r="M28" s="20"/>
      <c r="N28" s="20"/>
      <c r="O28"/>
      <c r="P28"/>
      <c r="Q28"/>
      <c r="R28"/>
      <c r="S28"/>
    </row>
    <row r="29" spans="1:19" s="6" customFormat="1" ht="15" customHeight="1">
      <c r="A29" s="2"/>
      <c r="B29" s="44" t="s">
        <v>402</v>
      </c>
      <c r="C29" s="73">
        <v>133.85378158773705</v>
      </c>
      <c r="D29" s="73">
        <v>82.371557900145859</v>
      </c>
      <c r="E29" s="73">
        <v>82.371557900145859</v>
      </c>
      <c r="F29" s="73">
        <v>102.96444737518233</v>
      </c>
      <c r="G29" s="73">
        <v>102.96444737518233</v>
      </c>
      <c r="H29" s="2"/>
      <c r="I29" s="54" t="s">
        <v>360</v>
      </c>
      <c r="J29" s="54" t="s">
        <v>627</v>
      </c>
      <c r="K29" s="54" t="s">
        <v>632</v>
      </c>
      <c r="L29" s="54" t="s">
        <v>530</v>
      </c>
      <c r="M29" s="20"/>
      <c r="N29" s="20"/>
      <c r="O29"/>
      <c r="P29"/>
      <c r="Q29"/>
      <c r="R29"/>
      <c r="S29"/>
    </row>
    <row r="30" spans="1:19" s="6" customFormat="1">
      <c r="A30" s="2"/>
      <c r="B30" s="2" t="s">
        <v>397</v>
      </c>
      <c r="C30" s="74">
        <v>133.85378158773705</v>
      </c>
      <c r="D30" s="74">
        <v>82.371557900145859</v>
      </c>
      <c r="E30" s="74">
        <v>82.371557900145859</v>
      </c>
      <c r="F30" s="74">
        <v>102.96444737518233</v>
      </c>
      <c r="G30" s="74">
        <v>102.96444737518233</v>
      </c>
      <c r="H30" s="2"/>
      <c r="I30" s="44" t="s">
        <v>63</v>
      </c>
      <c r="J30" s="73">
        <v>92.668002637664102</v>
      </c>
      <c r="K30" s="44" t="s">
        <v>63</v>
      </c>
      <c r="L30" s="71"/>
      <c r="M30" s="20"/>
      <c r="N30" s="20"/>
      <c r="O30"/>
      <c r="P30"/>
      <c r="Q30"/>
      <c r="R30"/>
      <c r="S30"/>
    </row>
    <row r="31" spans="1:19" s="6" customFormat="1">
      <c r="A31" s="2"/>
      <c r="B31" s="44" t="s">
        <v>403</v>
      </c>
      <c r="C31" s="73">
        <v>123.55733685021877</v>
      </c>
      <c r="D31" s="73">
        <v>123.55733685021877</v>
      </c>
      <c r="E31" s="73">
        <v>82.371557900145859</v>
      </c>
      <c r="F31" s="73">
        <v>102.96444737518233</v>
      </c>
      <c r="G31" s="73">
        <v>102.96444737518233</v>
      </c>
      <c r="H31" s="2"/>
      <c r="I31" s="2" t="s">
        <v>59</v>
      </c>
      <c r="J31" s="74">
        <v>84.525821253908347</v>
      </c>
      <c r="K31" s="2" t="s">
        <v>633</v>
      </c>
      <c r="L31" s="74">
        <v>138.3328266246908</v>
      </c>
      <c r="M31" s="20"/>
      <c r="N31" s="20"/>
      <c r="O31"/>
      <c r="P31"/>
      <c r="Q31"/>
      <c r="R31"/>
      <c r="S31"/>
    </row>
    <row r="32" spans="1:19" s="6" customFormat="1">
      <c r="A32" s="2"/>
      <c r="B32" s="2" t="s">
        <v>405</v>
      </c>
      <c r="C32" s="74">
        <v>123.55733685021877</v>
      </c>
      <c r="D32" s="74">
        <v>123.55733685021877</v>
      </c>
      <c r="E32" s="74">
        <v>82.371557900145859</v>
      </c>
      <c r="F32" s="74">
        <v>102.96444737518233</v>
      </c>
      <c r="G32" s="74">
        <v>102.96444737518233</v>
      </c>
      <c r="H32" s="2"/>
      <c r="I32" s="44" t="s">
        <v>62</v>
      </c>
      <c r="J32" s="73">
        <v>72.07511316262763</v>
      </c>
      <c r="K32" s="44" t="s">
        <v>634</v>
      </c>
      <c r="L32" s="73">
        <v>138.3328266246908</v>
      </c>
      <c r="M32" s="20"/>
      <c r="N32" s="20"/>
      <c r="O32"/>
      <c r="P32"/>
      <c r="Q32"/>
      <c r="R32"/>
      <c r="S32"/>
    </row>
    <row r="33" spans="1:19" s="6" customFormat="1">
      <c r="A33" s="2"/>
      <c r="B33" s="44" t="s">
        <v>406</v>
      </c>
      <c r="C33" s="73">
        <v>123.55733685021877</v>
      </c>
      <c r="D33" s="73">
        <v>123.55733685021877</v>
      </c>
      <c r="E33" s="73">
        <v>82.371557900145859</v>
      </c>
      <c r="F33" s="73">
        <v>102.96444737518233</v>
      </c>
      <c r="G33" s="73">
        <v>102.96444737518233</v>
      </c>
      <c r="H33" s="2"/>
      <c r="I33" s="2" t="s">
        <v>60</v>
      </c>
      <c r="J33" s="74">
        <v>79.012108794422872</v>
      </c>
      <c r="K33" s="2" t="s">
        <v>635</v>
      </c>
      <c r="L33" s="74">
        <v>138.3328266246908</v>
      </c>
      <c r="M33" s="20"/>
      <c r="N33" s="20"/>
      <c r="O33"/>
      <c r="P33"/>
      <c r="Q33"/>
      <c r="R33"/>
      <c r="S33"/>
    </row>
    <row r="34" spans="1:19" s="6" customFormat="1">
      <c r="A34" s="2"/>
      <c r="B34" s="2" t="s">
        <v>407</v>
      </c>
      <c r="C34" s="74">
        <v>123.55733685021877</v>
      </c>
      <c r="D34" s="74">
        <v>123.55733685021877</v>
      </c>
      <c r="E34" s="74">
        <v>82.371557900145859</v>
      </c>
      <c r="F34" s="74">
        <v>102.96444737518233</v>
      </c>
      <c r="G34" s="74">
        <v>102.96444737518233</v>
      </c>
      <c r="H34" s="2"/>
      <c r="I34" s="44" t="s">
        <v>61</v>
      </c>
      <c r="J34" s="73">
        <v>66.59864013563643</v>
      </c>
      <c r="K34" s="44" t="s">
        <v>390</v>
      </c>
      <c r="L34" s="73"/>
      <c r="M34" s="20"/>
      <c r="N34" s="20"/>
      <c r="O34"/>
      <c r="P34"/>
      <c r="Q34"/>
      <c r="R34"/>
      <c r="S34"/>
    </row>
    <row r="35" spans="1:19" s="6" customFormat="1">
      <c r="A35" s="2"/>
      <c r="B35" s="44" t="s">
        <v>389</v>
      </c>
      <c r="C35" s="73">
        <v>123.55733685021877</v>
      </c>
      <c r="D35" s="73">
        <v>123.55733685021877</v>
      </c>
      <c r="E35" s="73">
        <v>82.371557900145859</v>
      </c>
      <c r="F35" s="73">
        <v>102.96444737518233</v>
      </c>
      <c r="G35" s="73">
        <v>102.96444737518233</v>
      </c>
      <c r="H35" s="2"/>
      <c r="I35" s="2"/>
      <c r="J35" s="79"/>
      <c r="K35" s="2"/>
      <c r="L35" s="79"/>
      <c r="M35" s="20"/>
      <c r="N35" s="20"/>
      <c r="O35"/>
      <c r="P35"/>
      <c r="Q35"/>
      <c r="R35"/>
      <c r="S35"/>
    </row>
    <row r="36" spans="1:19" s="6" customFormat="1">
      <c r="A36" s="2"/>
      <c r="B36" s="2" t="s">
        <v>387</v>
      </c>
      <c r="C36" s="74">
        <v>113.26089211270057</v>
      </c>
      <c r="D36" s="74">
        <v>92.668002637664102</v>
      </c>
      <c r="E36" s="74">
        <v>82.371557900145859</v>
      </c>
      <c r="F36" s="74">
        <v>102.96444737518233</v>
      </c>
      <c r="G36" s="74">
        <v>102.96444737518233</v>
      </c>
      <c r="H36" s="2"/>
      <c r="I36" s="185" t="s">
        <v>636</v>
      </c>
      <c r="J36" s="185"/>
      <c r="K36" s="185"/>
      <c r="L36" s="2"/>
      <c r="M36" s="20"/>
      <c r="N36" s="20"/>
      <c r="O36"/>
      <c r="P36"/>
      <c r="Q36"/>
      <c r="R36"/>
      <c r="S36"/>
    </row>
    <row r="37" spans="1:19" s="6" customFormat="1">
      <c r="A37" s="2"/>
      <c r="B37" s="44" t="s">
        <v>385</v>
      </c>
      <c r="C37" s="73">
        <v>113.26089211270057</v>
      </c>
      <c r="D37" s="73">
        <v>92.668002637664102</v>
      </c>
      <c r="E37" s="73">
        <v>82.371557900145859</v>
      </c>
      <c r="F37" s="73">
        <v>102.96444737518233</v>
      </c>
      <c r="G37" s="73">
        <v>102.96444737518233</v>
      </c>
      <c r="H37" s="2"/>
      <c r="I37" s="185"/>
      <c r="J37" s="185"/>
      <c r="K37" s="185"/>
      <c r="L37" s="2"/>
      <c r="M37" s="20"/>
      <c r="N37" s="20"/>
      <c r="O37"/>
      <c r="P37"/>
      <c r="Q37"/>
      <c r="R37"/>
      <c r="S37"/>
    </row>
    <row r="38" spans="1:19" s="6" customFormat="1">
      <c r="A38" s="2"/>
      <c r="B38" s="2"/>
      <c r="C38" s="2"/>
      <c r="D38" s="2"/>
      <c r="E38" s="2"/>
      <c r="F38" s="2"/>
      <c r="G38" s="2"/>
      <c r="H38" s="2"/>
      <c r="I38" s="2"/>
      <c r="J38" s="2"/>
      <c r="K38" s="2"/>
      <c r="L38" s="2"/>
      <c r="M38" s="20"/>
      <c r="N38" s="20"/>
      <c r="O38"/>
      <c r="P38"/>
      <c r="Q38"/>
      <c r="R38"/>
      <c r="S38"/>
    </row>
  </sheetData>
  <mergeCells count="1">
    <mergeCell ref="I36:K37"/>
  </mergeCells>
  <hyperlinks>
    <hyperlink ref="B5" r:id="rId1" display="Source: AEMO 2018 ISP Assumptions Workbook"/>
    <hyperlink ref="A1" location="'Table of Contents'!$C$26" display="TOC"/>
  </hyperlinks>
  <pageMargins left="0.7" right="0.7" top="0.75" bottom="0.75" header="0.3" footer="0.3"/>
  <pageSetup paperSize="9"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H15"/>
  <sheetViews>
    <sheetView showGridLines="0" zoomScale="85" zoomScaleNormal="85" workbookViewId="0"/>
  </sheetViews>
  <sheetFormatPr defaultColWidth="10.28515625" defaultRowHeight="15"/>
  <cols>
    <col min="1" max="1" width="3.7109375" customWidth="1"/>
    <col min="2" max="2" width="44.140625" customWidth="1"/>
    <col min="3" max="3" width="25.7109375" customWidth="1"/>
  </cols>
  <sheetData>
    <row r="1" spans="1:8" ht="12" customHeight="1">
      <c r="A1" s="85" t="s">
        <v>898</v>
      </c>
      <c r="B1" s="31"/>
      <c r="C1" s="31"/>
      <c r="D1" s="31"/>
      <c r="E1" s="2"/>
      <c r="F1" s="2"/>
      <c r="G1" s="2"/>
      <c r="H1" s="2"/>
    </row>
    <row r="2" spans="1:8" ht="27" customHeight="1" thickBot="1">
      <c r="A2" s="31"/>
      <c r="B2" s="77" t="str">
        <f>'Table of Contents'!$D$27</f>
        <v>Lead time (years)</v>
      </c>
      <c r="C2" s="31"/>
      <c r="D2" s="31"/>
      <c r="E2" s="2"/>
      <c r="F2" s="2"/>
      <c r="G2" s="2"/>
      <c r="H2" s="2"/>
    </row>
    <row r="3" spans="1:8" ht="15.75" customHeight="1" thickTop="1">
      <c r="A3" s="31"/>
      <c r="B3" s="99" t="str">
        <f>HYPERLINK('Table of Contents'!D47, "Source: " &amp; 'Table of Contents'!F27)</f>
        <v>Source: AEMO 2018 ISP Assumptions Workbook</v>
      </c>
      <c r="C3" s="31"/>
      <c r="D3" s="31"/>
      <c r="E3" s="2"/>
      <c r="F3" s="2"/>
      <c r="G3" s="2"/>
      <c r="H3" s="2"/>
    </row>
    <row r="4" spans="1:8">
      <c r="A4" s="31"/>
      <c r="B4" s="31" t="s">
        <v>803</v>
      </c>
      <c r="C4" s="31"/>
      <c r="D4" s="31"/>
      <c r="E4" s="2"/>
      <c r="F4" s="2"/>
      <c r="G4" s="2"/>
      <c r="H4" s="2"/>
    </row>
    <row r="5" spans="1:8">
      <c r="A5" s="31"/>
      <c r="B5" s="54" t="s">
        <v>801</v>
      </c>
      <c r="C5" s="54" t="s">
        <v>802</v>
      </c>
      <c r="D5" s="31"/>
      <c r="E5" s="2"/>
      <c r="F5" s="2"/>
      <c r="G5" s="2"/>
      <c r="H5" s="2"/>
    </row>
    <row r="6" spans="1:8">
      <c r="A6" s="31"/>
      <c r="B6" s="44" t="s">
        <v>626</v>
      </c>
      <c r="C6" s="52">
        <v>1</v>
      </c>
      <c r="D6" s="31"/>
      <c r="E6" s="2"/>
      <c r="F6" s="2"/>
      <c r="G6" s="2"/>
      <c r="H6" s="2"/>
    </row>
    <row r="7" spans="1:8">
      <c r="A7" s="31"/>
      <c r="B7" s="2" t="s">
        <v>525</v>
      </c>
      <c r="C7" s="53">
        <v>1</v>
      </c>
      <c r="D7" s="31"/>
      <c r="E7" s="2"/>
      <c r="F7" s="2"/>
      <c r="G7" s="2"/>
      <c r="H7" s="2"/>
    </row>
    <row r="8" spans="1:8">
      <c r="A8" s="31"/>
      <c r="B8" s="44" t="s">
        <v>453</v>
      </c>
      <c r="C8" s="52">
        <v>1</v>
      </c>
      <c r="D8" s="31"/>
      <c r="E8" s="2"/>
      <c r="F8" s="2"/>
      <c r="G8" s="2"/>
      <c r="H8" s="2"/>
    </row>
    <row r="9" spans="1:8">
      <c r="A9" s="31"/>
      <c r="B9" s="2" t="s">
        <v>343</v>
      </c>
      <c r="C9" s="53">
        <v>2</v>
      </c>
      <c r="D9" s="31"/>
      <c r="E9" s="2"/>
      <c r="F9" s="2"/>
      <c r="G9" s="2"/>
      <c r="H9" s="2"/>
    </row>
    <row r="10" spans="1:8">
      <c r="A10" s="31"/>
      <c r="B10" s="44" t="s">
        <v>342</v>
      </c>
      <c r="C10" s="52">
        <v>4</v>
      </c>
      <c r="D10" s="31"/>
      <c r="E10" s="2"/>
      <c r="F10" s="2"/>
      <c r="G10" s="2"/>
      <c r="H10" s="2"/>
    </row>
    <row r="11" spans="1:8">
      <c r="A11" s="31"/>
      <c r="B11" s="2" t="s">
        <v>452</v>
      </c>
      <c r="C11" s="53">
        <v>6</v>
      </c>
      <c r="D11" s="31"/>
      <c r="E11" s="2"/>
      <c r="F11" s="2"/>
      <c r="G11" s="2"/>
      <c r="H11" s="2"/>
    </row>
    <row r="12" spans="1:8">
      <c r="A12" s="31"/>
      <c r="B12" s="44" t="s">
        <v>530</v>
      </c>
      <c r="C12" s="52">
        <v>8</v>
      </c>
      <c r="D12" s="31"/>
      <c r="E12" s="2"/>
      <c r="F12" s="2"/>
      <c r="G12" s="2"/>
      <c r="H12" s="2"/>
    </row>
    <row r="13" spans="1:8">
      <c r="A13" s="31"/>
      <c r="B13" s="2" t="s">
        <v>526</v>
      </c>
      <c r="C13" s="53">
        <v>1</v>
      </c>
      <c r="D13" s="31"/>
      <c r="E13" s="2"/>
      <c r="F13" s="2"/>
      <c r="G13" s="2"/>
      <c r="H13" s="2"/>
    </row>
    <row r="14" spans="1:8">
      <c r="A14" s="31"/>
      <c r="B14" s="44" t="s">
        <v>527</v>
      </c>
      <c r="C14" s="52">
        <v>1</v>
      </c>
      <c r="D14" s="31"/>
      <c r="E14" s="2"/>
      <c r="F14" s="2"/>
      <c r="G14" s="2"/>
      <c r="H14" s="2"/>
    </row>
    <row r="15" spans="1:8">
      <c r="A15" s="31"/>
      <c r="B15" s="31"/>
      <c r="C15" s="31"/>
      <c r="D15" s="31"/>
      <c r="E15" s="2"/>
      <c r="F15" s="2"/>
      <c r="G15" s="2"/>
      <c r="H15" s="2"/>
    </row>
  </sheetData>
  <hyperlinks>
    <hyperlink ref="A1" location="'Table of Contents'!$C$27" display="TOC"/>
  </hyperlink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8" tint="-0.499984740745262"/>
  </sheetPr>
  <dimension ref="A1:E39"/>
  <sheetViews>
    <sheetView showGridLines="0" zoomScale="85" zoomScaleNormal="85" workbookViewId="0"/>
  </sheetViews>
  <sheetFormatPr defaultColWidth="10.28515625" defaultRowHeight="15"/>
  <cols>
    <col min="1" max="1" width="3.7109375" customWidth="1"/>
    <col min="2" max="2" width="74.5703125" bestFit="1" customWidth="1"/>
    <col min="3" max="3" width="70.7109375" customWidth="1"/>
    <col min="4" max="4" width="6.7109375" customWidth="1"/>
    <col min="5" max="5" width="3.5703125" customWidth="1"/>
    <col min="6" max="6" width="17.42578125" customWidth="1"/>
    <col min="7" max="7" width="17.140625" customWidth="1"/>
    <col min="8" max="8" width="20" customWidth="1"/>
    <col min="9" max="9" width="19.85546875" customWidth="1"/>
  </cols>
  <sheetData>
    <row r="1" spans="1:5" ht="12" customHeight="1">
      <c r="A1" s="84" t="s">
        <v>898</v>
      </c>
      <c r="B1" s="8"/>
      <c r="C1" s="8"/>
      <c r="D1" s="8"/>
      <c r="E1" s="8"/>
    </row>
    <row r="2" spans="1:5" ht="27" customHeight="1" thickBot="1">
      <c r="A2" s="32"/>
      <c r="B2" s="77" t="str">
        <f>'Table of Contents'!$D$28</f>
        <v>Storage properties</v>
      </c>
      <c r="C2" s="8"/>
      <c r="D2" s="8"/>
      <c r="E2" s="8"/>
    </row>
    <row r="3" spans="1:5" ht="15.75" customHeight="1" thickTop="1">
      <c r="A3" s="8"/>
      <c r="B3" s="99" t="str">
        <f>HYPERLINK('Table of Contents'!D47, "Source: " &amp; 'Table of Contents'!F28)</f>
        <v>Source: AEMO 2018 ISP Assumptions Workbook</v>
      </c>
      <c r="C3" s="22"/>
      <c r="D3" s="8"/>
      <c r="E3" s="21"/>
    </row>
    <row r="4" spans="1:5">
      <c r="A4" s="8"/>
      <c r="B4" s="186"/>
      <c r="C4" s="186"/>
      <c r="D4" s="186"/>
      <c r="E4" s="21"/>
    </row>
    <row r="5" spans="1:5" ht="33" customHeight="1" thickBot="1">
      <c r="A5" s="8"/>
      <c r="B5" s="34" t="s">
        <v>751</v>
      </c>
      <c r="C5" s="8"/>
      <c r="D5" s="8"/>
      <c r="E5" s="8"/>
    </row>
    <row r="6" spans="1:5" ht="15" customHeight="1" thickTop="1">
      <c r="A6" s="8"/>
      <c r="B6" s="8"/>
      <c r="C6" s="8"/>
      <c r="D6" s="8"/>
      <c r="E6" s="8"/>
    </row>
    <row r="7" spans="1:5">
      <c r="A7" s="8"/>
      <c r="B7" s="54" t="s">
        <v>752</v>
      </c>
      <c r="C7" s="54" t="s">
        <v>753</v>
      </c>
      <c r="D7" s="54" t="s">
        <v>861</v>
      </c>
      <c r="E7" s="8"/>
    </row>
    <row r="8" spans="1:5">
      <c r="A8" s="8"/>
      <c r="B8" s="44" t="s">
        <v>775</v>
      </c>
      <c r="C8" s="52">
        <v>1</v>
      </c>
      <c r="D8" s="44" t="s">
        <v>754</v>
      </c>
      <c r="E8" s="8"/>
    </row>
    <row r="9" spans="1:5">
      <c r="A9" s="8"/>
      <c r="B9" s="2" t="s">
        <v>755</v>
      </c>
      <c r="C9" s="53">
        <v>2</v>
      </c>
      <c r="D9" s="2" t="s">
        <v>762</v>
      </c>
      <c r="E9" s="21"/>
    </row>
    <row r="10" spans="1:5">
      <c r="A10" s="8"/>
      <c r="B10" s="44" t="s">
        <v>756</v>
      </c>
      <c r="C10" s="52">
        <v>0.9</v>
      </c>
      <c r="D10" s="44"/>
      <c r="E10" s="21"/>
    </row>
    <row r="11" spans="1:5">
      <c r="A11" s="8"/>
      <c r="B11" s="2" t="s">
        <v>757</v>
      </c>
      <c r="C11" s="53">
        <v>0.8</v>
      </c>
      <c r="D11" s="2"/>
      <c r="E11" s="21"/>
    </row>
    <row r="12" spans="1:5">
      <c r="A12" s="8"/>
      <c r="B12" s="44" t="s">
        <v>758</v>
      </c>
      <c r="C12" s="52">
        <v>15</v>
      </c>
      <c r="D12" s="44" t="s">
        <v>759</v>
      </c>
      <c r="E12" s="21"/>
    </row>
    <row r="13" spans="1:5" ht="25.5" customHeight="1">
      <c r="A13" s="8"/>
      <c r="B13" s="8"/>
      <c r="C13" s="22"/>
      <c r="D13" s="8"/>
      <c r="E13" s="21"/>
    </row>
    <row r="14" spans="1:5" ht="15.75" thickBot="1">
      <c r="A14" s="8"/>
      <c r="B14" s="34" t="s">
        <v>760</v>
      </c>
      <c r="C14" s="8"/>
      <c r="D14" s="8"/>
      <c r="E14" s="21"/>
    </row>
    <row r="15" spans="1:5" ht="15.75" thickTop="1">
      <c r="A15" s="8"/>
      <c r="B15" s="8"/>
      <c r="C15" s="8" t="s">
        <v>811</v>
      </c>
      <c r="D15" s="8"/>
      <c r="E15" s="8"/>
    </row>
    <row r="16" spans="1:5">
      <c r="A16" s="8"/>
      <c r="B16" s="54" t="s">
        <v>752</v>
      </c>
      <c r="C16" s="54" t="s">
        <v>753</v>
      </c>
      <c r="D16" s="54" t="s">
        <v>861</v>
      </c>
      <c r="E16" s="8"/>
    </row>
    <row r="17" spans="1:5">
      <c r="A17" s="8"/>
      <c r="B17" s="44" t="s">
        <v>761</v>
      </c>
      <c r="C17" s="52">
        <v>100</v>
      </c>
      <c r="D17" s="44" t="s">
        <v>754</v>
      </c>
      <c r="E17" s="8"/>
    </row>
    <row r="18" spans="1:5">
      <c r="A18" s="8"/>
      <c r="B18" s="2" t="s">
        <v>755</v>
      </c>
      <c r="C18" s="53">
        <v>6</v>
      </c>
      <c r="D18" s="2" t="s">
        <v>762</v>
      </c>
      <c r="E18" s="21"/>
    </row>
    <row r="19" spans="1:5">
      <c r="A19" s="8"/>
      <c r="B19" s="44" t="s">
        <v>763</v>
      </c>
      <c r="C19" s="52">
        <v>0.8</v>
      </c>
      <c r="D19" s="44"/>
      <c r="E19" s="21"/>
    </row>
    <row r="20" spans="1:5">
      <c r="A20" s="8"/>
      <c r="B20" s="2" t="s">
        <v>764</v>
      </c>
      <c r="C20" s="53">
        <v>50</v>
      </c>
      <c r="D20" s="2" t="s">
        <v>759</v>
      </c>
      <c r="E20" s="21"/>
    </row>
    <row r="21" spans="1:5">
      <c r="A21" s="8"/>
      <c r="B21" s="8"/>
      <c r="C21" s="22"/>
      <c r="D21" s="8"/>
      <c r="E21" s="21"/>
    </row>
    <row r="22" spans="1:5" ht="15.75" thickBot="1">
      <c r="A22" s="8"/>
      <c r="B22" s="34" t="s">
        <v>765</v>
      </c>
      <c r="C22" s="22"/>
      <c r="D22" s="8"/>
      <c r="E22" s="21"/>
    </row>
    <row r="23" spans="1:5" ht="15.75" thickTop="1">
      <c r="A23" s="8"/>
      <c r="B23" s="109" t="s">
        <v>766</v>
      </c>
      <c r="C23" s="22"/>
      <c r="D23" s="8"/>
      <c r="E23" s="21"/>
    </row>
    <row r="24" spans="1:5">
      <c r="A24" s="8"/>
      <c r="B24" s="54" t="s">
        <v>752</v>
      </c>
      <c r="C24" s="54" t="s">
        <v>753</v>
      </c>
      <c r="D24" s="54" t="s">
        <v>861</v>
      </c>
      <c r="E24" s="21"/>
    </row>
    <row r="25" spans="1:5">
      <c r="A25" s="8"/>
      <c r="B25" s="44" t="s">
        <v>767</v>
      </c>
      <c r="C25" s="52" t="s">
        <v>768</v>
      </c>
      <c r="D25" s="44" t="s">
        <v>754</v>
      </c>
      <c r="E25" s="21"/>
    </row>
    <row r="26" spans="1:5">
      <c r="A26" s="8"/>
      <c r="B26" s="2" t="s">
        <v>769</v>
      </c>
      <c r="C26" s="53">
        <v>168</v>
      </c>
      <c r="D26" s="2" t="s">
        <v>762</v>
      </c>
      <c r="E26" s="21"/>
    </row>
    <row r="27" spans="1:5">
      <c r="A27" s="8"/>
      <c r="B27" s="44" t="s">
        <v>763</v>
      </c>
      <c r="C27" s="52">
        <v>0.8</v>
      </c>
      <c r="D27" s="44"/>
      <c r="E27" s="21"/>
    </row>
    <row r="28" spans="1:5">
      <c r="A28" s="8"/>
      <c r="B28" s="2" t="s">
        <v>764</v>
      </c>
      <c r="C28" s="53">
        <v>50</v>
      </c>
      <c r="D28" s="2" t="s">
        <v>759</v>
      </c>
      <c r="E28" s="21"/>
    </row>
    <row r="29" spans="1:5" ht="40.15" customHeight="1">
      <c r="A29" s="8"/>
      <c r="B29" s="44" t="s">
        <v>770</v>
      </c>
      <c r="C29" s="108" t="s">
        <v>771</v>
      </c>
      <c r="D29" s="44"/>
      <c r="E29" s="21"/>
    </row>
    <row r="30" spans="1:5" ht="30" customHeight="1">
      <c r="A30" s="8"/>
      <c r="B30" s="8"/>
      <c r="C30" s="22"/>
      <c r="D30" s="8"/>
      <c r="E30" s="21"/>
    </row>
    <row r="31" spans="1:5">
      <c r="A31" s="8"/>
      <c r="B31" s="109" t="s">
        <v>772</v>
      </c>
      <c r="C31" s="22"/>
      <c r="D31" s="8"/>
      <c r="E31" s="21"/>
    </row>
    <row r="32" spans="1:5">
      <c r="A32" s="8"/>
      <c r="B32" s="54" t="s">
        <v>752</v>
      </c>
      <c r="C32" s="54" t="s">
        <v>753</v>
      </c>
      <c r="D32" s="54" t="s">
        <v>861</v>
      </c>
      <c r="E32" s="21"/>
    </row>
    <row r="33" spans="1:5">
      <c r="A33" s="8"/>
      <c r="B33" s="44" t="s">
        <v>767</v>
      </c>
      <c r="C33" s="52" t="s">
        <v>773</v>
      </c>
      <c r="D33" s="44" t="s">
        <v>754</v>
      </c>
      <c r="E33" s="21"/>
    </row>
    <row r="34" spans="1:5">
      <c r="A34" s="8"/>
      <c r="B34" s="2" t="s">
        <v>769</v>
      </c>
      <c r="C34" s="53">
        <v>24</v>
      </c>
      <c r="D34" s="2" t="s">
        <v>762</v>
      </c>
      <c r="E34" s="21"/>
    </row>
    <row r="35" spans="1:5">
      <c r="A35" s="8"/>
      <c r="B35" s="44" t="s">
        <v>763</v>
      </c>
      <c r="C35" s="52">
        <v>0.8</v>
      </c>
      <c r="D35" s="44"/>
      <c r="E35" s="21"/>
    </row>
    <row r="36" spans="1:5">
      <c r="A36" s="8"/>
      <c r="B36" s="2" t="s">
        <v>764</v>
      </c>
      <c r="C36" s="53">
        <v>50</v>
      </c>
      <c r="D36" s="2" t="s">
        <v>759</v>
      </c>
      <c r="E36" s="21"/>
    </row>
    <row r="37" spans="1:5" ht="45">
      <c r="A37" s="8"/>
      <c r="B37" s="44" t="s">
        <v>770</v>
      </c>
      <c r="C37" s="108" t="s">
        <v>774</v>
      </c>
      <c r="D37" s="44"/>
      <c r="E37" s="21"/>
    </row>
    <row r="38" spans="1:5">
      <c r="A38" s="8"/>
      <c r="B38" s="8"/>
      <c r="C38" s="22"/>
      <c r="D38" s="8"/>
      <c r="E38" s="21"/>
    </row>
    <row r="39" spans="1:5">
      <c r="A39" s="8"/>
      <c r="B39" s="8"/>
      <c r="C39" s="22"/>
      <c r="D39" s="8"/>
      <c r="E39" s="21"/>
    </row>
  </sheetData>
  <mergeCells count="1">
    <mergeCell ref="B4:D4"/>
  </mergeCells>
  <hyperlinks>
    <hyperlink ref="A1" location="'Table of Contents'!$C$28" display="TOC"/>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8" tint="-0.499984740745262"/>
  </sheetPr>
  <dimension ref="A1:P24"/>
  <sheetViews>
    <sheetView showGridLines="0" zoomScale="85" zoomScaleNormal="85" workbookViewId="0"/>
  </sheetViews>
  <sheetFormatPr defaultRowHeight="15"/>
  <cols>
    <col min="1" max="1" width="3.7109375" style="3" customWidth="1"/>
    <col min="2" max="2" width="48.85546875" style="3" bestFit="1" customWidth="1"/>
    <col min="3" max="3" width="9.140625" style="3" customWidth="1"/>
    <col min="4" max="16384" width="9.140625" style="3"/>
  </cols>
  <sheetData>
    <row r="1" spans="1:16" ht="12" customHeight="1">
      <c r="A1" s="84" t="s">
        <v>898</v>
      </c>
      <c r="B1" s="2"/>
      <c r="C1" s="2"/>
      <c r="D1" s="2"/>
      <c r="E1" s="2"/>
      <c r="F1" s="2"/>
      <c r="G1" s="2"/>
      <c r="H1" s="2"/>
      <c r="I1" s="2"/>
      <c r="J1" s="2"/>
      <c r="K1" s="2"/>
      <c r="L1" s="2"/>
      <c r="M1" s="2"/>
      <c r="N1" s="2"/>
      <c r="O1" s="2"/>
      <c r="P1" s="2"/>
    </row>
    <row r="2" spans="1:16" ht="27" customHeight="1" thickBot="1">
      <c r="A2" s="2"/>
      <c r="B2" s="77" t="str">
        <f>'Table of Contents'!$D$29</f>
        <v>Hydro storage inflows (GWh)</v>
      </c>
      <c r="C2" s="2"/>
      <c r="D2" s="2"/>
      <c r="E2" s="2"/>
      <c r="F2" s="2"/>
      <c r="G2" s="2"/>
      <c r="H2" s="2"/>
      <c r="I2" s="2"/>
      <c r="J2" s="2"/>
      <c r="K2" s="2"/>
      <c r="L2" s="2"/>
      <c r="M2" s="2"/>
      <c r="N2" s="2"/>
      <c r="O2" s="2"/>
      <c r="P2" s="2"/>
    </row>
    <row r="3" spans="1:16" ht="15.75" customHeight="1" thickTop="1">
      <c r="A3" s="2"/>
      <c r="B3" s="99" t="str">
        <f>HYPERLINK('Table of Contents'!D47, "Source: " &amp; 'Table of Contents'!F29)</f>
        <v>Source: AEMO 2018 ISP Assumptions Workbook</v>
      </c>
      <c r="C3" s="2"/>
      <c r="D3" s="2"/>
      <c r="E3" s="2"/>
      <c r="F3" s="2"/>
      <c r="G3" s="2"/>
      <c r="H3" s="2"/>
      <c r="I3" s="2"/>
      <c r="J3" s="2"/>
      <c r="K3" s="2"/>
      <c r="L3" s="2"/>
      <c r="M3" s="2"/>
      <c r="N3" s="2"/>
      <c r="O3" s="2"/>
      <c r="P3" s="2"/>
    </row>
    <row r="4" spans="1:16">
      <c r="A4" s="2"/>
      <c r="B4" s="2"/>
      <c r="C4" s="2"/>
      <c r="D4" s="2"/>
      <c r="E4" s="2"/>
      <c r="F4" s="2"/>
      <c r="G4" s="2"/>
      <c r="H4" s="2"/>
      <c r="I4" s="2"/>
      <c r="J4" s="2"/>
      <c r="K4" s="2"/>
      <c r="L4" s="2"/>
      <c r="M4" s="2"/>
      <c r="N4" s="2"/>
      <c r="O4" s="2"/>
      <c r="P4" s="2"/>
    </row>
    <row r="5" spans="1:16">
      <c r="A5" s="2"/>
      <c r="B5" s="54" t="s">
        <v>484</v>
      </c>
      <c r="C5" s="54" t="s">
        <v>458</v>
      </c>
      <c r="D5" s="54" t="s">
        <v>459</v>
      </c>
      <c r="E5" s="54" t="s">
        <v>460</v>
      </c>
      <c r="F5" s="54" t="s">
        <v>461</v>
      </c>
      <c r="G5" s="54" t="s">
        <v>462</v>
      </c>
      <c r="H5" s="54" t="s">
        <v>463</v>
      </c>
      <c r="I5" s="54" t="s">
        <v>464</v>
      </c>
      <c r="J5" s="54" t="s">
        <v>465</v>
      </c>
      <c r="K5" s="54" t="s">
        <v>466</v>
      </c>
      <c r="L5" s="54" t="s">
        <v>467</v>
      </c>
      <c r="M5" s="54" t="s">
        <v>468</v>
      </c>
      <c r="N5" s="54" t="s">
        <v>469</v>
      </c>
      <c r="O5" s="2"/>
      <c r="P5" s="2"/>
    </row>
    <row r="6" spans="1:16">
      <c r="A6" s="2"/>
      <c r="B6" s="44" t="s">
        <v>149</v>
      </c>
      <c r="C6" s="44" t="s">
        <v>470</v>
      </c>
      <c r="D6" s="44" t="s">
        <v>470</v>
      </c>
      <c r="E6" s="44" t="s">
        <v>470</v>
      </c>
      <c r="F6" s="44" t="s">
        <v>470</v>
      </c>
      <c r="G6" s="44" t="s">
        <v>470</v>
      </c>
      <c r="H6" s="44" t="s">
        <v>470</v>
      </c>
      <c r="I6" s="44" t="s">
        <v>470</v>
      </c>
      <c r="J6" s="44" t="s">
        <v>470</v>
      </c>
      <c r="K6" s="44">
        <v>6.3</v>
      </c>
      <c r="L6" s="44">
        <v>24.6</v>
      </c>
      <c r="M6" s="44">
        <v>30.7</v>
      </c>
      <c r="N6" s="44">
        <v>34.299999999999997</v>
      </c>
      <c r="O6" s="2"/>
      <c r="P6" s="2"/>
    </row>
    <row r="7" spans="1:16">
      <c r="A7" s="2"/>
      <c r="B7" s="2" t="s">
        <v>471</v>
      </c>
      <c r="C7" s="2">
        <v>328</v>
      </c>
      <c r="D7" s="2">
        <v>330</v>
      </c>
      <c r="E7" s="2">
        <v>100</v>
      </c>
      <c r="F7" s="2">
        <v>329</v>
      </c>
      <c r="G7" s="2">
        <v>434</v>
      </c>
      <c r="H7" s="2">
        <v>750</v>
      </c>
      <c r="I7" s="2">
        <v>749</v>
      </c>
      <c r="J7" s="2">
        <v>434</v>
      </c>
      <c r="K7" s="2">
        <v>435</v>
      </c>
      <c r="L7" s="2">
        <v>434</v>
      </c>
      <c r="M7" s="2">
        <v>154</v>
      </c>
      <c r="N7" s="2">
        <v>293</v>
      </c>
      <c r="O7" s="2"/>
      <c r="P7" s="2"/>
    </row>
    <row r="8" spans="1:16">
      <c r="A8" s="2"/>
      <c r="B8" s="44" t="s">
        <v>472</v>
      </c>
      <c r="C8" s="44" t="s">
        <v>470</v>
      </c>
      <c r="D8" s="44" t="s">
        <v>470</v>
      </c>
      <c r="E8" s="44" t="s">
        <v>470</v>
      </c>
      <c r="F8" s="44" t="s">
        <v>470</v>
      </c>
      <c r="G8" s="44" t="s">
        <v>470</v>
      </c>
      <c r="H8" s="44" t="s">
        <v>470</v>
      </c>
      <c r="I8" s="44" t="s">
        <v>470</v>
      </c>
      <c r="J8" s="44" t="s">
        <v>470</v>
      </c>
      <c r="K8" s="44" t="s">
        <v>470</v>
      </c>
      <c r="L8" s="44" t="s">
        <v>470</v>
      </c>
      <c r="M8" s="44" t="s">
        <v>470</v>
      </c>
      <c r="N8" s="44" t="s">
        <v>470</v>
      </c>
      <c r="O8" s="2"/>
      <c r="P8" s="2"/>
    </row>
    <row r="9" spans="1:16">
      <c r="A9" s="2"/>
      <c r="B9" s="2" t="s">
        <v>166</v>
      </c>
      <c r="C9" s="2">
        <v>4.5999999999999996</v>
      </c>
      <c r="D9" s="2">
        <v>1.6</v>
      </c>
      <c r="E9" s="2">
        <v>0.3</v>
      </c>
      <c r="F9" s="2">
        <v>0.8</v>
      </c>
      <c r="G9" s="2">
        <v>4</v>
      </c>
      <c r="H9" s="2">
        <v>7.3</v>
      </c>
      <c r="I9" s="2">
        <v>9.3000000000000007</v>
      </c>
      <c r="J9" s="2">
        <v>14.8</v>
      </c>
      <c r="K9" s="2">
        <v>20.6</v>
      </c>
      <c r="L9" s="2">
        <v>33.5</v>
      </c>
      <c r="M9" s="2">
        <v>25.3</v>
      </c>
      <c r="N9" s="2">
        <v>14.2</v>
      </c>
      <c r="O9" s="2"/>
      <c r="P9" s="2"/>
    </row>
    <row r="10" spans="1:16">
      <c r="A10" s="2"/>
      <c r="B10" s="44" t="s">
        <v>473</v>
      </c>
      <c r="C10" s="44">
        <v>15.6</v>
      </c>
      <c r="D10" s="44">
        <v>21.5</v>
      </c>
      <c r="E10" s="44">
        <v>22.6</v>
      </c>
      <c r="F10" s="44">
        <v>16.8</v>
      </c>
      <c r="G10" s="44">
        <v>22.5</v>
      </c>
      <c r="H10" s="44">
        <v>40</v>
      </c>
      <c r="I10" s="44">
        <v>35.9</v>
      </c>
      <c r="J10" s="44">
        <v>72.8</v>
      </c>
      <c r="K10" s="44">
        <v>62.7</v>
      </c>
      <c r="L10" s="44">
        <v>50.7</v>
      </c>
      <c r="M10" s="44">
        <v>35.9</v>
      </c>
      <c r="N10" s="44">
        <v>44.5</v>
      </c>
      <c r="O10" s="2"/>
      <c r="P10" s="2"/>
    </row>
    <row r="11" spans="1:16">
      <c r="A11" s="2"/>
      <c r="B11" s="2" t="s">
        <v>474</v>
      </c>
      <c r="C11" s="2">
        <v>31.2</v>
      </c>
      <c r="D11" s="2">
        <v>25.3</v>
      </c>
      <c r="E11" s="2">
        <v>29.4</v>
      </c>
      <c r="F11" s="2">
        <v>17</v>
      </c>
      <c r="G11" s="2">
        <v>28.7</v>
      </c>
      <c r="H11" s="2">
        <v>27.3</v>
      </c>
      <c r="I11" s="2">
        <v>17.399999999999999</v>
      </c>
      <c r="J11" s="2">
        <v>12.5</v>
      </c>
      <c r="K11" s="2">
        <v>30</v>
      </c>
      <c r="L11" s="2">
        <v>18.5</v>
      </c>
      <c r="M11" s="2">
        <v>16.3</v>
      </c>
      <c r="N11" s="2">
        <v>12.6</v>
      </c>
      <c r="O11" s="2"/>
      <c r="P11" s="2"/>
    </row>
    <row r="12" spans="1:16">
      <c r="A12" s="2"/>
      <c r="B12" s="44" t="s">
        <v>475</v>
      </c>
      <c r="C12" s="44" t="s">
        <v>470</v>
      </c>
      <c r="D12" s="44" t="s">
        <v>470</v>
      </c>
      <c r="E12" s="44" t="s">
        <v>470</v>
      </c>
      <c r="F12" s="44" t="s">
        <v>470</v>
      </c>
      <c r="G12" s="44" t="s">
        <v>470</v>
      </c>
      <c r="H12" s="44" t="s">
        <v>470</v>
      </c>
      <c r="I12" s="44" t="s">
        <v>470</v>
      </c>
      <c r="J12" s="44" t="s">
        <v>470</v>
      </c>
      <c r="K12" s="44" t="s">
        <v>470</v>
      </c>
      <c r="L12" s="44" t="s">
        <v>470</v>
      </c>
      <c r="M12" s="44" t="s">
        <v>470</v>
      </c>
      <c r="N12" s="44" t="s">
        <v>470</v>
      </c>
      <c r="O12" s="2"/>
      <c r="P12" s="2"/>
    </row>
    <row r="13" spans="1:16">
      <c r="A13" s="2"/>
      <c r="B13" s="2" t="s">
        <v>476</v>
      </c>
      <c r="C13" s="2">
        <v>3.8</v>
      </c>
      <c r="D13" s="2">
        <v>1.8</v>
      </c>
      <c r="E13" s="2">
        <v>1.9</v>
      </c>
      <c r="F13" s="2">
        <v>3.4</v>
      </c>
      <c r="G13" s="2">
        <v>5.5</v>
      </c>
      <c r="H13" s="2">
        <v>18.8</v>
      </c>
      <c r="I13" s="2">
        <v>33.700000000000003</v>
      </c>
      <c r="J13" s="2">
        <v>45.7</v>
      </c>
      <c r="K13" s="2">
        <v>48.6</v>
      </c>
      <c r="L13" s="2">
        <v>33.4</v>
      </c>
      <c r="M13" s="2">
        <v>16.5</v>
      </c>
      <c r="N13" s="2">
        <v>6.5</v>
      </c>
      <c r="O13" s="2"/>
      <c r="P13" s="2"/>
    </row>
    <row r="14" spans="1:16">
      <c r="A14" s="2"/>
      <c r="B14" s="44" t="s">
        <v>477</v>
      </c>
      <c r="C14" s="44">
        <v>10.1</v>
      </c>
      <c r="D14" s="44">
        <v>7.7</v>
      </c>
      <c r="E14" s="44">
        <v>4.0999999999999996</v>
      </c>
      <c r="F14" s="44">
        <v>5</v>
      </c>
      <c r="G14" s="44">
        <v>9.6999999999999993</v>
      </c>
      <c r="H14" s="44">
        <v>20.9</v>
      </c>
      <c r="I14" s="44">
        <v>32.1</v>
      </c>
      <c r="J14" s="44">
        <v>42.7</v>
      </c>
      <c r="K14" s="44">
        <v>58.8</v>
      </c>
      <c r="L14" s="44">
        <v>50.8</v>
      </c>
      <c r="M14" s="44">
        <v>26.4</v>
      </c>
      <c r="N14" s="44">
        <v>16.7</v>
      </c>
      <c r="O14" s="2"/>
      <c r="P14" s="2"/>
    </row>
    <row r="15" spans="1:16">
      <c r="A15" s="2"/>
      <c r="B15" s="2" t="s">
        <v>478</v>
      </c>
      <c r="C15" s="2">
        <v>13.3</v>
      </c>
      <c r="D15" s="2">
        <v>11.5</v>
      </c>
      <c r="E15" s="2">
        <v>4.0999999999999996</v>
      </c>
      <c r="F15" s="2">
        <v>44</v>
      </c>
      <c r="G15" s="2">
        <v>281.39999999999998</v>
      </c>
      <c r="H15" s="2">
        <v>263.7</v>
      </c>
      <c r="I15" s="2">
        <v>297.5</v>
      </c>
      <c r="J15" s="2">
        <v>254.9</v>
      </c>
      <c r="K15" s="2">
        <v>537.29999999999995</v>
      </c>
      <c r="L15" s="2">
        <v>541.20000000000005</v>
      </c>
      <c r="M15" s="2">
        <v>102.6</v>
      </c>
      <c r="N15" s="2">
        <v>118.6</v>
      </c>
      <c r="O15" s="2"/>
      <c r="P15" s="2"/>
    </row>
    <row r="16" spans="1:16">
      <c r="A16" s="2"/>
      <c r="B16" s="44" t="s">
        <v>479</v>
      </c>
      <c r="C16" s="44">
        <v>46.3</v>
      </c>
      <c r="D16" s="44">
        <v>35.6</v>
      </c>
      <c r="E16" s="44">
        <v>45.7</v>
      </c>
      <c r="F16" s="44">
        <v>66.3</v>
      </c>
      <c r="G16" s="44">
        <v>324.2</v>
      </c>
      <c r="H16" s="44">
        <v>211.9</v>
      </c>
      <c r="I16" s="44">
        <v>246.8</v>
      </c>
      <c r="J16" s="44">
        <v>136.4</v>
      </c>
      <c r="K16" s="44">
        <v>323.89999999999998</v>
      </c>
      <c r="L16" s="44">
        <v>277.3</v>
      </c>
      <c r="M16" s="44">
        <v>54.6</v>
      </c>
      <c r="N16" s="44">
        <v>103.2</v>
      </c>
      <c r="O16" s="2"/>
      <c r="P16" s="2"/>
    </row>
    <row r="17" spans="1:16">
      <c r="A17" s="2"/>
      <c r="B17" s="2" t="s">
        <v>480</v>
      </c>
      <c r="C17" s="2">
        <v>9.3000000000000007</v>
      </c>
      <c r="D17" s="2">
        <v>14.4</v>
      </c>
      <c r="E17" s="2">
        <v>15.1</v>
      </c>
      <c r="F17" s="2">
        <v>35.299999999999997</v>
      </c>
      <c r="G17" s="2">
        <v>132</v>
      </c>
      <c r="H17" s="2">
        <v>65.900000000000006</v>
      </c>
      <c r="I17" s="2">
        <v>65.099999999999994</v>
      </c>
      <c r="J17" s="2">
        <v>35.1</v>
      </c>
      <c r="K17" s="2">
        <v>114.1</v>
      </c>
      <c r="L17" s="2">
        <v>86.6</v>
      </c>
      <c r="M17" s="2">
        <v>5.3</v>
      </c>
      <c r="N17" s="2">
        <v>42.4</v>
      </c>
      <c r="O17" s="2"/>
      <c r="P17" s="2"/>
    </row>
    <row r="18" spans="1:16">
      <c r="A18" s="2"/>
      <c r="B18" s="44" t="s">
        <v>481</v>
      </c>
      <c r="C18" s="44">
        <v>23.9</v>
      </c>
      <c r="D18" s="44">
        <v>26</v>
      </c>
      <c r="E18" s="44">
        <v>34.299999999999997</v>
      </c>
      <c r="F18" s="44">
        <v>69.400000000000006</v>
      </c>
      <c r="G18" s="44">
        <v>264.7</v>
      </c>
      <c r="H18" s="44">
        <v>143</v>
      </c>
      <c r="I18" s="44">
        <v>156.4</v>
      </c>
      <c r="J18" s="44">
        <v>75.099999999999994</v>
      </c>
      <c r="K18" s="44">
        <v>242.1</v>
      </c>
      <c r="L18" s="44">
        <v>191.5</v>
      </c>
      <c r="M18" s="44">
        <v>11.8</v>
      </c>
      <c r="N18" s="44">
        <v>119.5</v>
      </c>
      <c r="O18" s="2"/>
      <c r="P18" s="2"/>
    </row>
    <row r="19" spans="1:16">
      <c r="A19" s="2"/>
      <c r="B19" s="2" t="s">
        <v>482</v>
      </c>
      <c r="C19" s="2">
        <v>3.7</v>
      </c>
      <c r="D19" s="2">
        <v>2.7</v>
      </c>
      <c r="E19" s="2">
        <v>3.7</v>
      </c>
      <c r="F19" s="2">
        <v>9.3000000000000007</v>
      </c>
      <c r="G19" s="2">
        <v>197.2</v>
      </c>
      <c r="H19" s="2">
        <v>133.9</v>
      </c>
      <c r="I19" s="2">
        <v>312.5</v>
      </c>
      <c r="J19" s="2">
        <v>144</v>
      </c>
      <c r="K19" s="2">
        <v>295.2</v>
      </c>
      <c r="L19" s="2">
        <v>163.69999999999999</v>
      </c>
      <c r="M19" s="2">
        <v>92.2</v>
      </c>
      <c r="N19" s="2">
        <v>5.2</v>
      </c>
      <c r="O19" s="2"/>
      <c r="P19" s="2"/>
    </row>
    <row r="20" spans="1:16">
      <c r="A20" s="2"/>
      <c r="B20" s="44" t="s">
        <v>483</v>
      </c>
      <c r="C20" s="44">
        <v>7.9</v>
      </c>
      <c r="D20" s="44">
        <v>8.8000000000000007</v>
      </c>
      <c r="E20" s="44">
        <v>10.3</v>
      </c>
      <c r="F20" s="44">
        <v>26.4</v>
      </c>
      <c r="G20" s="44">
        <v>163.69999999999999</v>
      </c>
      <c r="H20" s="44">
        <v>141.5</v>
      </c>
      <c r="I20" s="44">
        <v>260.2</v>
      </c>
      <c r="J20" s="44">
        <v>133</v>
      </c>
      <c r="K20" s="44">
        <v>272.10000000000002</v>
      </c>
      <c r="L20" s="44">
        <v>237.6</v>
      </c>
      <c r="M20" s="44">
        <v>93.1</v>
      </c>
      <c r="N20" s="44">
        <v>60.6</v>
      </c>
      <c r="O20" s="2"/>
      <c r="P20" s="2"/>
    </row>
    <row r="21" spans="1:16">
      <c r="A21" s="2"/>
      <c r="B21" s="2"/>
      <c r="C21" s="2"/>
      <c r="D21" s="2"/>
      <c r="E21" s="2"/>
      <c r="F21" s="2"/>
      <c r="G21" s="2"/>
      <c r="H21" s="2"/>
      <c r="I21" s="2"/>
      <c r="J21" s="2"/>
      <c r="K21" s="2"/>
      <c r="L21" s="2"/>
      <c r="M21" s="2"/>
      <c r="N21" s="2"/>
      <c r="O21" s="2"/>
      <c r="P21" s="2"/>
    </row>
    <row r="22" spans="1:16">
      <c r="A22" s="2"/>
      <c r="B22" s="2"/>
      <c r="C22" s="2"/>
      <c r="D22" s="2"/>
      <c r="E22" s="2"/>
      <c r="F22" s="2"/>
      <c r="G22" s="2"/>
      <c r="H22" s="2"/>
      <c r="I22" s="2"/>
      <c r="J22" s="2"/>
      <c r="K22" s="2"/>
      <c r="L22" s="2"/>
      <c r="M22" s="2"/>
      <c r="N22" s="2"/>
      <c r="O22" s="2"/>
      <c r="P22" s="2"/>
    </row>
    <row r="23" spans="1:16">
      <c r="A23" s="2"/>
      <c r="B23" s="2"/>
      <c r="C23" s="2"/>
      <c r="D23" s="2"/>
      <c r="E23" s="2"/>
      <c r="F23" s="2"/>
      <c r="G23" s="2"/>
      <c r="H23" s="2"/>
      <c r="I23" s="2"/>
      <c r="J23" s="2"/>
      <c r="K23" s="2"/>
      <c r="L23" s="2"/>
      <c r="M23" s="2"/>
      <c r="N23" s="2"/>
      <c r="O23" s="2"/>
      <c r="P23" s="2"/>
    </row>
    <row r="24" spans="1:16">
      <c r="A24" s="2"/>
      <c r="B24" s="2"/>
      <c r="C24" s="2"/>
      <c r="D24" s="2"/>
      <c r="E24" s="2"/>
      <c r="F24" s="2"/>
      <c r="G24" s="2"/>
      <c r="H24" s="2"/>
      <c r="I24" s="2"/>
      <c r="J24" s="2"/>
      <c r="K24" s="2"/>
      <c r="L24" s="2"/>
      <c r="M24" s="2"/>
      <c r="N24" s="2"/>
      <c r="O24" s="2"/>
      <c r="P24" s="2"/>
    </row>
  </sheetData>
  <hyperlinks>
    <hyperlink ref="A1" location="'Table of Contents'!$C$29" display="TOC"/>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8" tint="-0.499984740745262"/>
  </sheetPr>
  <dimension ref="A1:F33"/>
  <sheetViews>
    <sheetView showGridLines="0" zoomScale="85" zoomScaleNormal="85" workbookViewId="0"/>
  </sheetViews>
  <sheetFormatPr defaultRowHeight="15"/>
  <cols>
    <col min="1" max="1" width="3.7109375" style="3" customWidth="1"/>
    <col min="2" max="2" width="24.5703125" style="3" bestFit="1" customWidth="1"/>
    <col min="3" max="3" width="22.140625" style="3" bestFit="1" customWidth="1"/>
    <col min="4" max="4" width="26.42578125" style="3" bestFit="1" customWidth="1"/>
    <col min="5" max="16384" width="9.140625" style="3"/>
  </cols>
  <sheetData>
    <row r="1" spans="1:6" ht="12" customHeight="1">
      <c r="A1" s="84" t="s">
        <v>898</v>
      </c>
      <c r="B1" s="2"/>
      <c r="C1" s="2"/>
      <c r="D1" s="2"/>
      <c r="E1" s="2"/>
      <c r="F1" s="2"/>
    </row>
    <row r="2" spans="1:6" ht="27" customHeight="1" thickBot="1">
      <c r="A2" s="2"/>
      <c r="B2" s="77" t="str">
        <f>'Table of Contents'!$D$30</f>
        <v>Storage initial level</v>
      </c>
      <c r="C2" s="77"/>
      <c r="D2" s="2"/>
      <c r="E2" s="2"/>
      <c r="F2" s="2"/>
    </row>
    <row r="3" spans="1:6" ht="15.75" customHeight="1" thickTop="1">
      <c r="A3" s="2"/>
      <c r="B3" s="99" t="str">
        <f>HYPERLINK('Table of Contents'!D47, "Source: " &amp; 'Table of Contents'!F30)</f>
        <v>Source: AEMO 2018 ISP Assumptions Workbook</v>
      </c>
      <c r="C3" s="2"/>
      <c r="D3" s="2"/>
      <c r="E3" s="2"/>
      <c r="F3" s="2"/>
    </row>
    <row r="4" spans="1:6">
      <c r="A4" s="11"/>
      <c r="B4" s="11" t="s">
        <v>830</v>
      </c>
      <c r="C4" s="2"/>
      <c r="D4" s="2"/>
      <c r="E4" s="2"/>
      <c r="F4" s="2"/>
    </row>
    <row r="5" spans="1:6">
      <c r="A5" s="11"/>
      <c r="B5" s="2"/>
      <c r="C5" s="2"/>
      <c r="D5" s="2"/>
      <c r="E5" s="2"/>
      <c r="F5" s="2"/>
    </row>
    <row r="6" spans="1:6">
      <c r="A6" s="2"/>
      <c r="B6" s="35" t="s">
        <v>485</v>
      </c>
      <c r="C6" s="2"/>
      <c r="D6" s="2"/>
      <c r="E6" s="2"/>
      <c r="F6" s="2"/>
    </row>
    <row r="7" spans="1:6" ht="30">
      <c r="A7" s="2"/>
      <c r="B7" s="54" t="s">
        <v>484</v>
      </c>
      <c r="C7" s="57" t="s">
        <v>486</v>
      </c>
      <c r="D7" s="57" t="s">
        <v>487</v>
      </c>
      <c r="E7" s="2"/>
      <c r="F7" s="2"/>
    </row>
    <row r="8" spans="1:6">
      <c r="A8" s="2"/>
      <c r="B8" s="44" t="s">
        <v>149</v>
      </c>
      <c r="C8" s="52">
        <v>1100667</v>
      </c>
      <c r="D8" s="52">
        <v>1610000</v>
      </c>
      <c r="E8" s="2"/>
      <c r="F8" s="2"/>
    </row>
    <row r="9" spans="1:6">
      <c r="A9" s="2"/>
      <c r="B9" s="2" t="s">
        <v>166</v>
      </c>
      <c r="C9" s="53">
        <v>739</v>
      </c>
      <c r="D9" s="53">
        <v>1400</v>
      </c>
      <c r="E9" s="2"/>
      <c r="F9" s="2"/>
    </row>
    <row r="10" spans="1:6">
      <c r="A10" s="2"/>
      <c r="B10" s="44" t="s">
        <v>473</v>
      </c>
      <c r="C10" s="52">
        <v>94427.1</v>
      </c>
      <c r="D10" s="52">
        <v>184500</v>
      </c>
      <c r="E10" s="2"/>
      <c r="F10" s="2"/>
    </row>
    <row r="11" spans="1:6">
      <c r="A11" s="2"/>
      <c r="B11" s="2" t="s">
        <v>474</v>
      </c>
      <c r="C11" s="53">
        <v>1179</v>
      </c>
      <c r="D11" s="53">
        <v>1387</v>
      </c>
      <c r="E11" s="2"/>
      <c r="F11" s="2"/>
    </row>
    <row r="12" spans="1:6">
      <c r="A12" s="2"/>
      <c r="B12" s="44" t="s">
        <v>488</v>
      </c>
      <c r="C12" s="52">
        <v>5705</v>
      </c>
      <c r="D12" s="52">
        <v>27800</v>
      </c>
      <c r="E12" s="2"/>
      <c r="F12" s="2"/>
    </row>
    <row r="13" spans="1:6">
      <c r="A13" s="2"/>
      <c r="B13" s="2" t="s">
        <v>489</v>
      </c>
      <c r="C13" s="53">
        <v>5895</v>
      </c>
      <c r="D13" s="53">
        <v>13100</v>
      </c>
      <c r="E13" s="2"/>
      <c r="F13" s="2"/>
    </row>
    <row r="14" spans="1:6">
      <c r="A14" s="2"/>
      <c r="B14" s="44" t="s">
        <v>490</v>
      </c>
      <c r="C14" s="52">
        <v>677</v>
      </c>
      <c r="D14" s="52">
        <v>1500</v>
      </c>
      <c r="E14" s="2"/>
      <c r="F14" s="2"/>
    </row>
    <row r="15" spans="1:6">
      <c r="A15" s="2"/>
      <c r="B15" s="2" t="s">
        <v>491</v>
      </c>
      <c r="C15" s="53">
        <v>113741</v>
      </c>
      <c r="D15" s="53">
        <v>160400</v>
      </c>
      <c r="E15" s="2"/>
      <c r="F15" s="2"/>
    </row>
    <row r="16" spans="1:6">
      <c r="A16" s="2"/>
      <c r="B16" s="44" t="s">
        <v>492</v>
      </c>
      <c r="C16" s="52">
        <v>31111</v>
      </c>
      <c r="D16" s="52">
        <v>50000</v>
      </c>
      <c r="E16" s="2"/>
      <c r="F16" s="2"/>
    </row>
    <row r="17" spans="1:6">
      <c r="A17" s="2"/>
      <c r="B17" s="2" t="s">
        <v>493</v>
      </c>
      <c r="C17" s="53">
        <v>788</v>
      </c>
      <c r="D17" s="53">
        <v>1500</v>
      </c>
      <c r="E17" s="2"/>
      <c r="F17" s="2"/>
    </row>
    <row r="18" spans="1:6">
      <c r="A18" s="2"/>
      <c r="B18" s="44" t="s">
        <v>494</v>
      </c>
      <c r="C18" s="52">
        <v>343</v>
      </c>
      <c r="D18" s="52">
        <v>780</v>
      </c>
      <c r="E18" s="2"/>
      <c r="F18" s="2"/>
    </row>
    <row r="19" spans="1:6">
      <c r="A19" s="2"/>
      <c r="B19" s="2" t="s">
        <v>472</v>
      </c>
      <c r="C19" s="53">
        <v>711.04</v>
      </c>
      <c r="D19" s="53">
        <v>880</v>
      </c>
      <c r="E19" s="2"/>
      <c r="F19" s="2"/>
    </row>
    <row r="20" spans="1:6">
      <c r="A20" s="2"/>
      <c r="B20" s="44" t="s">
        <v>495</v>
      </c>
      <c r="C20" s="52">
        <v>21600</v>
      </c>
      <c r="D20" s="52">
        <v>36000</v>
      </c>
      <c r="E20" s="2"/>
      <c r="F20" s="2"/>
    </row>
    <row r="21" spans="1:6">
      <c r="A21" s="2"/>
      <c r="B21" s="2" t="s">
        <v>475</v>
      </c>
      <c r="C21" s="53">
        <v>4408</v>
      </c>
      <c r="D21" s="53">
        <v>10018</v>
      </c>
      <c r="E21" s="2"/>
      <c r="F21" s="2"/>
    </row>
    <row r="22" spans="1:6">
      <c r="A22" s="2"/>
      <c r="B22" s="44" t="s">
        <v>496</v>
      </c>
      <c r="C22" s="52">
        <v>1145999</v>
      </c>
      <c r="D22" s="52">
        <v>1165000</v>
      </c>
      <c r="E22" s="2"/>
      <c r="F22" s="2"/>
    </row>
    <row r="23" spans="1:6">
      <c r="A23" s="2"/>
      <c r="B23" s="44" t="s">
        <v>497</v>
      </c>
      <c r="C23" s="52">
        <v>262961</v>
      </c>
      <c r="D23" s="52">
        <v>294430</v>
      </c>
      <c r="E23" s="2"/>
      <c r="F23" s="2"/>
    </row>
    <row r="24" spans="1:6">
      <c r="A24" s="2"/>
      <c r="B24" s="2" t="s">
        <v>480</v>
      </c>
      <c r="C24" s="53">
        <v>103219</v>
      </c>
      <c r="D24" s="53">
        <v>233000</v>
      </c>
      <c r="E24" s="2"/>
      <c r="F24" s="2"/>
    </row>
    <row r="25" spans="1:6">
      <c r="A25" s="2"/>
      <c r="B25" s="44" t="s">
        <v>478</v>
      </c>
      <c r="C25" s="52">
        <v>686778</v>
      </c>
      <c r="D25" s="52">
        <v>1848200</v>
      </c>
      <c r="E25" s="2"/>
      <c r="F25" s="2"/>
    </row>
    <row r="26" spans="1:6">
      <c r="A26" s="2"/>
      <c r="B26" s="2" t="s">
        <v>498</v>
      </c>
      <c r="C26" s="53">
        <v>1008330</v>
      </c>
      <c r="D26" s="53">
        <v>6567000</v>
      </c>
      <c r="E26" s="2"/>
      <c r="F26" s="2"/>
    </row>
    <row r="27" spans="1:6">
      <c r="A27" s="2"/>
      <c r="B27" s="44" t="s">
        <v>481</v>
      </c>
      <c r="C27" s="52">
        <v>103219</v>
      </c>
      <c r="D27" s="52">
        <v>4699000</v>
      </c>
      <c r="E27" s="2"/>
      <c r="F27" s="2"/>
    </row>
    <row r="28" spans="1:6">
      <c r="A28" s="2"/>
      <c r="B28" s="2" t="s">
        <v>483</v>
      </c>
      <c r="C28" s="53">
        <v>104582</v>
      </c>
      <c r="D28" s="53">
        <v>227000</v>
      </c>
      <c r="E28" s="2"/>
      <c r="F28" s="2"/>
    </row>
    <row r="29" spans="1:6">
      <c r="A29" s="2"/>
      <c r="B29" s="44" t="s">
        <v>477</v>
      </c>
      <c r="C29" s="52">
        <v>3002437</v>
      </c>
      <c r="D29" s="52">
        <v>3906000</v>
      </c>
      <c r="E29" s="2"/>
      <c r="F29" s="2"/>
    </row>
    <row r="30" spans="1:6">
      <c r="A30" s="2"/>
      <c r="B30" s="2" t="s">
        <v>476</v>
      </c>
      <c r="C30" s="53">
        <v>2176144</v>
      </c>
      <c r="D30" s="53">
        <v>3387000</v>
      </c>
      <c r="E30" s="2"/>
      <c r="F30" s="2"/>
    </row>
    <row r="31" spans="1:6">
      <c r="A31" s="2"/>
      <c r="B31" s="44" t="s">
        <v>499</v>
      </c>
      <c r="C31" s="52">
        <v>1874062</v>
      </c>
      <c r="D31" s="52">
        <v>3040000</v>
      </c>
      <c r="E31" s="2"/>
      <c r="F31" s="2"/>
    </row>
    <row r="32" spans="1:6">
      <c r="A32" s="2"/>
      <c r="B32" s="2"/>
      <c r="C32" s="2"/>
      <c r="D32" s="2"/>
      <c r="E32" s="2"/>
      <c r="F32" s="2"/>
    </row>
    <row r="33" spans="1:6">
      <c r="A33" s="2"/>
      <c r="B33" s="2"/>
      <c r="C33" s="2"/>
      <c r="D33" s="2"/>
      <c r="E33" s="2"/>
      <c r="F33" s="2"/>
    </row>
  </sheetData>
  <hyperlinks>
    <hyperlink ref="A1" location="'Table of Contents'!$C$30" display="TOC"/>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sheetPr>
  <dimension ref="A1:J22"/>
  <sheetViews>
    <sheetView showGridLines="0" zoomScale="85" zoomScaleNormal="85" workbookViewId="0"/>
  </sheetViews>
  <sheetFormatPr defaultRowHeight="15"/>
  <cols>
    <col min="1" max="1" width="3.7109375" style="3" customWidth="1"/>
    <col min="2" max="2" width="14.28515625" style="3" bestFit="1" customWidth="1"/>
    <col min="3" max="3" width="17" style="3" bestFit="1" customWidth="1"/>
    <col min="4" max="4" width="20.140625" style="3" bestFit="1" customWidth="1"/>
    <col min="5" max="5" width="20.28515625" style="3" bestFit="1" customWidth="1"/>
    <col min="6" max="16384" width="9.140625" style="3"/>
  </cols>
  <sheetData>
    <row r="1" spans="1:10" ht="12" customHeight="1">
      <c r="A1" s="84" t="s">
        <v>898</v>
      </c>
      <c r="B1" s="2"/>
      <c r="C1" s="2"/>
      <c r="D1" s="2"/>
      <c r="E1" s="2"/>
      <c r="F1" s="2"/>
      <c r="G1" s="2"/>
    </row>
    <row r="2" spans="1:10" ht="27" customHeight="1" thickBot="1">
      <c r="A2" s="2"/>
      <c r="B2" s="77" t="str">
        <f>'Table of Contents'!$D$31</f>
        <v>Interconnector capability (MW)</v>
      </c>
      <c r="C2" s="77"/>
      <c r="D2" s="77"/>
      <c r="E2" s="2"/>
      <c r="F2" s="2"/>
      <c r="G2" s="2"/>
    </row>
    <row r="3" spans="1:10" ht="15.75" customHeight="1" thickTop="1">
      <c r="A3" s="2"/>
      <c r="B3" s="99" t="str">
        <f>HYPERLINK('Table of Contents'!D47, "Source: " &amp; 'Table of Contents'!F31)</f>
        <v>Source: AEMO 2018 ISP Assumptions Workbook</v>
      </c>
      <c r="C3" s="2"/>
      <c r="D3" s="2"/>
      <c r="E3" s="2"/>
      <c r="F3" s="2"/>
      <c r="G3" s="2"/>
      <c r="I3"/>
      <c r="J3"/>
    </row>
    <row r="4" spans="1:10">
      <c r="A4" s="2"/>
      <c r="B4" s="11" t="s">
        <v>817</v>
      </c>
      <c r="C4" s="2"/>
      <c r="D4" s="2"/>
      <c r="E4" s="2"/>
      <c r="F4" s="2"/>
      <c r="G4" s="2"/>
      <c r="I4"/>
      <c r="J4"/>
    </row>
    <row r="5" spans="1:10">
      <c r="A5" s="2"/>
      <c r="B5" s="11" t="s">
        <v>828</v>
      </c>
      <c r="C5" s="2"/>
      <c r="D5" s="2"/>
      <c r="E5" s="2"/>
      <c r="F5" s="2"/>
      <c r="G5" s="2"/>
      <c r="I5"/>
      <c r="J5"/>
    </row>
    <row r="6" spans="1:10">
      <c r="A6" s="2"/>
      <c r="B6" s="11"/>
      <c r="C6" s="2"/>
      <c r="D6" s="2"/>
      <c r="E6" s="2"/>
      <c r="F6" s="2"/>
      <c r="G6" s="2"/>
      <c r="I6"/>
      <c r="J6"/>
    </row>
    <row r="7" spans="1:10">
      <c r="A7" s="2"/>
      <c r="B7" s="54" t="s">
        <v>729</v>
      </c>
      <c r="C7" s="54" t="s">
        <v>730</v>
      </c>
      <c r="D7" s="54" t="s">
        <v>740</v>
      </c>
      <c r="E7" s="54" t="s">
        <v>741</v>
      </c>
      <c r="F7" s="2"/>
      <c r="G7" s="2"/>
      <c r="I7"/>
      <c r="J7"/>
    </row>
    <row r="8" spans="1:10">
      <c r="A8" s="2"/>
      <c r="B8" s="44" t="s">
        <v>731</v>
      </c>
      <c r="C8" s="52" t="s">
        <v>732</v>
      </c>
      <c r="D8" s="100" t="s">
        <v>915</v>
      </c>
      <c r="E8" s="100" t="s">
        <v>915</v>
      </c>
      <c r="F8" s="2"/>
      <c r="G8" s="2"/>
      <c r="J8"/>
    </row>
    <row r="9" spans="1:10">
      <c r="A9" s="2"/>
      <c r="B9" s="2" t="s">
        <v>733</v>
      </c>
      <c r="C9" s="53" t="s">
        <v>732</v>
      </c>
      <c r="D9" s="53">
        <v>50</v>
      </c>
      <c r="E9" s="53">
        <v>150</v>
      </c>
      <c r="F9" s="2"/>
      <c r="G9" s="2"/>
    </row>
    <row r="10" spans="1:10" ht="30">
      <c r="A10" s="2"/>
      <c r="B10" s="44" t="s">
        <v>734</v>
      </c>
      <c r="C10" s="52" t="s">
        <v>735</v>
      </c>
      <c r="D10" s="110" t="s">
        <v>1066</v>
      </c>
      <c r="E10" s="100">
        <v>400</v>
      </c>
      <c r="F10" s="2"/>
      <c r="G10" s="2"/>
    </row>
    <row r="11" spans="1:10">
      <c r="A11" s="2"/>
      <c r="B11" s="2" t="s">
        <v>736</v>
      </c>
      <c r="C11" s="53" t="s">
        <v>737</v>
      </c>
      <c r="D11" s="53">
        <v>650</v>
      </c>
      <c r="E11" s="53">
        <v>650</v>
      </c>
      <c r="F11" s="2"/>
      <c r="G11" s="2"/>
    </row>
    <row r="12" spans="1:10">
      <c r="A12" s="2"/>
      <c r="B12" s="44" t="s">
        <v>930</v>
      </c>
      <c r="C12" s="52" t="s">
        <v>737</v>
      </c>
      <c r="D12" s="100">
        <v>220</v>
      </c>
      <c r="E12" s="100">
        <v>200</v>
      </c>
      <c r="F12" s="2"/>
      <c r="G12" s="2"/>
    </row>
    <row r="13" spans="1:10">
      <c r="A13" s="2"/>
      <c r="B13" s="2" t="s">
        <v>738</v>
      </c>
      <c r="C13" s="53" t="s">
        <v>739</v>
      </c>
      <c r="D13" s="53">
        <v>478</v>
      </c>
      <c r="E13" s="53">
        <v>478</v>
      </c>
      <c r="F13" s="2"/>
      <c r="G13" s="2"/>
    </row>
    <row r="14" spans="1:10">
      <c r="A14" s="2"/>
      <c r="B14" s="44" t="s">
        <v>1067</v>
      </c>
      <c r="C14" s="52" t="s">
        <v>737</v>
      </c>
      <c r="D14" s="100" t="s">
        <v>1068</v>
      </c>
      <c r="E14" s="100" t="s">
        <v>1068</v>
      </c>
      <c r="F14" s="2"/>
      <c r="G14" s="2"/>
    </row>
    <row r="15" spans="1:10">
      <c r="A15" s="2"/>
      <c r="B15" s="2" t="s">
        <v>1078</v>
      </c>
      <c r="C15" s="53" t="s">
        <v>739</v>
      </c>
      <c r="D15" s="53">
        <v>478</v>
      </c>
      <c r="E15" s="53">
        <v>478</v>
      </c>
      <c r="F15" s="2"/>
      <c r="G15" s="2"/>
    </row>
    <row r="16" spans="1:10">
      <c r="A16" s="2"/>
      <c r="B16" s="2"/>
      <c r="C16" s="53"/>
      <c r="D16" s="53"/>
      <c r="E16" s="53"/>
      <c r="F16" s="2"/>
      <c r="G16" s="2"/>
    </row>
    <row r="17" spans="1:8">
      <c r="A17" s="2"/>
      <c r="B17" s="2" t="s">
        <v>916</v>
      </c>
      <c r="C17" s="2"/>
      <c r="D17" s="2"/>
      <c r="E17" s="2"/>
      <c r="F17" s="2"/>
      <c r="G17" s="2"/>
    </row>
    <row r="18" spans="1:8">
      <c r="A18" s="2"/>
      <c r="B18" s="2" t="s">
        <v>917</v>
      </c>
      <c r="C18" s="2"/>
      <c r="D18" s="2"/>
      <c r="E18" s="2"/>
      <c r="F18" s="2"/>
      <c r="G18" s="2"/>
    </row>
    <row r="19" spans="1:8">
      <c r="A19" s="2"/>
      <c r="B19" s="2" t="s">
        <v>918</v>
      </c>
      <c r="C19" s="2"/>
      <c r="D19" s="2"/>
      <c r="E19" s="2"/>
      <c r="F19" s="2"/>
      <c r="G19" s="2"/>
    </row>
    <row r="20" spans="1:8">
      <c r="A20" s="2"/>
      <c r="B20" s="2" t="s">
        <v>1069</v>
      </c>
      <c r="C20" s="2"/>
      <c r="D20" s="2"/>
      <c r="E20" s="2"/>
      <c r="F20" s="2"/>
      <c r="G20" s="2"/>
      <c r="H20"/>
    </row>
    <row r="21" spans="1:8">
      <c r="A21" s="2"/>
      <c r="B21" s="2" t="s">
        <v>1070</v>
      </c>
      <c r="C21" s="2"/>
      <c r="D21" s="2"/>
      <c r="E21" s="2"/>
      <c r="F21" s="2"/>
      <c r="G21" s="2"/>
    </row>
    <row r="22" spans="1:8">
      <c r="A22" s="2"/>
      <c r="B22" s="2"/>
      <c r="C22" s="2"/>
      <c r="D22" s="2"/>
      <c r="E22" s="2"/>
      <c r="F22" s="2"/>
      <c r="G22" s="2"/>
    </row>
  </sheetData>
  <hyperlinks>
    <hyperlink ref="A1" location="'Table of Contents'!$C$31" display="TOC"/>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sheetPr>
  <dimension ref="A1:E17"/>
  <sheetViews>
    <sheetView showGridLines="0" zoomScale="85" zoomScaleNormal="85" workbookViewId="0"/>
  </sheetViews>
  <sheetFormatPr defaultColWidth="11.7109375" defaultRowHeight="15"/>
  <cols>
    <col min="1" max="1" width="3.7109375" customWidth="1"/>
    <col min="2" max="2" width="40" customWidth="1"/>
    <col min="3" max="3" width="22.42578125" customWidth="1"/>
    <col min="4" max="4" width="23.140625" customWidth="1"/>
    <col min="5" max="5" width="15.140625" customWidth="1"/>
  </cols>
  <sheetData>
    <row r="1" spans="1:5" ht="12" customHeight="1">
      <c r="A1" s="85" t="s">
        <v>898</v>
      </c>
      <c r="B1" s="23"/>
      <c r="C1" s="23"/>
      <c r="D1" s="23"/>
      <c r="E1" s="23"/>
    </row>
    <row r="2" spans="1:5" ht="27" customHeight="1" thickBot="1">
      <c r="A2" s="23"/>
      <c r="B2" s="77" t="str">
        <f>'Table of Contents'!$D$32</f>
        <v>Proportioning factors for Inter-Regional losses</v>
      </c>
      <c r="C2" s="77"/>
      <c r="D2" s="77"/>
      <c r="E2" s="23"/>
    </row>
    <row r="3" spans="1:5" ht="15.75" customHeight="1" thickTop="1">
      <c r="A3" s="23"/>
      <c r="B3" s="99" t="str">
        <f>HYPERLINK('Table of Contents'!D49, "Source: " &amp; 'Table of Contents'!F32)</f>
        <v>Source: Regions and Marginal Loss Factors: FY 2018-19</v>
      </c>
      <c r="C3" s="23"/>
      <c r="D3" s="23"/>
      <c r="E3" s="23"/>
    </row>
    <row r="4" spans="1:5" ht="22.5" customHeight="1">
      <c r="A4" s="23"/>
      <c r="B4" s="41" t="s">
        <v>852</v>
      </c>
      <c r="C4" s="1"/>
      <c r="D4" s="41"/>
      <c r="E4" s="1"/>
    </row>
    <row r="5" spans="1:5">
      <c r="A5" s="23"/>
      <c r="B5" s="1"/>
      <c r="C5" s="1"/>
      <c r="D5" s="1"/>
      <c r="E5" s="1"/>
    </row>
    <row r="6" spans="1:5" ht="33" customHeight="1">
      <c r="A6" s="23"/>
      <c r="B6" s="54" t="s">
        <v>742</v>
      </c>
      <c r="C6" s="54" t="s">
        <v>743</v>
      </c>
      <c r="D6" s="54" t="s">
        <v>744</v>
      </c>
      <c r="E6" s="23"/>
    </row>
    <row r="7" spans="1:5" ht="15.75" customHeight="1">
      <c r="A7" s="23"/>
      <c r="B7" s="44" t="s">
        <v>745</v>
      </c>
      <c r="C7" s="58">
        <v>0.68</v>
      </c>
      <c r="D7" s="44" t="s">
        <v>511</v>
      </c>
      <c r="E7" s="23"/>
    </row>
    <row r="8" spans="1:5" ht="15.75" customHeight="1">
      <c r="A8" s="23"/>
      <c r="B8" s="2" t="s">
        <v>746</v>
      </c>
      <c r="C8" s="65">
        <v>0.66</v>
      </c>
      <c r="D8" s="2" t="s">
        <v>511</v>
      </c>
      <c r="E8" s="23"/>
    </row>
    <row r="9" spans="1:5" ht="15.75" customHeight="1">
      <c r="A9" s="23"/>
      <c r="B9" s="44" t="s">
        <v>747</v>
      </c>
      <c r="C9" s="58">
        <v>0.32</v>
      </c>
      <c r="D9" s="44" t="s">
        <v>512</v>
      </c>
      <c r="E9" s="23"/>
    </row>
    <row r="10" spans="1:5" ht="15.75" customHeight="1">
      <c r="A10" s="23"/>
      <c r="B10" s="2" t="s">
        <v>748</v>
      </c>
      <c r="C10" s="65">
        <v>0.78</v>
      </c>
      <c r="D10" s="2" t="s">
        <v>512</v>
      </c>
      <c r="E10" s="23"/>
    </row>
    <row r="11" spans="1:5" ht="15.75" customHeight="1">
      <c r="A11" s="23"/>
      <c r="B11" s="44" t="s">
        <v>749</v>
      </c>
      <c r="C11" s="58">
        <v>0.67</v>
      </c>
      <c r="D11" s="44" t="s">
        <v>512</v>
      </c>
      <c r="E11" s="23"/>
    </row>
    <row r="12" spans="1:5" ht="15.75" customHeight="1">
      <c r="A12" s="23"/>
      <c r="B12" s="2" t="s">
        <v>750</v>
      </c>
      <c r="C12" s="65">
        <v>0.5</v>
      </c>
      <c r="D12" s="2" t="s">
        <v>512</v>
      </c>
      <c r="E12" s="23"/>
    </row>
    <row r="13" spans="1:5" ht="15.75" customHeight="1">
      <c r="A13" s="23"/>
      <c r="B13" s="44" t="s">
        <v>1065</v>
      </c>
      <c r="C13" s="111" t="s">
        <v>1079</v>
      </c>
      <c r="D13" s="44" t="s">
        <v>511</v>
      </c>
      <c r="E13" s="23"/>
    </row>
    <row r="14" spans="1:5" ht="17.25">
      <c r="A14" s="23"/>
      <c r="B14" s="2" t="s">
        <v>1080</v>
      </c>
      <c r="C14" s="112" t="s">
        <v>1079</v>
      </c>
      <c r="D14" s="2" t="s">
        <v>512</v>
      </c>
      <c r="E14" s="23"/>
    </row>
    <row r="15" spans="1:5" ht="30.75" customHeight="1">
      <c r="A15" s="23"/>
      <c r="B15" s="2" t="s">
        <v>893</v>
      </c>
      <c r="C15" s="65"/>
      <c r="D15" s="2"/>
      <c r="E15" s="23"/>
    </row>
    <row r="16" spans="1:5">
      <c r="A16" s="98"/>
      <c r="B16" s="23" t="s">
        <v>1081</v>
      </c>
      <c r="C16" s="23"/>
      <c r="D16" s="23"/>
      <c r="E16" s="98"/>
    </row>
    <row r="17" spans="1:5">
      <c r="A17" s="98"/>
      <c r="B17" s="98"/>
      <c r="C17" s="98"/>
      <c r="D17" s="98"/>
      <c r="E17" s="98"/>
    </row>
  </sheetData>
  <hyperlinks>
    <hyperlink ref="A1" location="'Table of Contents'!$C$32" display="TOC"/>
  </hyperlinks>
  <pageMargins left="0.7" right="0.7"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tint="0.249977111117893"/>
  </sheetPr>
  <dimension ref="A1:G44"/>
  <sheetViews>
    <sheetView showGridLines="0" zoomScale="85" zoomScaleNormal="85" zoomScaleSheetLayoutView="55" workbookViewId="0"/>
  </sheetViews>
  <sheetFormatPr defaultRowHeight="15"/>
  <cols>
    <col min="1" max="1" width="3.7109375" style="3" customWidth="1"/>
    <col min="2" max="2" width="47.7109375" style="3" customWidth="1"/>
    <col min="3" max="6" width="37" style="30" customWidth="1"/>
    <col min="7" max="16384" width="9.140625" style="3"/>
  </cols>
  <sheetData>
    <row r="1" spans="1:7" ht="12" customHeight="1">
      <c r="A1" s="84" t="s">
        <v>898</v>
      </c>
      <c r="B1" s="2"/>
      <c r="C1" s="62"/>
      <c r="D1" s="62"/>
      <c r="E1" s="62"/>
      <c r="F1" s="62"/>
      <c r="G1" s="2"/>
    </row>
    <row r="2" spans="1:7" ht="27" customHeight="1" thickBot="1">
      <c r="A2" s="84"/>
      <c r="B2" s="82" t="str">
        <f>'Table of Contents'!$D$6</f>
        <v>Scenarios</v>
      </c>
      <c r="C2" s="62"/>
      <c r="D2" s="62"/>
      <c r="E2" s="62"/>
      <c r="F2" s="62"/>
      <c r="G2" s="2"/>
    </row>
    <row r="3" spans="1:7" ht="15.75" customHeight="1" thickTop="1">
      <c r="A3" s="84"/>
      <c r="B3" s="99"/>
      <c r="C3" s="62"/>
      <c r="D3" s="62"/>
      <c r="E3" s="62"/>
      <c r="F3" s="62"/>
      <c r="G3" s="2"/>
    </row>
    <row r="4" spans="1:7" ht="12" customHeight="1">
      <c r="A4" s="84"/>
      <c r="B4" s="2"/>
      <c r="C4" s="62"/>
      <c r="D4" s="62"/>
      <c r="E4" s="62"/>
      <c r="F4" s="62"/>
      <c r="G4" s="2"/>
    </row>
    <row r="5" spans="1:7" ht="39.950000000000003" customHeight="1">
      <c r="A5" s="2"/>
      <c r="B5" s="54" t="s">
        <v>857</v>
      </c>
      <c r="C5" s="54" t="s">
        <v>1151</v>
      </c>
      <c r="D5" s="57" t="s">
        <v>1160</v>
      </c>
      <c r="E5" s="57" t="s">
        <v>1164</v>
      </c>
      <c r="F5" s="54" t="s">
        <v>1152</v>
      </c>
      <c r="G5" s="2"/>
    </row>
    <row r="6" spans="1:7" ht="30" customHeight="1">
      <c r="A6" s="2"/>
      <c r="B6" s="167" t="s">
        <v>1118</v>
      </c>
      <c r="C6" s="167"/>
      <c r="D6" s="167"/>
      <c r="E6" s="167"/>
      <c r="F6" s="167"/>
      <c r="G6" s="2"/>
    </row>
    <row r="7" spans="1:7" ht="33.75" customHeight="1">
      <c r="A7" s="2"/>
      <c r="B7" s="47" t="s">
        <v>1</v>
      </c>
      <c r="C7" s="114" t="s">
        <v>426</v>
      </c>
      <c r="D7" s="114" t="s">
        <v>427</v>
      </c>
      <c r="E7" s="121" t="s">
        <v>427</v>
      </c>
      <c r="F7" s="114" t="s">
        <v>428</v>
      </c>
      <c r="G7" s="2"/>
    </row>
    <row r="8" spans="1:7" ht="30" customHeight="1">
      <c r="A8" s="2"/>
      <c r="B8" s="48" t="s">
        <v>1073</v>
      </c>
      <c r="C8" s="163" t="s">
        <v>427</v>
      </c>
      <c r="D8" s="163"/>
      <c r="E8" s="163"/>
      <c r="F8" s="163"/>
      <c r="G8" s="2"/>
    </row>
    <row r="9" spans="1:7" ht="30">
      <c r="A9" s="2"/>
      <c r="B9" s="47" t="s">
        <v>413</v>
      </c>
      <c r="C9" s="164" t="s">
        <v>427</v>
      </c>
      <c r="D9" s="164"/>
      <c r="E9" s="164"/>
      <c r="F9" s="164"/>
      <c r="G9" s="2"/>
    </row>
    <row r="10" spans="1:7" ht="30">
      <c r="A10" s="2"/>
      <c r="B10" s="48" t="s">
        <v>414</v>
      </c>
      <c r="C10" s="46" t="s">
        <v>429</v>
      </c>
      <c r="D10" s="46" t="s">
        <v>430</v>
      </c>
      <c r="E10" s="120" t="s">
        <v>430</v>
      </c>
      <c r="F10" s="46" t="s">
        <v>431</v>
      </c>
      <c r="G10" s="2"/>
    </row>
    <row r="11" spans="1:7" ht="78.75" customHeight="1">
      <c r="A11" s="2"/>
      <c r="B11" s="47" t="s">
        <v>1121</v>
      </c>
      <c r="C11" s="49" t="s">
        <v>426</v>
      </c>
      <c r="D11" s="49" t="s">
        <v>427</v>
      </c>
      <c r="E11" s="121" t="s">
        <v>427</v>
      </c>
      <c r="F11" s="49" t="s">
        <v>428</v>
      </c>
      <c r="G11" s="2"/>
    </row>
    <row r="12" spans="1:7">
      <c r="A12" s="2"/>
      <c r="B12" s="137" t="s">
        <v>415</v>
      </c>
      <c r="C12" s="168" t="s">
        <v>432</v>
      </c>
      <c r="D12" s="168"/>
      <c r="E12" s="168"/>
      <c r="F12" s="168"/>
      <c r="G12" s="2"/>
    </row>
    <row r="13" spans="1:7" ht="30" customHeight="1">
      <c r="A13" s="2"/>
      <c r="B13" s="167" t="s">
        <v>416</v>
      </c>
      <c r="C13" s="167"/>
      <c r="D13" s="167"/>
      <c r="E13" s="167"/>
      <c r="F13" s="167"/>
      <c r="G13" s="2"/>
    </row>
    <row r="14" spans="1:7" ht="75">
      <c r="A14" s="2"/>
      <c r="B14" s="145" t="s">
        <v>417</v>
      </c>
      <c r="C14" s="146" t="s">
        <v>1165</v>
      </c>
      <c r="D14" s="146" t="s">
        <v>1167</v>
      </c>
      <c r="E14" s="146" t="s">
        <v>1167</v>
      </c>
      <c r="F14" s="146" t="s">
        <v>1166</v>
      </c>
      <c r="G14" s="2"/>
    </row>
    <row r="15" spans="1:7" ht="62.25" customHeight="1">
      <c r="A15" s="2"/>
      <c r="B15" s="48" t="s">
        <v>424</v>
      </c>
      <c r="C15" s="116" t="s">
        <v>1153</v>
      </c>
      <c r="D15" s="116" t="s">
        <v>1154</v>
      </c>
      <c r="E15" s="120" t="s">
        <v>1155</v>
      </c>
      <c r="F15" s="116" t="s">
        <v>1156</v>
      </c>
      <c r="G15" s="2"/>
    </row>
    <row r="16" spans="1:7" ht="30" customHeight="1">
      <c r="A16" s="2"/>
      <c r="B16" s="167" t="s">
        <v>1119</v>
      </c>
      <c r="C16" s="167"/>
      <c r="D16" s="167"/>
      <c r="E16" s="167"/>
      <c r="F16" s="167"/>
      <c r="G16" s="2"/>
    </row>
    <row r="17" spans="1:7" ht="15" customHeight="1">
      <c r="A17" s="2"/>
      <c r="B17" s="47" t="s">
        <v>418</v>
      </c>
      <c r="C17" s="146" t="s">
        <v>1168</v>
      </c>
      <c r="D17" s="146" t="s">
        <v>1167</v>
      </c>
      <c r="E17" s="146" t="s">
        <v>1167</v>
      </c>
      <c r="F17" s="146" t="s">
        <v>1169</v>
      </c>
      <c r="G17" s="2"/>
    </row>
    <row r="18" spans="1:7" ht="33.75" customHeight="1">
      <c r="A18" s="2"/>
      <c r="B18" s="48" t="s">
        <v>419</v>
      </c>
      <c r="C18" s="144" t="s">
        <v>1168</v>
      </c>
      <c r="D18" s="144" t="s">
        <v>1167</v>
      </c>
      <c r="E18" s="144" t="s">
        <v>1167</v>
      </c>
      <c r="F18" s="144" t="s">
        <v>1169</v>
      </c>
      <c r="G18" s="2"/>
    </row>
    <row r="19" spans="1:7" ht="30" customHeight="1">
      <c r="A19" s="2"/>
      <c r="B19" s="167" t="s">
        <v>1120</v>
      </c>
      <c r="C19" s="167"/>
      <c r="D19" s="167"/>
      <c r="E19" s="167"/>
      <c r="F19" s="167"/>
      <c r="G19" s="2"/>
    </row>
    <row r="20" spans="1:7">
      <c r="A20" s="2"/>
      <c r="B20" s="47" t="s">
        <v>420</v>
      </c>
      <c r="C20" s="164" t="s">
        <v>1122</v>
      </c>
      <c r="D20" s="164"/>
      <c r="E20" s="164"/>
      <c r="F20" s="164"/>
      <c r="G20" s="2"/>
    </row>
    <row r="21" spans="1:7" ht="57" customHeight="1">
      <c r="A21" s="2"/>
      <c r="B21" s="48" t="s">
        <v>421</v>
      </c>
      <c r="C21" s="46" t="s">
        <v>804</v>
      </c>
      <c r="D21" s="46" t="s">
        <v>1159</v>
      </c>
      <c r="E21" s="120" t="s">
        <v>804</v>
      </c>
      <c r="F21" s="46" t="s">
        <v>1159</v>
      </c>
      <c r="G21" s="2"/>
    </row>
    <row r="22" spans="1:7" ht="45" customHeight="1">
      <c r="A22" s="2"/>
      <c r="B22" s="47" t="s">
        <v>2</v>
      </c>
      <c r="C22" s="164" t="s">
        <v>1157</v>
      </c>
      <c r="D22" s="164"/>
      <c r="E22" s="164"/>
      <c r="F22" s="164"/>
      <c r="G22" s="2"/>
    </row>
    <row r="23" spans="1:7" ht="57" customHeight="1">
      <c r="A23" s="2"/>
      <c r="B23" s="48" t="s">
        <v>422</v>
      </c>
      <c r="C23" s="163" t="s">
        <v>812</v>
      </c>
      <c r="D23" s="163"/>
      <c r="E23" s="163"/>
      <c r="F23" s="163"/>
      <c r="G23" s="2"/>
    </row>
    <row r="24" spans="1:7" ht="30" customHeight="1">
      <c r="A24" s="2"/>
      <c r="B24" s="167" t="s">
        <v>423</v>
      </c>
      <c r="C24" s="167"/>
      <c r="D24" s="167"/>
      <c r="E24" s="167"/>
      <c r="F24" s="167"/>
      <c r="G24" s="2"/>
    </row>
    <row r="25" spans="1:7" ht="48" customHeight="1">
      <c r="A25" s="2"/>
      <c r="B25" s="47" t="s">
        <v>425</v>
      </c>
      <c r="C25" s="164" t="s">
        <v>1085</v>
      </c>
      <c r="D25" s="164"/>
      <c r="E25" s="164"/>
      <c r="F25" s="164"/>
      <c r="G25" s="2"/>
    </row>
    <row r="26" spans="1:7" ht="15" customHeight="1">
      <c r="A26" s="2"/>
      <c r="B26" s="48" t="s">
        <v>821</v>
      </c>
      <c r="C26" s="163" t="s">
        <v>1086</v>
      </c>
      <c r="D26" s="163"/>
      <c r="E26" s="163"/>
      <c r="F26" s="163"/>
      <c r="G26" s="2"/>
    </row>
    <row r="27" spans="1:7" ht="15" customHeight="1">
      <c r="A27" s="2"/>
      <c r="B27" s="47" t="s">
        <v>1089</v>
      </c>
      <c r="C27" s="164" t="s">
        <v>1087</v>
      </c>
      <c r="D27" s="164"/>
      <c r="E27" s="164"/>
      <c r="F27" s="164"/>
      <c r="G27" s="2"/>
    </row>
    <row r="28" spans="1:7" ht="45">
      <c r="A28" s="2"/>
      <c r="B28" s="48" t="s">
        <v>1117</v>
      </c>
      <c r="C28" s="120" t="s">
        <v>1088</v>
      </c>
      <c r="D28" s="163" t="s">
        <v>822</v>
      </c>
      <c r="E28" s="163"/>
      <c r="F28" s="163"/>
      <c r="G28" s="2"/>
    </row>
    <row r="29" spans="1:7" ht="39.75" customHeight="1">
      <c r="A29" s="2"/>
      <c r="B29" s="47" t="s">
        <v>1161</v>
      </c>
      <c r="C29" s="166" t="s">
        <v>1162</v>
      </c>
      <c r="D29" s="166"/>
      <c r="E29" s="166"/>
      <c r="F29" s="166"/>
      <c r="G29" s="2"/>
    </row>
    <row r="30" spans="1:7" ht="38.25" customHeight="1">
      <c r="A30" s="2"/>
      <c r="B30" s="143" t="s">
        <v>1170</v>
      </c>
      <c r="C30" s="165" t="s">
        <v>1163</v>
      </c>
      <c r="D30" s="165"/>
      <c r="E30" s="165"/>
      <c r="F30" s="165"/>
      <c r="G30" s="2"/>
    </row>
    <row r="31" spans="1:7">
      <c r="A31" s="2"/>
      <c r="B31" s="2"/>
      <c r="C31" s="2"/>
      <c r="D31" s="2"/>
      <c r="E31" s="2"/>
      <c r="F31" s="2"/>
      <c r="G31" s="2"/>
    </row>
    <row r="32" spans="1:7">
      <c r="A32" s="2"/>
      <c r="B32" s="23"/>
      <c r="C32" s="86"/>
      <c r="D32" s="86"/>
      <c r="E32" s="86"/>
      <c r="F32" s="86"/>
      <c r="G32" s="2"/>
    </row>
    <row r="33" spans="2:6">
      <c r="B33" s="42"/>
      <c r="C33" s="45"/>
      <c r="D33" s="45"/>
      <c r="E33" s="45"/>
      <c r="F33" s="45"/>
    </row>
    <row r="34" spans="2:6">
      <c r="B34" s="42"/>
      <c r="C34" s="45"/>
      <c r="D34" s="45"/>
      <c r="E34" s="45"/>
      <c r="F34" s="45"/>
    </row>
    <row r="35" spans="2:6">
      <c r="B35" s="42"/>
      <c r="C35" s="45"/>
      <c r="D35" s="45"/>
      <c r="E35" s="45"/>
      <c r="F35" s="45"/>
    </row>
    <row r="36" spans="2:6">
      <c r="B36" s="42"/>
      <c r="C36" s="45"/>
      <c r="D36" s="45"/>
      <c r="E36" s="45"/>
      <c r="F36" s="45"/>
    </row>
    <row r="37" spans="2:6">
      <c r="B37" s="42"/>
      <c r="C37" s="45"/>
      <c r="D37" s="45"/>
      <c r="E37" s="45"/>
      <c r="F37" s="45"/>
    </row>
    <row r="38" spans="2:6">
      <c r="B38" s="42"/>
      <c r="C38" s="45"/>
      <c r="D38" s="45"/>
      <c r="E38" s="45"/>
      <c r="F38" s="45"/>
    </row>
    <row r="39" spans="2:6">
      <c r="B39" s="42"/>
      <c r="C39" s="45"/>
      <c r="D39" s="45"/>
      <c r="E39" s="45"/>
      <c r="F39" s="45"/>
    </row>
    <row r="40" spans="2:6">
      <c r="B40" s="42"/>
      <c r="C40" s="45"/>
      <c r="D40" s="45"/>
      <c r="E40" s="45"/>
      <c r="F40" s="45"/>
    </row>
    <row r="41" spans="2:6">
      <c r="B41" s="42"/>
      <c r="C41" s="45"/>
      <c r="D41" s="45"/>
      <c r="E41" s="45"/>
      <c r="F41" s="45"/>
    </row>
    <row r="42" spans="2:6">
      <c r="B42" s="42"/>
      <c r="C42" s="45"/>
      <c r="D42" s="45"/>
      <c r="E42" s="45"/>
      <c r="F42" s="45"/>
    </row>
    <row r="43" spans="2:6">
      <c r="B43" s="42"/>
      <c r="C43" s="45"/>
      <c r="D43" s="45"/>
      <c r="E43" s="45"/>
      <c r="F43" s="45"/>
    </row>
    <row r="44" spans="2:6">
      <c r="B44" s="42"/>
      <c r="C44" s="45"/>
      <c r="D44" s="45"/>
      <c r="E44" s="45"/>
      <c r="F44" s="45"/>
    </row>
  </sheetData>
  <mergeCells count="17">
    <mergeCell ref="B6:F6"/>
    <mergeCell ref="B16:F16"/>
    <mergeCell ref="B19:F19"/>
    <mergeCell ref="B24:F24"/>
    <mergeCell ref="C27:F27"/>
    <mergeCell ref="C12:F12"/>
    <mergeCell ref="C25:F25"/>
    <mergeCell ref="C26:F26"/>
    <mergeCell ref="B13:F13"/>
    <mergeCell ref="C20:F20"/>
    <mergeCell ref="C22:F22"/>
    <mergeCell ref="C23:F23"/>
    <mergeCell ref="C8:F8"/>
    <mergeCell ref="C9:F9"/>
    <mergeCell ref="C30:F30"/>
    <mergeCell ref="D28:F28"/>
    <mergeCell ref="C29:F29"/>
  </mergeCells>
  <hyperlinks>
    <hyperlink ref="A1" location="'Table of Contents'!$C$6" display="TOC"/>
  </hyperlinks>
  <pageMargins left="0.25" right="0.25" top="0.75" bottom="0.75" header="0.3" footer="0.3"/>
  <pageSetup paperSize="9" scale="3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sheetPr>
  <dimension ref="A1:F27"/>
  <sheetViews>
    <sheetView showGridLines="0" zoomScale="85" zoomScaleNormal="85" workbookViewId="0"/>
  </sheetViews>
  <sheetFormatPr defaultRowHeight="15"/>
  <cols>
    <col min="1" max="1" width="3.7109375" style="3" customWidth="1"/>
    <col min="2" max="2" width="64.7109375" style="3" customWidth="1"/>
    <col min="3" max="3" width="38.140625" style="3" bestFit="1" customWidth="1"/>
    <col min="4" max="4" width="26.140625" style="3" customWidth="1"/>
    <col min="5" max="5" width="16.85546875" style="3" customWidth="1"/>
    <col min="6" max="16384" width="9.140625" style="3"/>
  </cols>
  <sheetData>
    <row r="1" spans="1:6" ht="12" customHeight="1">
      <c r="A1" s="84" t="s">
        <v>898</v>
      </c>
      <c r="B1" s="35"/>
      <c r="C1" s="2"/>
      <c r="D1" s="2"/>
      <c r="E1" s="2"/>
      <c r="F1" s="2"/>
    </row>
    <row r="2" spans="1:6" ht="27" customHeight="1" thickBot="1">
      <c r="A2" s="2"/>
      <c r="B2" s="77" t="str">
        <f>'Table of Contents'!$D$33</f>
        <v>Augmentation options</v>
      </c>
      <c r="C2" s="2"/>
      <c r="D2" s="2"/>
      <c r="E2" s="2"/>
      <c r="F2" s="2"/>
    </row>
    <row r="3" spans="1:6" ht="15.75" customHeight="1" thickTop="1">
      <c r="A3" s="2"/>
      <c r="B3" s="99" t="str">
        <f>HYPERLINK('Table of Contents'!D50, "Source: " &amp; 'Table of Contents'!F33)</f>
        <v>Source: TransGrid's Reinforcing the New South Wales Southern Shared Network to increase transfer capacity to the state’s demand centres - Project Specification Consultation Report</v>
      </c>
      <c r="C3" s="2"/>
      <c r="D3" s="2"/>
      <c r="E3" s="2"/>
      <c r="F3" s="2"/>
    </row>
    <row r="4" spans="1:6">
      <c r="A4" s="2"/>
      <c r="B4" s="35" t="s">
        <v>805</v>
      </c>
      <c r="C4" s="2"/>
      <c r="D4" s="2"/>
      <c r="E4" s="2"/>
      <c r="F4" s="2"/>
    </row>
    <row r="5" spans="1:6">
      <c r="A5" s="2"/>
      <c r="B5" s="35"/>
      <c r="C5" s="2"/>
      <c r="D5" s="2"/>
      <c r="E5" s="2"/>
      <c r="F5" s="2"/>
    </row>
    <row r="6" spans="1:6">
      <c r="A6" s="2"/>
      <c r="B6" s="35"/>
      <c r="C6" s="2"/>
      <c r="D6" s="2"/>
      <c r="E6" s="2"/>
      <c r="F6" s="2"/>
    </row>
    <row r="7" spans="1:6" ht="33" customHeight="1">
      <c r="A7" s="35"/>
      <c r="B7" s="136" t="s">
        <v>806</v>
      </c>
      <c r="C7" s="134" t="s">
        <v>850</v>
      </c>
      <c r="D7" s="135" t="s">
        <v>851</v>
      </c>
      <c r="E7" s="135" t="s">
        <v>807</v>
      </c>
      <c r="F7" s="2"/>
    </row>
    <row r="8" spans="1:6" ht="15" customHeight="1">
      <c r="A8" s="2"/>
      <c r="B8" s="187" t="s">
        <v>1211</v>
      </c>
      <c r="C8" s="187"/>
      <c r="D8" s="187"/>
      <c r="E8" s="187"/>
      <c r="F8" s="2"/>
    </row>
    <row r="9" spans="1:6" ht="30">
      <c r="A9" s="2"/>
      <c r="B9" s="152" t="s">
        <v>1216</v>
      </c>
      <c r="C9" s="92">
        <v>2050</v>
      </c>
      <c r="D9" s="92">
        <v>790</v>
      </c>
      <c r="E9" s="92" t="s">
        <v>808</v>
      </c>
      <c r="F9" s="2"/>
    </row>
    <row r="10" spans="1:6" ht="30">
      <c r="A10" s="2"/>
      <c r="B10" s="62" t="s">
        <v>1215</v>
      </c>
      <c r="C10" s="89">
        <v>2170</v>
      </c>
      <c r="D10" s="89">
        <v>950</v>
      </c>
      <c r="E10" s="89" t="s">
        <v>808</v>
      </c>
      <c r="F10" s="2"/>
    </row>
    <row r="11" spans="1:6" ht="30">
      <c r="A11" s="2"/>
      <c r="B11" s="61" t="s">
        <v>1217</v>
      </c>
      <c r="C11" s="92">
        <v>2510</v>
      </c>
      <c r="D11" s="92">
        <v>1060</v>
      </c>
      <c r="E11" s="92" t="s">
        <v>808</v>
      </c>
      <c r="F11" s="2"/>
    </row>
    <row r="12" spans="1:6">
      <c r="A12" s="35"/>
      <c r="B12" s="187" t="s">
        <v>1212</v>
      </c>
      <c r="C12" s="187"/>
      <c r="D12" s="187"/>
      <c r="E12" s="187"/>
      <c r="F12" s="2"/>
    </row>
    <row r="13" spans="1:6" ht="45">
      <c r="A13" s="2"/>
      <c r="B13" s="152" t="s">
        <v>1218</v>
      </c>
      <c r="C13" s="92">
        <v>2000</v>
      </c>
      <c r="D13" s="92">
        <v>1240</v>
      </c>
      <c r="E13" s="92" t="s">
        <v>808</v>
      </c>
      <c r="F13" s="2"/>
    </row>
    <row r="14" spans="1:6" ht="45">
      <c r="A14" s="142"/>
      <c r="B14" s="153" t="s">
        <v>1219</v>
      </c>
      <c r="C14" s="89">
        <v>2000</v>
      </c>
      <c r="D14" s="89">
        <v>1420</v>
      </c>
      <c r="E14" s="89" t="s">
        <v>808</v>
      </c>
      <c r="F14" s="142"/>
    </row>
    <row r="15" spans="1:6" ht="30">
      <c r="A15" s="142"/>
      <c r="B15" s="152" t="s">
        <v>1220</v>
      </c>
      <c r="C15" s="92">
        <v>2500</v>
      </c>
      <c r="D15" s="92">
        <v>1380</v>
      </c>
      <c r="E15" s="92" t="s">
        <v>808</v>
      </c>
      <c r="F15" s="142"/>
    </row>
    <row r="16" spans="1:6">
      <c r="A16" s="2"/>
      <c r="B16" s="187" t="s">
        <v>1213</v>
      </c>
      <c r="C16" s="187"/>
      <c r="D16" s="187"/>
      <c r="E16" s="187"/>
      <c r="F16" s="2"/>
    </row>
    <row r="17" spans="1:6" ht="45">
      <c r="A17" s="2"/>
      <c r="B17" s="152" t="s">
        <v>1221</v>
      </c>
      <c r="C17" s="92">
        <v>2000</v>
      </c>
      <c r="D17" s="92">
        <v>1010</v>
      </c>
      <c r="E17" s="92" t="s">
        <v>808</v>
      </c>
      <c r="F17" s="2"/>
    </row>
    <row r="18" spans="1:6" ht="45">
      <c r="A18" s="2"/>
      <c r="B18" s="153" t="s">
        <v>1222</v>
      </c>
      <c r="C18" s="89">
        <v>2030</v>
      </c>
      <c r="D18" s="89">
        <v>1220</v>
      </c>
      <c r="E18" s="89" t="s">
        <v>808</v>
      </c>
      <c r="F18" s="2"/>
    </row>
    <row r="19" spans="1:6" ht="30">
      <c r="A19" s="2"/>
      <c r="B19" s="152" t="s">
        <v>1223</v>
      </c>
      <c r="C19" s="92">
        <v>2570</v>
      </c>
      <c r="D19" s="92">
        <v>1350</v>
      </c>
      <c r="E19" s="92" t="s">
        <v>808</v>
      </c>
      <c r="F19" s="2"/>
    </row>
    <row r="20" spans="1:6">
      <c r="A20" s="2"/>
      <c r="B20" s="187" t="s">
        <v>1214</v>
      </c>
      <c r="C20" s="187"/>
      <c r="D20" s="187"/>
      <c r="E20" s="187"/>
      <c r="F20" s="2"/>
    </row>
    <row r="21" spans="1:6" ht="45">
      <c r="A21" s="2"/>
      <c r="B21" s="152" t="s">
        <v>1224</v>
      </c>
      <c r="C21" s="92">
        <v>2000</v>
      </c>
      <c r="D21" s="92">
        <v>1330</v>
      </c>
      <c r="E21" s="92" t="s">
        <v>808</v>
      </c>
      <c r="F21" s="2"/>
    </row>
    <row r="22" spans="1:6" ht="45">
      <c r="A22" s="2"/>
      <c r="B22" s="153" t="s">
        <v>1225</v>
      </c>
      <c r="C22" s="89">
        <v>2030</v>
      </c>
      <c r="D22" s="89">
        <v>1570</v>
      </c>
      <c r="E22" s="89" t="s">
        <v>808</v>
      </c>
      <c r="F22" s="2"/>
    </row>
    <row r="23" spans="1:6" ht="45">
      <c r="A23" s="2"/>
      <c r="B23" s="152" t="s">
        <v>1226</v>
      </c>
      <c r="C23" s="92">
        <v>3100</v>
      </c>
      <c r="D23" s="92">
        <v>1890</v>
      </c>
      <c r="E23" s="92" t="s">
        <v>809</v>
      </c>
      <c r="F23" s="2"/>
    </row>
    <row r="24" spans="1:6" ht="170.25" customHeight="1">
      <c r="A24" s="2"/>
      <c r="B24" s="188" t="s">
        <v>1227</v>
      </c>
      <c r="C24" s="188"/>
      <c r="D24" s="188"/>
      <c r="E24" s="188"/>
      <c r="F24" s="2"/>
    </row>
    <row r="25" spans="1:6">
      <c r="A25" s="2"/>
      <c r="B25" s="2"/>
      <c r="C25" s="2"/>
      <c r="D25" s="2"/>
      <c r="E25" s="2"/>
      <c r="F25" s="2"/>
    </row>
    <row r="26" spans="1:6">
      <c r="A26" s="2"/>
      <c r="B26" s="2"/>
      <c r="C26" s="2"/>
      <c r="D26" s="2"/>
      <c r="E26" s="2"/>
      <c r="F26" s="2"/>
    </row>
    <row r="27" spans="1:6">
      <c r="A27" s="2"/>
      <c r="B27" s="2"/>
      <c r="C27" s="2"/>
      <c r="D27" s="2"/>
      <c r="E27" s="2"/>
      <c r="F27" s="2"/>
    </row>
  </sheetData>
  <mergeCells count="5">
    <mergeCell ref="B12:E12"/>
    <mergeCell ref="B8:E8"/>
    <mergeCell ref="B16:E16"/>
    <mergeCell ref="B20:E20"/>
    <mergeCell ref="B24:E24"/>
  </mergeCells>
  <hyperlinks>
    <hyperlink ref="A1" location="'Table of Contents'!$C$33" display="TOC"/>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22"/>
  <sheetViews>
    <sheetView showGridLines="0" zoomScale="85" zoomScaleNormal="85" workbookViewId="0"/>
  </sheetViews>
  <sheetFormatPr defaultRowHeight="15"/>
  <cols>
    <col min="1" max="1" width="3.7109375" style="3" customWidth="1"/>
    <col min="2" max="2" width="51" style="3" customWidth="1"/>
    <col min="3" max="3" width="133.28515625" style="3" bestFit="1" customWidth="1"/>
    <col min="4" max="4" width="109.140625" style="3" customWidth="1"/>
    <col min="5" max="5" width="15.5703125" style="3" customWidth="1"/>
    <col min="6" max="16384" width="9.140625" style="3"/>
  </cols>
  <sheetData>
    <row r="1" spans="1:5" ht="12" customHeight="1">
      <c r="A1" s="84" t="s">
        <v>898</v>
      </c>
      <c r="B1" s="35"/>
      <c r="C1" s="2"/>
      <c r="D1" s="2"/>
      <c r="E1" s="2"/>
    </row>
    <row r="2" spans="1:5" ht="27" customHeight="1" thickBot="1">
      <c r="A2" s="2"/>
      <c r="B2" s="115" t="str">
        <f>'Table of Contents'!$D$34</f>
        <v>Transmission limits</v>
      </c>
      <c r="C2" s="2"/>
      <c r="D2" s="2"/>
      <c r="E2" s="2"/>
    </row>
    <row r="3" spans="1:5" ht="15.75" customHeight="1" thickTop="1">
      <c r="A3" s="2"/>
      <c r="B3" s="99"/>
      <c r="C3" s="2"/>
      <c r="D3" s="2"/>
      <c r="E3" s="2"/>
    </row>
    <row r="4" spans="1:5">
      <c r="A4" s="2"/>
      <c r="B4" s="35"/>
      <c r="C4" s="2"/>
      <c r="D4" s="2"/>
      <c r="E4" s="2"/>
    </row>
    <row r="5" spans="1:5">
      <c r="A5" s="2"/>
      <c r="B5" s="35"/>
      <c r="C5" s="2"/>
      <c r="D5" s="2"/>
      <c r="E5" s="2"/>
    </row>
    <row r="6" spans="1:5">
      <c r="A6" s="2"/>
      <c r="B6" s="35"/>
      <c r="C6" s="35"/>
      <c r="D6" s="35"/>
      <c r="E6" s="35"/>
    </row>
    <row r="7" spans="1:5" ht="23.25" customHeight="1">
      <c r="A7" s="35"/>
      <c r="B7" s="54"/>
      <c r="C7" s="54" t="s">
        <v>1128</v>
      </c>
      <c r="D7" s="54" t="s">
        <v>906</v>
      </c>
      <c r="E7" s="35"/>
    </row>
    <row r="8" spans="1:5">
      <c r="A8" s="2"/>
      <c r="B8" s="61" t="s">
        <v>1099</v>
      </c>
      <c r="C8" s="118" t="s">
        <v>1098</v>
      </c>
      <c r="D8" s="118" t="s">
        <v>1127</v>
      </c>
      <c r="E8" s="35"/>
    </row>
    <row r="9" spans="1:5" ht="15" customHeight="1">
      <c r="A9" s="2"/>
      <c r="B9" s="62" t="s">
        <v>1097</v>
      </c>
      <c r="C9" s="99" t="s">
        <v>1100</v>
      </c>
      <c r="D9" s="62" t="s">
        <v>1126</v>
      </c>
      <c r="E9" s="35"/>
    </row>
    <row r="10" spans="1:5" ht="15" customHeight="1">
      <c r="A10" s="2"/>
      <c r="B10" s="62"/>
      <c r="C10" s="99"/>
      <c r="D10" s="35"/>
      <c r="E10" s="35"/>
    </row>
    <row r="11" spans="1:5" ht="15" customHeight="1">
      <c r="A11" s="2"/>
      <c r="B11" s="62"/>
      <c r="C11" s="99"/>
      <c r="D11" s="35"/>
      <c r="E11" s="35"/>
    </row>
    <row r="12" spans="1:5" ht="15" customHeight="1">
      <c r="A12" s="2"/>
      <c r="B12" s="62"/>
      <c r="C12" s="99"/>
      <c r="D12" s="35"/>
      <c r="E12" s="35"/>
    </row>
    <row r="13" spans="1:5" ht="15" customHeight="1">
      <c r="A13" s="2"/>
      <c r="B13" s="35" t="s">
        <v>1115</v>
      </c>
      <c r="C13" s="35"/>
      <c r="D13" s="35"/>
      <c r="E13" s="35"/>
    </row>
    <row r="14" spans="1:5">
      <c r="A14" s="2"/>
      <c r="B14" s="169" t="s">
        <v>1116</v>
      </c>
      <c r="C14" s="171"/>
      <c r="D14" s="35"/>
      <c r="E14" s="35"/>
    </row>
    <row r="15" spans="1:5" ht="16.5" customHeight="1">
      <c r="A15" s="2"/>
      <c r="B15" s="189" t="s">
        <v>1113</v>
      </c>
      <c r="C15" s="189"/>
      <c r="D15" s="35"/>
      <c r="E15" s="35"/>
    </row>
    <row r="16" spans="1:5">
      <c r="A16" s="2"/>
      <c r="B16" s="190" t="s">
        <v>1114</v>
      </c>
      <c r="C16" s="190"/>
      <c r="D16" s="35"/>
      <c r="E16" s="35"/>
    </row>
    <row r="17" spans="1:5">
      <c r="A17" s="2"/>
      <c r="B17" s="191" t="s">
        <v>1111</v>
      </c>
      <c r="C17" s="191"/>
      <c r="D17" s="35"/>
      <c r="E17" s="35"/>
    </row>
    <row r="18" spans="1:5">
      <c r="A18" s="35"/>
      <c r="B18" s="190" t="s">
        <v>1112</v>
      </c>
      <c r="C18" s="190"/>
      <c r="D18" s="35"/>
      <c r="E18" s="35"/>
    </row>
    <row r="19" spans="1:5">
      <c r="A19" s="2"/>
      <c r="B19" s="35"/>
      <c r="C19" s="87"/>
      <c r="D19" s="35"/>
      <c r="E19" s="35"/>
    </row>
    <row r="20" spans="1:5">
      <c r="A20" s="2"/>
      <c r="B20" s="35"/>
      <c r="C20" s="87"/>
      <c r="D20" s="35"/>
      <c r="E20" s="35"/>
    </row>
    <row r="21" spans="1:5">
      <c r="A21" s="2"/>
      <c r="B21" s="35"/>
      <c r="C21" s="35"/>
      <c r="D21" s="35"/>
      <c r="E21" s="35"/>
    </row>
    <row r="22" spans="1:5">
      <c r="A22" s="2"/>
      <c r="B22" s="35"/>
      <c r="C22" s="35"/>
      <c r="D22" s="35"/>
      <c r="E22" s="35"/>
    </row>
  </sheetData>
  <mergeCells count="5">
    <mergeCell ref="B14:C14"/>
    <mergeCell ref="B15:C15"/>
    <mergeCell ref="B16:C16"/>
    <mergeCell ref="B17:C17"/>
    <mergeCell ref="B18:C18"/>
  </mergeCells>
  <hyperlinks>
    <hyperlink ref="A1" location="'Table of Contents'!C34" display="TOC"/>
    <hyperlink ref="C9" r:id="rId1"/>
    <hyperlink ref="C8" r:id="rId2"/>
    <hyperlink ref="D8" r:id="rId3"/>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249977111117893"/>
    <outlinePr summaryBelow="0"/>
    <pageSetUpPr fitToPage="1"/>
  </sheetPr>
  <dimension ref="A1:N231"/>
  <sheetViews>
    <sheetView showGridLines="0" zoomScale="85" zoomScaleNormal="85" workbookViewId="0"/>
  </sheetViews>
  <sheetFormatPr defaultColWidth="10.28515625" defaultRowHeight="15"/>
  <cols>
    <col min="1" max="1" width="3.7109375" customWidth="1"/>
    <col min="2" max="2" width="11.85546875" customWidth="1"/>
    <col min="3" max="3" width="11.7109375" bestFit="1" customWidth="1"/>
    <col min="4" max="4" width="11" bestFit="1" customWidth="1"/>
    <col min="5" max="5" width="28" bestFit="1" customWidth="1"/>
    <col min="6" max="6" width="22.85546875" bestFit="1" customWidth="1"/>
    <col min="7" max="7" width="14.140625" bestFit="1" customWidth="1"/>
    <col min="8" max="8" width="12.7109375" bestFit="1" customWidth="1"/>
    <col min="9" max="9" width="16.140625" bestFit="1" customWidth="1"/>
    <col min="10" max="10" width="31.85546875" customWidth="1"/>
    <col min="11" max="13" width="6.140625" bestFit="1" customWidth="1"/>
    <col min="14" max="14" width="16.7109375" customWidth="1"/>
    <col min="17" max="17" width="11.85546875" customWidth="1"/>
    <col min="18" max="18" width="26.85546875" customWidth="1"/>
  </cols>
  <sheetData>
    <row r="1" spans="1:14" ht="12" customHeight="1">
      <c r="A1" s="84" t="s">
        <v>898</v>
      </c>
      <c r="B1" s="8"/>
      <c r="C1" s="8"/>
      <c r="D1" s="8"/>
      <c r="E1" s="8"/>
      <c r="F1" s="8"/>
      <c r="G1" s="8"/>
      <c r="H1" s="8"/>
      <c r="I1" s="8"/>
      <c r="J1" s="8"/>
      <c r="K1" s="8"/>
      <c r="L1" s="8"/>
      <c r="M1" s="8"/>
      <c r="N1" s="8"/>
    </row>
    <row r="2" spans="1:14" ht="27" customHeight="1" thickBot="1">
      <c r="A2" s="8"/>
      <c r="B2" s="94" t="str">
        <f>'Table of Contents'!$D$35</f>
        <v>Generator capacity</v>
      </c>
      <c r="C2" s="102"/>
      <c r="D2" s="102"/>
      <c r="E2" s="98"/>
      <c r="F2" s="98"/>
      <c r="G2" s="98"/>
      <c r="H2" s="98"/>
      <c r="I2" s="98"/>
      <c r="J2" s="98"/>
      <c r="K2" s="8"/>
      <c r="L2" s="8"/>
      <c r="M2" s="8"/>
      <c r="N2" s="8"/>
    </row>
    <row r="3" spans="1:14" ht="15.75" customHeight="1" thickTop="1">
      <c r="A3" s="8"/>
      <c r="B3" s="99" t="str">
        <f>HYPERLINK('Table of Contents'!D47, "Source: " &amp; 'Table of Contents'!F35)</f>
        <v>Source: AEMO Generation Information November 2018</v>
      </c>
      <c r="C3" s="99"/>
      <c r="D3" s="99"/>
      <c r="E3" s="99"/>
      <c r="F3" s="99"/>
      <c r="G3" s="99"/>
      <c r="H3" s="99"/>
      <c r="I3" s="99"/>
      <c r="J3" s="99"/>
      <c r="K3" s="97"/>
      <c r="L3" s="97"/>
      <c r="M3" s="97"/>
      <c r="N3" s="8"/>
    </row>
    <row r="4" spans="1:14" ht="63" customHeight="1">
      <c r="A4" s="8"/>
      <c r="B4" s="183" t="s">
        <v>1071</v>
      </c>
      <c r="C4" s="183"/>
      <c r="D4" s="183"/>
      <c r="E4" s="183"/>
      <c r="F4" s="183"/>
      <c r="G4" s="183"/>
      <c r="H4" s="183"/>
      <c r="I4" s="183"/>
      <c r="J4" s="183"/>
      <c r="K4" s="183"/>
      <c r="L4" s="183"/>
      <c r="M4" s="183"/>
      <c r="N4" s="8"/>
    </row>
    <row r="5" spans="1:14">
      <c r="A5" s="8"/>
      <c r="B5" s="8" t="s">
        <v>827</v>
      </c>
      <c r="C5" s="8"/>
      <c r="D5" s="8"/>
      <c r="E5" s="8"/>
      <c r="F5" s="8"/>
      <c r="G5" s="8"/>
      <c r="H5" s="8"/>
      <c r="I5" s="8"/>
      <c r="J5" s="8"/>
      <c r="K5" s="8"/>
      <c r="L5" s="8"/>
      <c r="M5" s="8"/>
      <c r="N5" s="8"/>
    </row>
    <row r="6" spans="1:14">
      <c r="A6" s="8"/>
      <c r="B6" s="70"/>
      <c r="C6" s="70"/>
      <c r="D6" s="70"/>
      <c r="E6" s="70"/>
      <c r="F6" s="70"/>
      <c r="G6" s="70"/>
      <c r="H6" s="70"/>
      <c r="I6" s="70"/>
      <c r="J6" s="70"/>
      <c r="K6" s="8"/>
      <c r="L6" s="8"/>
      <c r="M6" s="8"/>
      <c r="N6" s="8"/>
    </row>
    <row r="7" spans="1:14">
      <c r="A7" s="8"/>
      <c r="B7" s="54" t="s">
        <v>946</v>
      </c>
      <c r="C7" s="54" t="s">
        <v>920</v>
      </c>
      <c r="D7" s="54" t="s">
        <v>947</v>
      </c>
      <c r="E7" s="54" t="s">
        <v>0</v>
      </c>
      <c r="F7" s="54" t="s">
        <v>776</v>
      </c>
      <c r="G7" s="54" t="s">
        <v>643</v>
      </c>
      <c r="H7" s="54" t="s">
        <v>948</v>
      </c>
      <c r="I7" s="54" t="s">
        <v>1063</v>
      </c>
      <c r="J7" s="54" t="s">
        <v>1061</v>
      </c>
      <c r="K7" s="8"/>
      <c r="L7" s="8"/>
      <c r="M7" s="8"/>
      <c r="N7" s="8"/>
    </row>
    <row r="8" spans="1:14">
      <c r="A8" s="8"/>
      <c r="B8" s="44" t="s">
        <v>59</v>
      </c>
      <c r="C8" s="44" t="s">
        <v>921</v>
      </c>
      <c r="D8" s="44" t="s">
        <v>923</v>
      </c>
      <c r="E8" s="44" t="s">
        <v>437</v>
      </c>
      <c r="F8" s="52">
        <f>MAX(G8:H8)</f>
        <v>700</v>
      </c>
      <c r="G8" s="52">
        <v>700</v>
      </c>
      <c r="H8" s="52">
        <v>700</v>
      </c>
      <c r="I8" s="44" t="s">
        <v>1059</v>
      </c>
      <c r="J8" s="44"/>
      <c r="K8" s="8"/>
      <c r="L8" s="8"/>
      <c r="M8" s="8"/>
      <c r="N8" s="8"/>
    </row>
    <row r="9" spans="1:14">
      <c r="A9" s="8"/>
      <c r="B9" s="2" t="s">
        <v>59</v>
      </c>
      <c r="C9" s="2" t="s">
        <v>921</v>
      </c>
      <c r="D9" s="2" t="s">
        <v>923</v>
      </c>
      <c r="E9" s="2" t="s">
        <v>438</v>
      </c>
      <c r="F9" s="53">
        <f t="shared" ref="F9:F65" si="0">MAX(G9:H9)</f>
        <v>840</v>
      </c>
      <c r="G9" s="53">
        <v>840</v>
      </c>
      <c r="H9" s="53">
        <v>840</v>
      </c>
      <c r="I9" s="2" t="s">
        <v>1059</v>
      </c>
      <c r="J9" s="2"/>
      <c r="K9" s="8"/>
      <c r="L9" s="8"/>
      <c r="M9" s="8"/>
      <c r="N9" s="8"/>
    </row>
    <row r="10" spans="1:14">
      <c r="A10" s="8"/>
      <c r="B10" s="44" t="s">
        <v>59</v>
      </c>
      <c r="C10" s="44" t="s">
        <v>921</v>
      </c>
      <c r="D10" s="44" t="s">
        <v>923</v>
      </c>
      <c r="E10" s="44" t="s">
        <v>71</v>
      </c>
      <c r="F10" s="52">
        <f t="shared" si="0"/>
        <v>1680</v>
      </c>
      <c r="G10" s="52">
        <v>1680</v>
      </c>
      <c r="H10" s="52">
        <v>1680</v>
      </c>
      <c r="I10" s="44" t="s">
        <v>1059</v>
      </c>
      <c r="J10" s="44"/>
      <c r="K10" s="8"/>
      <c r="L10" s="8"/>
      <c r="M10" s="8"/>
      <c r="N10" s="8"/>
    </row>
    <row r="11" spans="1:14">
      <c r="A11" s="8"/>
      <c r="B11" s="2" t="s">
        <v>59</v>
      </c>
      <c r="C11" s="2" t="s">
        <v>921</v>
      </c>
      <c r="D11" s="2" t="s">
        <v>923</v>
      </c>
      <c r="E11" s="2" t="s">
        <v>72</v>
      </c>
      <c r="F11" s="53">
        <f t="shared" si="0"/>
        <v>750</v>
      </c>
      <c r="G11" s="53">
        <v>730</v>
      </c>
      <c r="H11" s="53">
        <v>750</v>
      </c>
      <c r="I11" s="2" t="s">
        <v>1059</v>
      </c>
      <c r="J11" s="2"/>
      <c r="K11" s="8"/>
      <c r="L11" s="8"/>
      <c r="M11" s="8"/>
      <c r="N11" s="8"/>
    </row>
    <row r="12" spans="1:14">
      <c r="A12" s="8"/>
      <c r="B12" s="44" t="s">
        <v>59</v>
      </c>
      <c r="C12" s="44" t="s">
        <v>921</v>
      </c>
      <c r="D12" s="44" t="s">
        <v>923</v>
      </c>
      <c r="E12" s="44" t="s">
        <v>73</v>
      </c>
      <c r="F12" s="52">
        <f t="shared" si="0"/>
        <v>852</v>
      </c>
      <c r="G12" s="52">
        <v>760</v>
      </c>
      <c r="H12" s="52">
        <v>852</v>
      </c>
      <c r="I12" s="44" t="s">
        <v>1059</v>
      </c>
      <c r="J12" s="44"/>
      <c r="K12" s="8"/>
      <c r="L12" s="8"/>
      <c r="M12" s="8"/>
      <c r="N12" s="8"/>
    </row>
    <row r="13" spans="1:14">
      <c r="A13" s="8"/>
      <c r="B13" s="2" t="s">
        <v>59</v>
      </c>
      <c r="C13" s="2" t="s">
        <v>921</v>
      </c>
      <c r="D13" s="2" t="s">
        <v>923</v>
      </c>
      <c r="E13" s="2" t="s">
        <v>74</v>
      </c>
      <c r="F13" s="53">
        <f t="shared" si="0"/>
        <v>1460</v>
      </c>
      <c r="G13" s="53">
        <v>1460</v>
      </c>
      <c r="H13" s="53">
        <v>1460</v>
      </c>
      <c r="I13" s="2" t="s">
        <v>1059</v>
      </c>
      <c r="J13" s="2"/>
      <c r="K13" s="8"/>
      <c r="L13" s="8"/>
      <c r="M13" s="8"/>
      <c r="N13" s="8"/>
    </row>
    <row r="14" spans="1:14">
      <c r="A14" s="8"/>
      <c r="B14" s="44" t="s">
        <v>59</v>
      </c>
      <c r="C14" s="44" t="s">
        <v>921</v>
      </c>
      <c r="D14" s="44" t="s">
        <v>923</v>
      </c>
      <c r="E14" s="44" t="s">
        <v>75</v>
      </c>
      <c r="F14" s="52">
        <f t="shared" si="0"/>
        <v>1400</v>
      </c>
      <c r="G14" s="52">
        <v>1400</v>
      </c>
      <c r="H14" s="52">
        <v>1400</v>
      </c>
      <c r="I14" s="44" t="s">
        <v>1059</v>
      </c>
      <c r="J14" s="44"/>
      <c r="K14" s="8"/>
      <c r="L14" s="8"/>
      <c r="M14" s="8"/>
      <c r="N14" s="8"/>
    </row>
    <row r="15" spans="1:14">
      <c r="A15" s="8"/>
      <c r="B15" s="2" t="s">
        <v>59</v>
      </c>
      <c r="C15" s="2" t="s">
        <v>921</v>
      </c>
      <c r="D15" s="2" t="s">
        <v>923</v>
      </c>
      <c r="E15" s="2" t="s">
        <v>439</v>
      </c>
      <c r="F15" s="53">
        <f t="shared" si="0"/>
        <v>443</v>
      </c>
      <c r="G15" s="53">
        <v>443</v>
      </c>
      <c r="H15" s="53">
        <v>443</v>
      </c>
      <c r="I15" s="2" t="s">
        <v>1059</v>
      </c>
      <c r="J15" s="2"/>
      <c r="K15" s="8"/>
      <c r="L15" s="8"/>
      <c r="M15" s="8"/>
      <c r="N15" s="8"/>
    </row>
    <row r="16" spans="1:14">
      <c r="A16" s="8"/>
      <c r="B16" s="44" t="s">
        <v>59</v>
      </c>
      <c r="C16" s="44" t="s">
        <v>921</v>
      </c>
      <c r="D16" s="44" t="s">
        <v>627</v>
      </c>
      <c r="E16" s="44" t="s">
        <v>367</v>
      </c>
      <c r="F16" s="52">
        <f t="shared" si="0"/>
        <v>37</v>
      </c>
      <c r="G16" s="52">
        <v>34</v>
      </c>
      <c r="H16" s="52">
        <v>37</v>
      </c>
      <c r="I16" s="44" t="s">
        <v>1059</v>
      </c>
      <c r="J16" s="44"/>
      <c r="K16" s="8"/>
      <c r="L16" s="8"/>
      <c r="M16" s="8"/>
      <c r="N16" s="8"/>
    </row>
    <row r="17" spans="1:14">
      <c r="A17" s="8"/>
      <c r="B17" s="2" t="s">
        <v>59</v>
      </c>
      <c r="C17" s="2" t="s">
        <v>921</v>
      </c>
      <c r="D17" s="2" t="s">
        <v>627</v>
      </c>
      <c r="E17" s="2" t="s">
        <v>949</v>
      </c>
      <c r="F17" s="53">
        <f t="shared" si="0"/>
        <v>1023</v>
      </c>
      <c r="G17" s="53">
        <v>966</v>
      </c>
      <c r="H17" s="53">
        <v>1023</v>
      </c>
      <c r="I17" s="2" t="s">
        <v>1059</v>
      </c>
      <c r="J17" s="2"/>
      <c r="K17" s="8"/>
      <c r="L17" s="8"/>
      <c r="M17" s="8"/>
      <c r="N17" s="8"/>
    </row>
    <row r="18" spans="1:14">
      <c r="A18" s="8"/>
      <c r="B18" s="44" t="s">
        <v>59</v>
      </c>
      <c r="C18" s="44" t="s">
        <v>921</v>
      </c>
      <c r="D18" s="44" t="s">
        <v>627</v>
      </c>
      <c r="E18" s="44" t="s">
        <v>541</v>
      </c>
      <c r="F18" s="52">
        <f t="shared" si="0"/>
        <v>100</v>
      </c>
      <c r="G18" s="52">
        <v>89.5</v>
      </c>
      <c r="H18" s="52">
        <v>100</v>
      </c>
      <c r="I18" s="44" t="s">
        <v>1059</v>
      </c>
      <c r="J18" s="44"/>
      <c r="K18" s="8"/>
      <c r="L18" s="8"/>
      <c r="M18" s="8"/>
      <c r="N18" s="8"/>
    </row>
    <row r="19" spans="1:14">
      <c r="A19" s="8"/>
      <c r="B19" s="2" t="s">
        <v>59</v>
      </c>
      <c r="C19" s="2" t="s">
        <v>921</v>
      </c>
      <c r="D19" s="2" t="s">
        <v>627</v>
      </c>
      <c r="E19" s="2" t="s">
        <v>333</v>
      </c>
      <c r="F19" s="53">
        <f t="shared" si="0"/>
        <v>633</v>
      </c>
      <c r="G19" s="53">
        <v>580</v>
      </c>
      <c r="H19" s="53">
        <v>633</v>
      </c>
      <c r="I19" s="2" t="s">
        <v>1059</v>
      </c>
      <c r="J19" s="2"/>
      <c r="K19" s="8"/>
      <c r="L19" s="8"/>
      <c r="M19" s="8"/>
      <c r="N19" s="8"/>
    </row>
    <row r="20" spans="1:14">
      <c r="A20" s="8"/>
      <c r="B20" s="44" t="s">
        <v>59</v>
      </c>
      <c r="C20" s="44" t="s">
        <v>921</v>
      </c>
      <c r="D20" s="44" t="s">
        <v>627</v>
      </c>
      <c r="E20" s="44" t="s">
        <v>582</v>
      </c>
      <c r="F20" s="52">
        <f t="shared" si="0"/>
        <v>34</v>
      </c>
      <c r="G20" s="52">
        <v>34</v>
      </c>
      <c r="H20" s="52">
        <v>34</v>
      </c>
      <c r="I20" s="44" t="s">
        <v>1059</v>
      </c>
      <c r="J20" s="44"/>
      <c r="K20" s="8"/>
      <c r="L20" s="8"/>
      <c r="M20" s="8"/>
      <c r="N20" s="8"/>
    </row>
    <row r="21" spans="1:14">
      <c r="A21" s="8"/>
      <c r="B21" s="2" t="s">
        <v>59</v>
      </c>
      <c r="C21" s="2" t="s">
        <v>921</v>
      </c>
      <c r="D21" s="2" t="s">
        <v>627</v>
      </c>
      <c r="E21" s="2" t="s">
        <v>544</v>
      </c>
      <c r="F21" s="53">
        <f t="shared" si="0"/>
        <v>346</v>
      </c>
      <c r="G21" s="53">
        <v>282</v>
      </c>
      <c r="H21" s="53">
        <v>346</v>
      </c>
      <c r="I21" s="2" t="s">
        <v>1059</v>
      </c>
      <c r="J21" s="2"/>
      <c r="K21" s="8"/>
      <c r="L21" s="8"/>
      <c r="M21" s="8"/>
      <c r="N21" s="8"/>
    </row>
    <row r="22" spans="1:14">
      <c r="A22" s="8"/>
      <c r="B22" s="44" t="s">
        <v>59</v>
      </c>
      <c r="C22" s="44" t="s">
        <v>921</v>
      </c>
      <c r="D22" s="44" t="s">
        <v>627</v>
      </c>
      <c r="E22" s="44" t="s">
        <v>546</v>
      </c>
      <c r="F22" s="52">
        <f t="shared" si="0"/>
        <v>68</v>
      </c>
      <c r="G22" s="52">
        <v>54</v>
      </c>
      <c r="H22" s="52">
        <v>68</v>
      </c>
      <c r="I22" s="44" t="s">
        <v>1059</v>
      </c>
      <c r="J22" s="44"/>
      <c r="K22" s="8"/>
      <c r="L22" s="8"/>
      <c r="M22" s="8"/>
      <c r="N22" s="8"/>
    </row>
    <row r="23" spans="1:14">
      <c r="A23" s="8"/>
      <c r="B23" s="2" t="s">
        <v>59</v>
      </c>
      <c r="C23" s="2" t="s">
        <v>921</v>
      </c>
      <c r="D23" s="2" t="s">
        <v>627</v>
      </c>
      <c r="E23" s="2" t="s">
        <v>548</v>
      </c>
      <c r="F23" s="53">
        <f t="shared" si="0"/>
        <v>365</v>
      </c>
      <c r="G23" s="53">
        <v>350</v>
      </c>
      <c r="H23" s="53">
        <v>365</v>
      </c>
      <c r="I23" s="2" t="s">
        <v>1059</v>
      </c>
      <c r="J23" s="2"/>
      <c r="K23" s="8"/>
      <c r="L23" s="8"/>
      <c r="M23" s="8"/>
      <c r="N23" s="8"/>
    </row>
    <row r="24" spans="1:14">
      <c r="A24" s="8"/>
      <c r="B24" s="44" t="s">
        <v>59</v>
      </c>
      <c r="C24" s="44" t="s">
        <v>921</v>
      </c>
      <c r="D24" s="44" t="s">
        <v>627</v>
      </c>
      <c r="E24" s="44" t="s">
        <v>1062</v>
      </c>
      <c r="F24" s="52">
        <f t="shared" si="0"/>
        <v>240</v>
      </c>
      <c r="G24" s="52">
        <v>231</v>
      </c>
      <c r="H24" s="52">
        <v>240</v>
      </c>
      <c r="I24" s="44" t="s">
        <v>1059</v>
      </c>
      <c r="J24" s="44"/>
      <c r="K24" s="8"/>
      <c r="L24" s="8"/>
      <c r="M24" s="8"/>
      <c r="N24" s="8"/>
    </row>
    <row r="25" spans="1:14">
      <c r="A25" s="8"/>
      <c r="B25" s="2" t="s">
        <v>59</v>
      </c>
      <c r="C25" s="2" t="s">
        <v>921</v>
      </c>
      <c r="D25" s="2" t="s">
        <v>627</v>
      </c>
      <c r="E25" s="2" t="s">
        <v>553</v>
      </c>
      <c r="F25" s="53">
        <f t="shared" si="0"/>
        <v>180</v>
      </c>
      <c r="G25" s="53">
        <v>180</v>
      </c>
      <c r="H25" s="53">
        <v>180</v>
      </c>
      <c r="I25" s="2" t="s">
        <v>938</v>
      </c>
      <c r="J25" s="2"/>
      <c r="K25" s="8"/>
      <c r="L25" s="8"/>
      <c r="M25" s="8"/>
      <c r="N25" s="8"/>
    </row>
    <row r="26" spans="1:14">
      <c r="A26" s="8"/>
      <c r="B26" s="44" t="s">
        <v>59</v>
      </c>
      <c r="C26" s="44" t="s">
        <v>921</v>
      </c>
      <c r="D26" s="44" t="s">
        <v>924</v>
      </c>
      <c r="E26" s="44" t="s">
        <v>583</v>
      </c>
      <c r="F26" s="52">
        <f t="shared" si="0"/>
        <v>428</v>
      </c>
      <c r="G26" s="52">
        <v>400</v>
      </c>
      <c r="H26" s="52">
        <v>428</v>
      </c>
      <c r="I26" s="44" t="s">
        <v>1059</v>
      </c>
      <c r="J26" s="44"/>
      <c r="K26" s="8"/>
      <c r="L26" s="8"/>
      <c r="M26" s="8"/>
      <c r="N26" s="8"/>
    </row>
    <row r="27" spans="1:14">
      <c r="A27" s="8"/>
      <c r="B27" s="2" t="s">
        <v>59</v>
      </c>
      <c r="C27" s="2" t="s">
        <v>921</v>
      </c>
      <c r="D27" s="2" t="s">
        <v>341</v>
      </c>
      <c r="E27" s="2" t="s">
        <v>648</v>
      </c>
      <c r="F27" s="53">
        <f t="shared" si="0"/>
        <v>66</v>
      </c>
      <c r="G27" s="53">
        <v>66</v>
      </c>
      <c r="H27" s="53">
        <v>66</v>
      </c>
      <c r="I27" s="2" t="s">
        <v>1059</v>
      </c>
      <c r="J27" s="2"/>
      <c r="K27" s="8"/>
      <c r="L27" s="8"/>
      <c r="M27" s="8"/>
      <c r="N27" s="8"/>
    </row>
    <row r="28" spans="1:14">
      <c r="A28" s="8"/>
      <c r="B28" s="44" t="s">
        <v>59</v>
      </c>
      <c r="C28" s="44" t="s">
        <v>921</v>
      </c>
      <c r="D28" s="44" t="s">
        <v>341</v>
      </c>
      <c r="E28" s="44" t="s">
        <v>649</v>
      </c>
      <c r="F28" s="52">
        <f t="shared" si="0"/>
        <v>86.4</v>
      </c>
      <c r="G28" s="52">
        <v>86.4</v>
      </c>
      <c r="H28" s="52">
        <v>86.4</v>
      </c>
      <c r="I28" s="44" t="s">
        <v>1059</v>
      </c>
      <c r="J28" s="44"/>
      <c r="K28" s="8"/>
      <c r="L28" s="8"/>
      <c r="M28" s="8"/>
      <c r="N28" s="8"/>
    </row>
    <row r="29" spans="1:14">
      <c r="A29" s="8"/>
      <c r="B29" s="2" t="s">
        <v>59</v>
      </c>
      <c r="C29" s="2" t="s">
        <v>921</v>
      </c>
      <c r="D29" s="2" t="s">
        <v>341</v>
      </c>
      <c r="E29" s="2" t="s">
        <v>496</v>
      </c>
      <c r="F29" s="53">
        <f t="shared" si="0"/>
        <v>570</v>
      </c>
      <c r="G29" s="53">
        <v>570</v>
      </c>
      <c r="H29" s="53">
        <v>570</v>
      </c>
      <c r="I29" s="2" t="s">
        <v>1059</v>
      </c>
      <c r="J29" s="2"/>
      <c r="K29" s="8"/>
      <c r="L29" s="8"/>
      <c r="M29" s="8"/>
      <c r="N29" s="8"/>
    </row>
    <row r="30" spans="1:14">
      <c r="A30" s="8"/>
      <c r="B30" s="44" t="s">
        <v>59</v>
      </c>
      <c r="C30" s="44" t="s">
        <v>921</v>
      </c>
      <c r="D30" s="44" t="s">
        <v>453</v>
      </c>
      <c r="E30" s="44" t="s">
        <v>777</v>
      </c>
      <c r="F30" s="52">
        <f t="shared" si="0"/>
        <v>180.45</v>
      </c>
      <c r="G30" s="52">
        <v>180.45</v>
      </c>
      <c r="H30" s="52">
        <v>180.45</v>
      </c>
      <c r="I30" s="44" t="s">
        <v>1060</v>
      </c>
      <c r="J30" s="44"/>
      <c r="K30" s="8"/>
      <c r="L30" s="8"/>
      <c r="M30" s="8"/>
      <c r="N30" s="8"/>
    </row>
    <row r="31" spans="1:14">
      <c r="A31" s="8"/>
      <c r="B31" s="2" t="s">
        <v>59</v>
      </c>
      <c r="C31" s="2" t="s">
        <v>921</v>
      </c>
      <c r="D31" s="2" t="s">
        <v>625</v>
      </c>
      <c r="E31" s="2" t="s">
        <v>1032</v>
      </c>
      <c r="F31" s="53">
        <f t="shared" si="0"/>
        <v>56</v>
      </c>
      <c r="G31" s="53">
        <v>56</v>
      </c>
      <c r="H31" s="53">
        <v>56</v>
      </c>
      <c r="I31" s="2" t="s">
        <v>1060</v>
      </c>
      <c r="J31" s="2"/>
      <c r="K31" s="8"/>
      <c r="L31" s="8"/>
      <c r="M31" s="8"/>
      <c r="N31" s="8"/>
    </row>
    <row r="32" spans="1:14">
      <c r="A32" s="8"/>
      <c r="B32" s="44" t="s">
        <v>59</v>
      </c>
      <c r="C32" s="44" t="s">
        <v>921</v>
      </c>
      <c r="D32" s="44" t="s">
        <v>625</v>
      </c>
      <c r="E32" s="44" t="s">
        <v>1004</v>
      </c>
      <c r="F32" s="52">
        <f t="shared" si="0"/>
        <v>100</v>
      </c>
      <c r="G32" s="52">
        <v>100</v>
      </c>
      <c r="H32" s="52">
        <v>100</v>
      </c>
      <c r="I32" s="44" t="s">
        <v>1060</v>
      </c>
      <c r="J32" s="44"/>
      <c r="K32" s="8"/>
      <c r="L32" s="8"/>
      <c r="M32" s="8"/>
      <c r="N32" s="8"/>
    </row>
    <row r="33" spans="1:14">
      <c r="A33" s="8"/>
      <c r="B33" s="2" t="s">
        <v>59</v>
      </c>
      <c r="C33" s="2" t="s">
        <v>921</v>
      </c>
      <c r="D33" s="2" t="s">
        <v>625</v>
      </c>
      <c r="E33" s="2" t="s">
        <v>1027</v>
      </c>
      <c r="F33" s="53">
        <f t="shared" si="0"/>
        <v>75</v>
      </c>
      <c r="G33" s="53">
        <v>75</v>
      </c>
      <c r="H33" s="53">
        <v>75</v>
      </c>
      <c r="I33" s="2" t="s">
        <v>1060</v>
      </c>
      <c r="J33" s="2"/>
      <c r="K33" s="8"/>
      <c r="L33" s="8"/>
      <c r="M33" s="8"/>
      <c r="N33" s="8"/>
    </row>
    <row r="34" spans="1:14">
      <c r="A34" s="8"/>
      <c r="B34" s="44" t="s">
        <v>59</v>
      </c>
      <c r="C34" s="44" t="s">
        <v>921</v>
      </c>
      <c r="D34" s="44" t="s">
        <v>625</v>
      </c>
      <c r="E34" s="44" t="s">
        <v>1017</v>
      </c>
      <c r="F34" s="52">
        <f t="shared" si="0"/>
        <v>42.5</v>
      </c>
      <c r="G34" s="52">
        <v>42.5</v>
      </c>
      <c r="H34" s="52">
        <v>42.5</v>
      </c>
      <c r="I34" s="44" t="s">
        <v>1060</v>
      </c>
      <c r="J34" s="44"/>
      <c r="K34" s="8"/>
      <c r="L34" s="8"/>
      <c r="M34" s="8"/>
      <c r="N34" s="8"/>
    </row>
    <row r="35" spans="1:14">
      <c r="A35" s="8"/>
      <c r="B35" s="2" t="s">
        <v>59</v>
      </c>
      <c r="C35" s="2" t="s">
        <v>921</v>
      </c>
      <c r="D35" s="2" t="s">
        <v>625</v>
      </c>
      <c r="E35" s="2" t="s">
        <v>1018</v>
      </c>
      <c r="F35" s="53">
        <f t="shared" si="0"/>
        <v>108.5</v>
      </c>
      <c r="G35" s="53">
        <v>108.5</v>
      </c>
      <c r="H35" s="53">
        <v>108.5</v>
      </c>
      <c r="I35" s="2" t="s">
        <v>1060</v>
      </c>
      <c r="J35" s="2"/>
      <c r="K35" s="8"/>
      <c r="L35" s="8"/>
      <c r="M35" s="8"/>
      <c r="N35" s="8"/>
    </row>
    <row r="36" spans="1:14">
      <c r="A36" s="8"/>
      <c r="B36" s="44" t="s">
        <v>59</v>
      </c>
      <c r="C36" s="44" t="s">
        <v>921</v>
      </c>
      <c r="D36" s="44" t="s">
        <v>625</v>
      </c>
      <c r="E36" s="44" t="s">
        <v>1024</v>
      </c>
      <c r="F36" s="52">
        <f t="shared" si="0"/>
        <v>150</v>
      </c>
      <c r="G36" s="52">
        <v>150</v>
      </c>
      <c r="H36" s="52">
        <v>150</v>
      </c>
      <c r="I36" s="44" t="s">
        <v>1060</v>
      </c>
      <c r="J36" s="44"/>
      <c r="K36" s="8"/>
      <c r="L36" s="8"/>
      <c r="M36" s="8"/>
      <c r="N36" s="8"/>
    </row>
    <row r="37" spans="1:14">
      <c r="A37" s="8"/>
      <c r="B37" s="2" t="s">
        <v>59</v>
      </c>
      <c r="C37" s="2" t="s">
        <v>921</v>
      </c>
      <c r="D37" s="2" t="s">
        <v>625</v>
      </c>
      <c r="E37" s="2" t="s">
        <v>1029</v>
      </c>
      <c r="F37" s="53">
        <f t="shared" si="0"/>
        <v>72</v>
      </c>
      <c r="G37" s="53">
        <v>72</v>
      </c>
      <c r="H37" s="53">
        <v>72</v>
      </c>
      <c r="I37" s="2" t="s">
        <v>1060</v>
      </c>
      <c r="J37" s="2"/>
      <c r="K37" s="8"/>
      <c r="L37" s="8"/>
      <c r="M37" s="8"/>
      <c r="N37" s="8"/>
    </row>
    <row r="38" spans="1:14">
      <c r="A38" s="8"/>
      <c r="B38" s="44" t="s">
        <v>59</v>
      </c>
      <c r="C38" s="44" t="s">
        <v>921</v>
      </c>
      <c r="D38" s="44" t="s">
        <v>625</v>
      </c>
      <c r="E38" s="44" t="s">
        <v>1005</v>
      </c>
      <c r="F38" s="52">
        <f t="shared" si="0"/>
        <v>57.5</v>
      </c>
      <c r="G38" s="52">
        <v>57.5</v>
      </c>
      <c r="H38" s="52">
        <v>57.5</v>
      </c>
      <c r="I38" s="44" t="s">
        <v>1060</v>
      </c>
      <c r="J38" s="44"/>
      <c r="K38" s="8"/>
      <c r="L38" s="8"/>
      <c r="M38" s="8"/>
      <c r="N38" s="8"/>
    </row>
    <row r="39" spans="1:14">
      <c r="A39" s="8"/>
      <c r="B39" s="2" t="s">
        <v>59</v>
      </c>
      <c r="C39" s="2" t="s">
        <v>921</v>
      </c>
      <c r="D39" s="2" t="s">
        <v>625</v>
      </c>
      <c r="E39" s="2" t="s">
        <v>1025</v>
      </c>
      <c r="F39" s="53">
        <f t="shared" si="0"/>
        <v>50</v>
      </c>
      <c r="G39" s="53">
        <v>50</v>
      </c>
      <c r="H39" s="53">
        <v>50</v>
      </c>
      <c r="I39" s="2" t="s">
        <v>1060</v>
      </c>
      <c r="J39" s="2"/>
      <c r="K39" s="8"/>
      <c r="L39" s="8"/>
      <c r="M39" s="8"/>
      <c r="N39" s="8"/>
    </row>
    <row r="40" spans="1:14">
      <c r="A40" s="8"/>
      <c r="B40" s="44" t="s">
        <v>59</v>
      </c>
      <c r="C40" s="44" t="s">
        <v>921</v>
      </c>
      <c r="D40" s="44" t="s">
        <v>625</v>
      </c>
      <c r="E40" s="44" t="s">
        <v>992</v>
      </c>
      <c r="F40" s="52">
        <f t="shared" si="0"/>
        <v>48.5</v>
      </c>
      <c r="G40" s="52">
        <v>48.5</v>
      </c>
      <c r="H40" s="52">
        <v>48.5</v>
      </c>
      <c r="I40" s="44" t="s">
        <v>1060</v>
      </c>
      <c r="J40" s="44"/>
      <c r="K40" s="8"/>
      <c r="L40" s="8"/>
      <c r="M40" s="8"/>
      <c r="N40" s="8"/>
    </row>
    <row r="41" spans="1:14">
      <c r="A41" s="8"/>
      <c r="B41" s="2" t="s">
        <v>59</v>
      </c>
      <c r="C41" s="2" t="s">
        <v>921</v>
      </c>
      <c r="D41" s="2" t="s">
        <v>625</v>
      </c>
      <c r="E41" s="2" t="s">
        <v>820</v>
      </c>
      <c r="F41" s="53">
        <f t="shared" si="0"/>
        <v>55</v>
      </c>
      <c r="G41" s="53">
        <v>55</v>
      </c>
      <c r="H41" s="53">
        <v>55</v>
      </c>
      <c r="I41" s="2" t="s">
        <v>1060</v>
      </c>
      <c r="J41" s="2"/>
      <c r="K41" s="8"/>
      <c r="L41" s="8"/>
      <c r="M41" s="8"/>
      <c r="N41" s="8"/>
    </row>
    <row r="42" spans="1:14">
      <c r="A42" s="8"/>
      <c r="B42" s="44" t="s">
        <v>59</v>
      </c>
      <c r="C42" s="44" t="s">
        <v>921</v>
      </c>
      <c r="D42" s="44" t="s">
        <v>625</v>
      </c>
      <c r="E42" s="44" t="s">
        <v>1007</v>
      </c>
      <c r="F42" s="52">
        <f t="shared" si="0"/>
        <v>25</v>
      </c>
      <c r="G42" s="52">
        <v>25</v>
      </c>
      <c r="H42" s="52">
        <v>25</v>
      </c>
      <c r="I42" s="44" t="s">
        <v>1060</v>
      </c>
      <c r="J42" s="44"/>
      <c r="K42" s="8"/>
      <c r="L42" s="8"/>
      <c r="M42" s="8"/>
      <c r="N42" s="8"/>
    </row>
    <row r="43" spans="1:14">
      <c r="A43" s="8"/>
      <c r="B43" s="2" t="s">
        <v>59</v>
      </c>
      <c r="C43" s="2" t="s">
        <v>921</v>
      </c>
      <c r="D43" s="2" t="s">
        <v>625</v>
      </c>
      <c r="E43" s="2" t="s">
        <v>1006</v>
      </c>
      <c r="F43" s="53">
        <f t="shared" si="0"/>
        <v>116</v>
      </c>
      <c r="G43" s="53">
        <v>116</v>
      </c>
      <c r="H43" s="53">
        <v>116</v>
      </c>
      <c r="I43" s="2" t="s">
        <v>1060</v>
      </c>
      <c r="J43" s="2"/>
      <c r="K43" s="8"/>
      <c r="L43" s="8"/>
      <c r="M43" s="8"/>
      <c r="N43" s="8"/>
    </row>
    <row r="44" spans="1:14">
      <c r="A44" s="8"/>
      <c r="B44" s="44" t="s">
        <v>59</v>
      </c>
      <c r="C44" s="44" t="s">
        <v>921</v>
      </c>
      <c r="D44" s="44" t="s">
        <v>625</v>
      </c>
      <c r="E44" s="44" t="s">
        <v>1009</v>
      </c>
      <c r="F44" s="52">
        <f t="shared" si="0"/>
        <v>107</v>
      </c>
      <c r="G44" s="52">
        <v>107</v>
      </c>
      <c r="H44" s="52">
        <v>107</v>
      </c>
      <c r="I44" s="44" t="s">
        <v>1060</v>
      </c>
      <c r="J44" s="44"/>
      <c r="K44" s="8"/>
      <c r="L44" s="8"/>
      <c r="M44" s="8"/>
      <c r="N44" s="8"/>
    </row>
    <row r="45" spans="1:14">
      <c r="A45" s="8"/>
      <c r="B45" s="2" t="s">
        <v>59</v>
      </c>
      <c r="C45" s="2" t="s">
        <v>921</v>
      </c>
      <c r="D45" s="2" t="s">
        <v>625</v>
      </c>
      <c r="E45" s="2" t="s">
        <v>1031</v>
      </c>
      <c r="F45" s="53">
        <f t="shared" si="0"/>
        <v>75</v>
      </c>
      <c r="G45" s="53">
        <v>75</v>
      </c>
      <c r="H45" s="53">
        <v>75</v>
      </c>
      <c r="I45" s="2" t="s">
        <v>1060</v>
      </c>
      <c r="J45" s="2"/>
      <c r="K45" s="8"/>
      <c r="L45" s="8"/>
      <c r="M45" s="8"/>
      <c r="N45" s="8"/>
    </row>
    <row r="46" spans="1:14">
      <c r="A46" s="8"/>
      <c r="B46" s="44" t="s">
        <v>59</v>
      </c>
      <c r="C46" s="44" t="s">
        <v>921</v>
      </c>
      <c r="D46" s="44" t="s">
        <v>625</v>
      </c>
      <c r="E46" s="44" t="s">
        <v>1010</v>
      </c>
      <c r="F46" s="52">
        <f t="shared" si="0"/>
        <v>57.5</v>
      </c>
      <c r="G46" s="52">
        <v>57.5</v>
      </c>
      <c r="H46" s="52">
        <v>57.5</v>
      </c>
      <c r="I46" s="44" t="s">
        <v>1060</v>
      </c>
      <c r="J46" s="44"/>
      <c r="K46" s="8"/>
      <c r="L46" s="8"/>
      <c r="M46" s="8"/>
      <c r="N46" s="8"/>
    </row>
    <row r="47" spans="1:14">
      <c r="A47" s="8"/>
      <c r="B47" s="2" t="s">
        <v>59</v>
      </c>
      <c r="C47" s="2" t="s">
        <v>922</v>
      </c>
      <c r="D47" s="2" t="s">
        <v>453</v>
      </c>
      <c r="E47" s="2" t="s">
        <v>927</v>
      </c>
      <c r="F47" s="53">
        <f t="shared" si="0"/>
        <v>440</v>
      </c>
      <c r="G47" s="53">
        <v>440</v>
      </c>
      <c r="H47" s="53">
        <v>440</v>
      </c>
      <c r="I47" s="2" t="s">
        <v>1060</v>
      </c>
      <c r="J47" s="2" t="s">
        <v>1074</v>
      </c>
      <c r="K47" s="8"/>
      <c r="L47" s="8"/>
      <c r="M47" s="8"/>
      <c r="N47" s="8"/>
    </row>
    <row r="48" spans="1:14">
      <c r="A48" s="8"/>
      <c r="B48" s="44" t="s">
        <v>59</v>
      </c>
      <c r="C48" s="44" t="s">
        <v>922</v>
      </c>
      <c r="D48" s="44" t="s">
        <v>453</v>
      </c>
      <c r="E48" s="44" t="s">
        <v>1020</v>
      </c>
      <c r="F48" s="52">
        <f t="shared" si="0"/>
        <v>43.2</v>
      </c>
      <c r="G48" s="52">
        <v>43.2</v>
      </c>
      <c r="H48" s="52">
        <v>43.2</v>
      </c>
      <c r="I48" s="44" t="s">
        <v>1060</v>
      </c>
      <c r="J48" s="44" t="s">
        <v>1075</v>
      </c>
      <c r="K48" s="8"/>
      <c r="L48" s="8"/>
      <c r="M48" s="8"/>
      <c r="N48" s="8"/>
    </row>
    <row r="49" spans="1:14">
      <c r="A49" s="8"/>
      <c r="B49" s="2" t="s">
        <v>59</v>
      </c>
      <c r="C49" s="2" t="s">
        <v>922</v>
      </c>
      <c r="D49" s="2" t="s">
        <v>625</v>
      </c>
      <c r="E49" s="2" t="s">
        <v>1030</v>
      </c>
      <c r="F49" s="53">
        <f t="shared" si="0"/>
        <v>101</v>
      </c>
      <c r="G49" s="53">
        <v>101</v>
      </c>
      <c r="H49" s="53">
        <v>101</v>
      </c>
      <c r="I49" s="2" t="s">
        <v>1060</v>
      </c>
      <c r="J49" s="2" t="s">
        <v>1074</v>
      </c>
      <c r="K49" s="8"/>
      <c r="L49" s="8"/>
      <c r="M49" s="8"/>
      <c r="N49" s="8"/>
    </row>
    <row r="50" spans="1:14">
      <c r="A50" s="8"/>
      <c r="B50" s="44" t="s">
        <v>59</v>
      </c>
      <c r="C50" s="44" t="s">
        <v>922</v>
      </c>
      <c r="D50" s="44" t="s">
        <v>625</v>
      </c>
      <c r="E50" s="44" t="s">
        <v>1028</v>
      </c>
      <c r="F50" s="52">
        <f t="shared" si="0"/>
        <v>150</v>
      </c>
      <c r="G50" s="52">
        <v>150</v>
      </c>
      <c r="H50" s="52">
        <v>150</v>
      </c>
      <c r="I50" s="44" t="s">
        <v>1060</v>
      </c>
      <c r="J50" s="44" t="s">
        <v>1074</v>
      </c>
      <c r="K50" s="8"/>
      <c r="L50" s="8"/>
      <c r="M50" s="8"/>
      <c r="N50" s="8"/>
    </row>
    <row r="51" spans="1:14">
      <c r="A51" s="8"/>
      <c r="B51" s="2" t="s">
        <v>59</v>
      </c>
      <c r="C51" s="2" t="s">
        <v>922</v>
      </c>
      <c r="D51" s="2" t="s">
        <v>625</v>
      </c>
      <c r="E51" s="2" t="s">
        <v>1026</v>
      </c>
      <c r="F51" s="53">
        <f t="shared" si="0"/>
        <v>53</v>
      </c>
      <c r="G51" s="53">
        <v>53</v>
      </c>
      <c r="H51" s="53">
        <v>53</v>
      </c>
      <c r="I51" s="2" t="s">
        <v>1060</v>
      </c>
      <c r="J51" s="2" t="s">
        <v>1074</v>
      </c>
      <c r="K51" s="8"/>
      <c r="L51" s="8"/>
      <c r="M51" s="8"/>
      <c r="N51" s="8"/>
    </row>
    <row r="52" spans="1:14">
      <c r="A52" s="8"/>
      <c r="B52" s="44" t="s">
        <v>59</v>
      </c>
      <c r="C52" s="44" t="s">
        <v>922</v>
      </c>
      <c r="D52" s="44" t="s">
        <v>625</v>
      </c>
      <c r="E52" s="44" t="s">
        <v>1034</v>
      </c>
      <c r="F52" s="52">
        <f t="shared" si="0"/>
        <v>100</v>
      </c>
      <c r="G52" s="52">
        <v>100</v>
      </c>
      <c r="H52" s="52">
        <v>100</v>
      </c>
      <c r="I52" s="44" t="s">
        <v>1060</v>
      </c>
      <c r="J52" s="44" t="s">
        <v>1075</v>
      </c>
      <c r="K52" s="8"/>
      <c r="L52" s="8"/>
      <c r="M52" s="8"/>
      <c r="N52" s="8"/>
    </row>
    <row r="53" spans="1:14">
      <c r="A53" s="8"/>
      <c r="B53" s="2" t="s">
        <v>59</v>
      </c>
      <c r="C53" s="2" t="s">
        <v>922</v>
      </c>
      <c r="D53" s="2" t="s">
        <v>625</v>
      </c>
      <c r="E53" s="2" t="s">
        <v>1019</v>
      </c>
      <c r="F53" s="53">
        <f t="shared" si="0"/>
        <v>15</v>
      </c>
      <c r="G53" s="53">
        <v>15</v>
      </c>
      <c r="H53" s="53">
        <v>15</v>
      </c>
      <c r="I53" s="2" t="s">
        <v>1060</v>
      </c>
      <c r="J53" s="2" t="s">
        <v>1075</v>
      </c>
      <c r="K53" s="8"/>
      <c r="L53" s="8"/>
      <c r="M53" s="8"/>
      <c r="N53" s="8"/>
    </row>
    <row r="54" spans="1:14">
      <c r="A54" s="8"/>
      <c r="B54" s="44" t="s">
        <v>59</v>
      </c>
      <c r="C54" s="44" t="s">
        <v>922</v>
      </c>
      <c r="D54" s="44" t="s">
        <v>625</v>
      </c>
      <c r="E54" s="44" t="s">
        <v>1021</v>
      </c>
      <c r="F54" s="52">
        <f t="shared" si="0"/>
        <v>100</v>
      </c>
      <c r="G54" s="52">
        <v>100</v>
      </c>
      <c r="H54" s="52">
        <v>100</v>
      </c>
      <c r="I54" s="44" t="s">
        <v>1060</v>
      </c>
      <c r="J54" s="44" t="s">
        <v>1074</v>
      </c>
      <c r="K54" s="8"/>
      <c r="L54" s="8"/>
      <c r="M54" s="8"/>
      <c r="N54" s="8"/>
    </row>
    <row r="55" spans="1:14">
      <c r="A55" s="8"/>
      <c r="B55" s="2" t="s">
        <v>59</v>
      </c>
      <c r="C55" s="2" t="s">
        <v>922</v>
      </c>
      <c r="D55" s="2" t="s">
        <v>625</v>
      </c>
      <c r="E55" s="2" t="s">
        <v>1008</v>
      </c>
      <c r="F55" s="53">
        <f t="shared" si="0"/>
        <v>65</v>
      </c>
      <c r="G55" s="53">
        <v>65</v>
      </c>
      <c r="H55" s="53">
        <v>65</v>
      </c>
      <c r="I55" s="2" t="s">
        <v>1060</v>
      </c>
      <c r="J55" s="2" t="s">
        <v>1075</v>
      </c>
      <c r="K55" s="8"/>
      <c r="L55" s="8"/>
      <c r="M55" s="8"/>
      <c r="N55" s="8"/>
    </row>
    <row r="56" spans="1:14">
      <c r="A56" s="8"/>
      <c r="B56" s="44" t="s">
        <v>59</v>
      </c>
      <c r="C56" s="44" t="s">
        <v>922</v>
      </c>
      <c r="D56" s="44" t="s">
        <v>625</v>
      </c>
      <c r="E56" s="44" t="s">
        <v>1033</v>
      </c>
      <c r="F56" s="52">
        <f t="shared" si="0"/>
        <v>102.5</v>
      </c>
      <c r="G56" s="52">
        <v>102.5</v>
      </c>
      <c r="H56" s="52">
        <v>102.5</v>
      </c>
      <c r="I56" s="44" t="s">
        <v>1060</v>
      </c>
      <c r="J56" s="44" t="s">
        <v>1075</v>
      </c>
      <c r="K56" s="8"/>
      <c r="L56" s="8"/>
      <c r="M56" s="8"/>
      <c r="N56" s="8"/>
    </row>
    <row r="57" spans="1:14">
      <c r="A57" s="8"/>
      <c r="B57" s="2" t="s">
        <v>59</v>
      </c>
      <c r="C57" s="2" t="s">
        <v>922</v>
      </c>
      <c r="D57" s="2" t="s">
        <v>943</v>
      </c>
      <c r="E57" s="2" t="s">
        <v>1045</v>
      </c>
      <c r="F57" s="53">
        <f t="shared" si="0"/>
        <v>2</v>
      </c>
      <c r="G57" s="53">
        <v>2</v>
      </c>
      <c r="H57" s="53">
        <v>2</v>
      </c>
      <c r="I57" s="2" t="s">
        <v>1060</v>
      </c>
      <c r="J57" s="2" t="s">
        <v>1075</v>
      </c>
      <c r="K57" s="8"/>
      <c r="L57" s="8"/>
      <c r="M57" s="8"/>
      <c r="N57" s="8"/>
    </row>
    <row r="58" spans="1:14">
      <c r="A58" s="8"/>
      <c r="B58" s="44" t="s">
        <v>60</v>
      </c>
      <c r="C58" s="44" t="s">
        <v>921</v>
      </c>
      <c r="D58" s="44" t="s">
        <v>923</v>
      </c>
      <c r="E58" s="44" t="s">
        <v>69</v>
      </c>
      <c r="F58" s="52">
        <f t="shared" si="0"/>
        <v>2740</v>
      </c>
      <c r="G58" s="52">
        <v>2620</v>
      </c>
      <c r="H58" s="52">
        <v>2740</v>
      </c>
      <c r="I58" s="44" t="s">
        <v>1059</v>
      </c>
      <c r="J58" s="44"/>
      <c r="K58" s="8"/>
      <c r="L58" s="8"/>
      <c r="M58" s="8"/>
      <c r="N58" s="8"/>
    </row>
    <row r="59" spans="1:14">
      <c r="A59" s="8"/>
      <c r="B59" s="2" t="s">
        <v>60</v>
      </c>
      <c r="C59" s="2" t="s">
        <v>921</v>
      </c>
      <c r="D59" s="2" t="s">
        <v>923</v>
      </c>
      <c r="E59" s="2" t="s">
        <v>70</v>
      </c>
      <c r="F59" s="53">
        <f t="shared" si="0"/>
        <v>2880</v>
      </c>
      <c r="G59" s="53">
        <v>2720</v>
      </c>
      <c r="H59" s="53">
        <v>2880</v>
      </c>
      <c r="I59" s="2" t="s">
        <v>1059</v>
      </c>
      <c r="J59" s="2"/>
      <c r="K59" s="8"/>
      <c r="L59" s="8"/>
      <c r="M59" s="8"/>
      <c r="N59" s="8"/>
    </row>
    <row r="60" spans="1:14">
      <c r="A60" s="8"/>
      <c r="B60" s="44" t="s">
        <v>60</v>
      </c>
      <c r="C60" s="44" t="s">
        <v>921</v>
      </c>
      <c r="D60" s="44" t="s">
        <v>923</v>
      </c>
      <c r="E60" s="44" t="s">
        <v>78</v>
      </c>
      <c r="F60" s="52">
        <f t="shared" si="0"/>
        <v>1800</v>
      </c>
      <c r="G60" s="52">
        <v>1800</v>
      </c>
      <c r="H60" s="52">
        <v>1800</v>
      </c>
      <c r="I60" s="44" t="s">
        <v>1059</v>
      </c>
      <c r="J60" s="44"/>
      <c r="K60" s="8"/>
      <c r="L60" s="8"/>
      <c r="M60" s="8"/>
      <c r="N60" s="8"/>
    </row>
    <row r="61" spans="1:14">
      <c r="A61" s="8"/>
      <c r="B61" s="2" t="s">
        <v>60</v>
      </c>
      <c r="C61" s="2" t="s">
        <v>921</v>
      </c>
      <c r="D61" s="2" t="s">
        <v>923</v>
      </c>
      <c r="E61" s="2" t="s">
        <v>332</v>
      </c>
      <c r="F61" s="53">
        <f t="shared" si="0"/>
        <v>1400</v>
      </c>
      <c r="G61" s="53">
        <v>1300</v>
      </c>
      <c r="H61" s="53">
        <v>1400</v>
      </c>
      <c r="I61" s="2" t="s">
        <v>1059</v>
      </c>
      <c r="J61" s="2"/>
      <c r="K61" s="8"/>
      <c r="L61" s="8"/>
      <c r="M61" s="8"/>
      <c r="N61" s="8"/>
    </row>
    <row r="62" spans="1:14">
      <c r="A62" s="8"/>
      <c r="B62" s="44" t="s">
        <v>60</v>
      </c>
      <c r="C62" s="44" t="s">
        <v>921</v>
      </c>
      <c r="D62" s="44" t="s">
        <v>923</v>
      </c>
      <c r="E62" s="44" t="s">
        <v>76</v>
      </c>
      <c r="F62" s="52">
        <f t="shared" si="0"/>
        <v>1320</v>
      </c>
      <c r="G62" s="52">
        <v>1320</v>
      </c>
      <c r="H62" s="52">
        <v>1320</v>
      </c>
      <c r="I62" s="44" t="s">
        <v>1059</v>
      </c>
      <c r="J62" s="44"/>
      <c r="K62" s="8"/>
      <c r="L62" s="8"/>
      <c r="M62" s="8"/>
      <c r="N62" s="8"/>
    </row>
    <row r="63" spans="1:14">
      <c r="A63" s="8"/>
      <c r="B63" s="2" t="s">
        <v>60</v>
      </c>
      <c r="C63" s="2" t="s">
        <v>921</v>
      </c>
      <c r="D63" s="2" t="s">
        <v>627</v>
      </c>
      <c r="E63" s="2" t="s">
        <v>534</v>
      </c>
      <c r="F63" s="53">
        <f t="shared" si="0"/>
        <v>724</v>
      </c>
      <c r="G63" s="53">
        <v>648</v>
      </c>
      <c r="H63" s="53">
        <v>724</v>
      </c>
      <c r="I63" s="2" t="s">
        <v>1059</v>
      </c>
      <c r="J63" s="2"/>
      <c r="K63" s="8"/>
      <c r="L63" s="8"/>
      <c r="M63" s="8"/>
      <c r="N63" s="8"/>
    </row>
    <row r="64" spans="1:14">
      <c r="A64" s="8"/>
      <c r="B64" s="44" t="s">
        <v>60</v>
      </c>
      <c r="C64" s="44" t="s">
        <v>921</v>
      </c>
      <c r="D64" s="44" t="s">
        <v>627</v>
      </c>
      <c r="E64" s="44" t="s">
        <v>581</v>
      </c>
      <c r="F64" s="52">
        <f t="shared" si="0"/>
        <v>40</v>
      </c>
      <c r="G64" s="52">
        <v>30</v>
      </c>
      <c r="H64" s="52">
        <v>40</v>
      </c>
      <c r="I64" s="44" t="s">
        <v>1059</v>
      </c>
      <c r="J64" s="44"/>
      <c r="K64" s="8"/>
      <c r="L64" s="8"/>
      <c r="M64" s="8"/>
      <c r="N64" s="8"/>
    </row>
    <row r="65" spans="1:14">
      <c r="A65" s="8"/>
      <c r="B65" s="2" t="s">
        <v>60</v>
      </c>
      <c r="C65" s="2" t="s">
        <v>921</v>
      </c>
      <c r="D65" s="2" t="s">
        <v>627</v>
      </c>
      <c r="E65" s="2" t="s">
        <v>535</v>
      </c>
      <c r="F65" s="53">
        <f t="shared" si="0"/>
        <v>108.999</v>
      </c>
      <c r="G65" s="53">
        <v>108.999</v>
      </c>
      <c r="H65" s="53">
        <v>108.999</v>
      </c>
      <c r="I65" s="2" t="s">
        <v>1059</v>
      </c>
      <c r="J65" s="2"/>
      <c r="K65" s="8"/>
      <c r="L65" s="8"/>
      <c r="M65" s="8"/>
      <c r="N65" s="8"/>
    </row>
    <row r="66" spans="1:14">
      <c r="A66" s="8"/>
      <c r="B66" s="44" t="s">
        <v>60</v>
      </c>
      <c r="C66" s="44" t="s">
        <v>921</v>
      </c>
      <c r="D66" s="44" t="s">
        <v>627</v>
      </c>
      <c r="E66" s="44" t="s">
        <v>536</v>
      </c>
      <c r="F66" s="52">
        <f t="shared" ref="F66:F125" si="1">MAX(G66:H66)</f>
        <v>440</v>
      </c>
      <c r="G66" s="52">
        <v>378</v>
      </c>
      <c r="H66" s="52">
        <v>440</v>
      </c>
      <c r="I66" s="44" t="s">
        <v>1059</v>
      </c>
      <c r="J66" s="44"/>
      <c r="K66" s="8"/>
      <c r="L66" s="8"/>
      <c r="M66" s="8"/>
      <c r="N66" s="8"/>
    </row>
    <row r="67" spans="1:14">
      <c r="A67" s="8"/>
      <c r="B67" s="2" t="s">
        <v>60</v>
      </c>
      <c r="C67" s="2" t="s">
        <v>921</v>
      </c>
      <c r="D67" s="2" t="s">
        <v>627</v>
      </c>
      <c r="E67" s="2" t="s">
        <v>335</v>
      </c>
      <c r="F67" s="53">
        <f t="shared" si="1"/>
        <v>664</v>
      </c>
      <c r="G67" s="53">
        <v>640</v>
      </c>
      <c r="H67" s="53">
        <v>664</v>
      </c>
      <c r="I67" s="2" t="s">
        <v>1059</v>
      </c>
      <c r="J67" s="2"/>
      <c r="K67" s="8"/>
      <c r="L67" s="8"/>
      <c r="M67" s="8"/>
      <c r="N67" s="8"/>
    </row>
    <row r="68" spans="1:14">
      <c r="A68" s="8"/>
      <c r="B68" s="44" t="s">
        <v>60</v>
      </c>
      <c r="C68" s="44" t="s">
        <v>921</v>
      </c>
      <c r="D68" s="44" t="s">
        <v>341</v>
      </c>
      <c r="E68" s="44" t="s">
        <v>149</v>
      </c>
      <c r="F68" s="52">
        <f t="shared" si="1"/>
        <v>80</v>
      </c>
      <c r="G68" s="52">
        <v>80</v>
      </c>
      <c r="H68" s="52">
        <v>80</v>
      </c>
      <c r="I68" s="44" t="s">
        <v>1059</v>
      </c>
      <c r="J68" s="44"/>
      <c r="K68" s="8"/>
      <c r="L68" s="8"/>
      <c r="M68" s="8"/>
      <c r="N68" s="8"/>
    </row>
    <row r="69" spans="1:14">
      <c r="A69" s="8"/>
      <c r="B69" s="2" t="s">
        <v>60</v>
      </c>
      <c r="C69" s="2" t="s">
        <v>921</v>
      </c>
      <c r="D69" s="2" t="s">
        <v>341</v>
      </c>
      <c r="E69" s="2" t="s">
        <v>166</v>
      </c>
      <c r="F69" s="53">
        <f t="shared" si="1"/>
        <v>68</v>
      </c>
      <c r="G69" s="53">
        <v>68</v>
      </c>
      <c r="H69" s="53">
        <v>68</v>
      </c>
      <c r="I69" s="2" t="s">
        <v>1059</v>
      </c>
      <c r="J69" s="2"/>
      <c r="K69" s="8"/>
      <c r="L69" s="8"/>
      <c r="M69" s="8"/>
      <c r="N69" s="8"/>
    </row>
    <row r="70" spans="1:14">
      <c r="A70" s="8"/>
      <c r="B70" s="44" t="s">
        <v>60</v>
      </c>
      <c r="C70" s="44" t="s">
        <v>921</v>
      </c>
      <c r="D70" s="44" t="s">
        <v>341</v>
      </c>
      <c r="E70" s="44" t="s">
        <v>926</v>
      </c>
      <c r="F70" s="52">
        <f t="shared" si="1"/>
        <v>29</v>
      </c>
      <c r="G70" s="52">
        <v>29</v>
      </c>
      <c r="H70" s="52">
        <v>29</v>
      </c>
      <c r="I70" s="44" t="s">
        <v>1059</v>
      </c>
      <c r="J70" s="44"/>
      <c r="K70" s="8"/>
      <c r="L70" s="8"/>
      <c r="M70" s="8"/>
      <c r="N70" s="8"/>
    </row>
    <row r="71" spans="1:14">
      <c r="A71" s="8"/>
      <c r="B71" s="2" t="s">
        <v>60</v>
      </c>
      <c r="C71" s="2" t="s">
        <v>921</v>
      </c>
      <c r="D71" s="2" t="s">
        <v>341</v>
      </c>
      <c r="E71" s="2" t="s">
        <v>644</v>
      </c>
      <c r="F71" s="53">
        <f t="shared" si="1"/>
        <v>240</v>
      </c>
      <c r="G71" s="53">
        <v>240</v>
      </c>
      <c r="H71" s="53">
        <v>240</v>
      </c>
      <c r="I71" s="2" t="s">
        <v>1059</v>
      </c>
      <c r="J71" s="2"/>
      <c r="K71" s="8"/>
      <c r="L71" s="8"/>
      <c r="M71" s="8"/>
      <c r="N71" s="8"/>
    </row>
    <row r="72" spans="1:14">
      <c r="A72" s="8"/>
      <c r="B72" s="44" t="s">
        <v>60</v>
      </c>
      <c r="C72" s="44" t="s">
        <v>921</v>
      </c>
      <c r="D72" s="44" t="s">
        <v>341</v>
      </c>
      <c r="E72" s="44" t="s">
        <v>645</v>
      </c>
      <c r="F72" s="52">
        <f t="shared" si="1"/>
        <v>328</v>
      </c>
      <c r="G72" s="52">
        <v>328</v>
      </c>
      <c r="H72" s="52">
        <v>328</v>
      </c>
      <c r="I72" s="44" t="s">
        <v>1059</v>
      </c>
      <c r="J72" s="44"/>
      <c r="K72" s="8"/>
      <c r="L72" s="8"/>
      <c r="M72" s="8"/>
      <c r="N72" s="8"/>
    </row>
    <row r="73" spans="1:14">
      <c r="A73" s="8"/>
      <c r="B73" s="2" t="s">
        <v>60</v>
      </c>
      <c r="C73" s="2" t="s">
        <v>921</v>
      </c>
      <c r="D73" s="2" t="s">
        <v>341</v>
      </c>
      <c r="E73" s="2" t="s">
        <v>646</v>
      </c>
      <c r="F73" s="53">
        <f t="shared" si="1"/>
        <v>288</v>
      </c>
      <c r="G73" s="53">
        <v>288</v>
      </c>
      <c r="H73" s="53">
        <v>288</v>
      </c>
      <c r="I73" s="2" t="s">
        <v>1059</v>
      </c>
      <c r="J73" s="2"/>
      <c r="K73" s="8"/>
      <c r="L73" s="8"/>
      <c r="M73" s="8"/>
      <c r="N73" s="8"/>
    </row>
    <row r="74" spans="1:14">
      <c r="A74" s="8"/>
      <c r="B74" s="44" t="s">
        <v>60</v>
      </c>
      <c r="C74" s="44" t="s">
        <v>921</v>
      </c>
      <c r="D74" s="44" t="s">
        <v>341</v>
      </c>
      <c r="E74" s="44" t="s">
        <v>647</v>
      </c>
      <c r="F74" s="52">
        <f t="shared" si="1"/>
        <v>1800</v>
      </c>
      <c r="G74" s="52">
        <v>1800</v>
      </c>
      <c r="H74" s="52">
        <v>1800</v>
      </c>
      <c r="I74" s="44" t="s">
        <v>1059</v>
      </c>
      <c r="J74" s="44"/>
      <c r="K74" s="8"/>
      <c r="L74" s="8"/>
      <c r="M74" s="8"/>
      <c r="N74" s="8"/>
    </row>
    <row r="75" spans="1:14">
      <c r="A75" s="8"/>
      <c r="B75" s="2" t="s">
        <v>60</v>
      </c>
      <c r="C75" s="2" t="s">
        <v>921</v>
      </c>
      <c r="D75" s="2" t="s">
        <v>453</v>
      </c>
      <c r="E75" s="2" t="s">
        <v>950</v>
      </c>
      <c r="F75" s="53">
        <f t="shared" si="1"/>
        <v>113.17999999999999</v>
      </c>
      <c r="G75" s="53">
        <v>104.09</v>
      </c>
      <c r="H75" s="53">
        <v>113.17999999999999</v>
      </c>
      <c r="I75" s="2" t="s">
        <v>1059</v>
      </c>
      <c r="J75" s="2"/>
      <c r="K75" s="8"/>
      <c r="L75" s="8"/>
      <c r="M75" s="8"/>
      <c r="N75" s="8"/>
    </row>
    <row r="76" spans="1:14">
      <c r="A76" s="8"/>
      <c r="B76" s="44" t="s">
        <v>60</v>
      </c>
      <c r="C76" s="44" t="s">
        <v>921</v>
      </c>
      <c r="D76" s="44" t="s">
        <v>453</v>
      </c>
      <c r="E76" s="44" t="s">
        <v>951</v>
      </c>
      <c r="F76" s="52">
        <f t="shared" si="1"/>
        <v>141</v>
      </c>
      <c r="G76" s="52">
        <v>141</v>
      </c>
      <c r="H76" s="52">
        <v>141</v>
      </c>
      <c r="I76" s="44" t="s">
        <v>938</v>
      </c>
      <c r="J76" s="44"/>
      <c r="K76" s="8"/>
      <c r="L76" s="8"/>
      <c r="M76" s="8"/>
      <c r="N76" s="8"/>
    </row>
    <row r="77" spans="1:14">
      <c r="A77" s="8"/>
      <c r="B77" s="2" t="s">
        <v>60</v>
      </c>
      <c r="C77" s="2" t="s">
        <v>921</v>
      </c>
      <c r="D77" s="2" t="s">
        <v>453</v>
      </c>
      <c r="E77" s="2" t="s">
        <v>952</v>
      </c>
      <c r="F77" s="53">
        <f t="shared" si="1"/>
        <v>30</v>
      </c>
      <c r="G77" s="53">
        <v>30</v>
      </c>
      <c r="H77" s="53">
        <v>30</v>
      </c>
      <c r="I77" s="2" t="s">
        <v>938</v>
      </c>
      <c r="J77" s="2"/>
      <c r="K77" s="8"/>
      <c r="L77" s="8"/>
      <c r="M77" s="8"/>
      <c r="N77" s="8"/>
    </row>
    <row r="78" spans="1:14">
      <c r="A78" s="8"/>
      <c r="B78" s="44" t="s">
        <v>60</v>
      </c>
      <c r="C78" s="44" t="s">
        <v>921</v>
      </c>
      <c r="D78" s="44" t="s">
        <v>453</v>
      </c>
      <c r="E78" s="44" t="s">
        <v>953</v>
      </c>
      <c r="F78" s="52">
        <f t="shared" si="1"/>
        <v>165.5</v>
      </c>
      <c r="G78" s="52">
        <v>165.5</v>
      </c>
      <c r="H78" s="52">
        <v>165.5</v>
      </c>
      <c r="I78" s="44" t="s">
        <v>1060</v>
      </c>
      <c r="J78" s="44"/>
      <c r="K78" s="8"/>
      <c r="L78" s="8"/>
      <c r="M78" s="8"/>
      <c r="N78" s="8"/>
    </row>
    <row r="79" spans="1:14">
      <c r="A79" s="8"/>
      <c r="B79" s="2" t="s">
        <v>60</v>
      </c>
      <c r="C79" s="2" t="s">
        <v>921</v>
      </c>
      <c r="D79" s="2" t="s">
        <v>453</v>
      </c>
      <c r="E79" s="2" t="s">
        <v>954</v>
      </c>
      <c r="F79" s="53">
        <f t="shared" si="1"/>
        <v>46.5</v>
      </c>
      <c r="G79" s="53">
        <v>46.5</v>
      </c>
      <c r="H79" s="53">
        <v>46.5</v>
      </c>
      <c r="I79" s="2" t="s">
        <v>1060</v>
      </c>
      <c r="J79" s="2"/>
      <c r="K79" s="8"/>
      <c r="L79" s="8"/>
      <c r="M79" s="8"/>
      <c r="N79" s="8"/>
    </row>
    <row r="80" spans="1:14">
      <c r="A80" s="8"/>
      <c r="B80" s="44" t="s">
        <v>60</v>
      </c>
      <c r="C80" s="44" t="s">
        <v>921</v>
      </c>
      <c r="D80" s="44" t="s">
        <v>453</v>
      </c>
      <c r="E80" s="44" t="s">
        <v>997</v>
      </c>
      <c r="F80" s="52">
        <f t="shared" si="1"/>
        <v>270</v>
      </c>
      <c r="G80" s="52">
        <v>187</v>
      </c>
      <c r="H80" s="52">
        <v>270</v>
      </c>
      <c r="I80" s="44" t="s">
        <v>1060</v>
      </c>
      <c r="J80" s="44"/>
      <c r="K80" s="8"/>
      <c r="L80" s="8"/>
      <c r="M80" s="8"/>
      <c r="N80" s="8"/>
    </row>
    <row r="81" spans="1:14">
      <c r="A81" s="8"/>
      <c r="B81" s="2" t="s">
        <v>60</v>
      </c>
      <c r="C81" s="2" t="s">
        <v>921</v>
      </c>
      <c r="D81" s="2" t="s">
        <v>453</v>
      </c>
      <c r="E81" s="2" t="s">
        <v>998</v>
      </c>
      <c r="F81" s="53">
        <f t="shared" si="1"/>
        <v>198</v>
      </c>
      <c r="G81" s="53">
        <v>198</v>
      </c>
      <c r="H81" s="53">
        <v>198</v>
      </c>
      <c r="I81" s="2" t="s">
        <v>1060</v>
      </c>
      <c r="J81" s="2"/>
      <c r="K81" s="8"/>
      <c r="L81" s="8"/>
      <c r="M81" s="8"/>
      <c r="N81" s="8"/>
    </row>
    <row r="82" spans="1:14">
      <c r="A82" s="8"/>
      <c r="B82" s="44" t="s">
        <v>60</v>
      </c>
      <c r="C82" s="44" t="s">
        <v>921</v>
      </c>
      <c r="D82" s="44" t="s">
        <v>453</v>
      </c>
      <c r="E82" s="44" t="s">
        <v>955</v>
      </c>
      <c r="F82" s="52">
        <f t="shared" si="1"/>
        <v>106.8</v>
      </c>
      <c r="G82" s="52">
        <v>106.8</v>
      </c>
      <c r="H82" s="52">
        <v>106.8</v>
      </c>
      <c r="I82" s="44" t="s">
        <v>1060</v>
      </c>
      <c r="J82" s="44"/>
      <c r="K82" s="8"/>
      <c r="L82" s="8"/>
      <c r="M82" s="8"/>
      <c r="N82" s="8"/>
    </row>
    <row r="83" spans="1:14">
      <c r="A83" s="8"/>
      <c r="B83" s="2" t="s">
        <v>60</v>
      </c>
      <c r="C83" s="2" t="s">
        <v>921</v>
      </c>
      <c r="D83" s="2" t="s">
        <v>453</v>
      </c>
      <c r="E83" s="2" t="s">
        <v>993</v>
      </c>
      <c r="F83" s="53">
        <f t="shared" si="1"/>
        <v>172.5</v>
      </c>
      <c r="G83" s="53">
        <v>172.5</v>
      </c>
      <c r="H83" s="53">
        <v>172.5</v>
      </c>
      <c r="I83" s="2" t="s">
        <v>1060</v>
      </c>
      <c r="J83" s="2"/>
      <c r="K83" s="8"/>
      <c r="L83" s="8"/>
      <c r="M83" s="8"/>
      <c r="N83" s="8"/>
    </row>
    <row r="84" spans="1:14">
      <c r="A84" s="8"/>
      <c r="B84" s="44" t="s">
        <v>60</v>
      </c>
      <c r="C84" s="44" t="s">
        <v>921</v>
      </c>
      <c r="D84" s="44" t="s">
        <v>453</v>
      </c>
      <c r="E84" s="44" t="s">
        <v>956</v>
      </c>
      <c r="F84" s="52">
        <f t="shared" si="1"/>
        <v>48.3</v>
      </c>
      <c r="G84" s="52">
        <v>48.3</v>
      </c>
      <c r="H84" s="52">
        <v>48.3</v>
      </c>
      <c r="I84" s="44" t="s">
        <v>1060</v>
      </c>
      <c r="J84" s="44"/>
      <c r="K84" s="8"/>
      <c r="L84" s="8"/>
      <c r="M84" s="8"/>
      <c r="N84" s="8"/>
    </row>
    <row r="85" spans="1:14">
      <c r="A85" s="8"/>
      <c r="B85" s="2" t="s">
        <v>60</v>
      </c>
      <c r="C85" s="2" t="s">
        <v>921</v>
      </c>
      <c r="D85" s="2" t="s">
        <v>625</v>
      </c>
      <c r="E85" s="2" t="s">
        <v>331</v>
      </c>
      <c r="F85" s="53">
        <f t="shared" si="1"/>
        <v>53</v>
      </c>
      <c r="G85" s="53">
        <v>53</v>
      </c>
      <c r="H85" s="53">
        <v>53</v>
      </c>
      <c r="I85" s="2" t="s">
        <v>1060</v>
      </c>
      <c r="J85" s="2"/>
      <c r="K85" s="8"/>
      <c r="L85" s="8"/>
      <c r="M85" s="8"/>
      <c r="N85" s="8"/>
    </row>
    <row r="86" spans="1:14">
      <c r="A86" s="8"/>
      <c r="B86" s="44" t="s">
        <v>60</v>
      </c>
      <c r="C86" s="44" t="s">
        <v>921</v>
      </c>
      <c r="D86" s="44" t="s">
        <v>625</v>
      </c>
      <c r="E86" s="44" t="s">
        <v>1037</v>
      </c>
      <c r="F86" s="52">
        <f t="shared" si="1"/>
        <v>150</v>
      </c>
      <c r="G86" s="52">
        <v>150</v>
      </c>
      <c r="H86" s="52">
        <v>130</v>
      </c>
      <c r="I86" s="44" t="s">
        <v>1060</v>
      </c>
      <c r="J86" s="44"/>
      <c r="K86" s="8"/>
      <c r="L86" s="8"/>
      <c r="M86" s="8"/>
      <c r="N86" s="8"/>
    </row>
    <row r="87" spans="1:14">
      <c r="A87" s="8"/>
      <c r="B87" s="2" t="s">
        <v>60</v>
      </c>
      <c r="C87" s="2" t="s">
        <v>921</v>
      </c>
      <c r="D87" s="2" t="s">
        <v>625</v>
      </c>
      <c r="E87" s="2" t="s">
        <v>1002</v>
      </c>
      <c r="F87" s="53">
        <f t="shared" si="1"/>
        <v>30</v>
      </c>
      <c r="G87" s="53">
        <v>30</v>
      </c>
      <c r="H87" s="53">
        <v>30</v>
      </c>
      <c r="I87" s="2" t="s">
        <v>938</v>
      </c>
      <c r="J87" s="2"/>
      <c r="K87" s="8"/>
      <c r="L87" s="8"/>
      <c r="M87" s="8"/>
      <c r="N87" s="8"/>
    </row>
    <row r="88" spans="1:14">
      <c r="A88" s="8"/>
      <c r="B88" s="44" t="s">
        <v>60</v>
      </c>
      <c r="C88" s="44" t="s">
        <v>921</v>
      </c>
      <c r="D88" s="44" t="s">
        <v>625</v>
      </c>
      <c r="E88" s="44" t="s">
        <v>1039</v>
      </c>
      <c r="F88" s="52">
        <f t="shared" si="1"/>
        <v>10</v>
      </c>
      <c r="G88" s="52">
        <v>10</v>
      </c>
      <c r="H88" s="52">
        <v>10</v>
      </c>
      <c r="I88" s="44" t="s">
        <v>1060</v>
      </c>
      <c r="J88" s="44"/>
      <c r="K88" s="8"/>
      <c r="L88" s="8"/>
      <c r="M88" s="8"/>
      <c r="N88" s="8"/>
    </row>
    <row r="89" spans="1:14">
      <c r="A89" s="8"/>
      <c r="B89" s="2" t="s">
        <v>60</v>
      </c>
      <c r="C89" s="2" t="s">
        <v>921</v>
      </c>
      <c r="D89" s="2" t="s">
        <v>625</v>
      </c>
      <c r="E89" s="2" t="s">
        <v>1003</v>
      </c>
      <c r="F89" s="53">
        <f t="shared" si="1"/>
        <v>46.7</v>
      </c>
      <c r="G89" s="53">
        <v>46.7</v>
      </c>
      <c r="H89" s="53">
        <v>45</v>
      </c>
      <c r="I89" s="2" t="s">
        <v>1060</v>
      </c>
      <c r="J89" s="2"/>
      <c r="K89" s="8"/>
      <c r="L89" s="8"/>
      <c r="M89" s="8"/>
      <c r="N89" s="8"/>
    </row>
    <row r="90" spans="1:14">
      <c r="A90" s="8"/>
      <c r="B90" s="44" t="s">
        <v>60</v>
      </c>
      <c r="C90" s="44" t="s">
        <v>921</v>
      </c>
      <c r="D90" s="44" t="s">
        <v>625</v>
      </c>
      <c r="E90" s="44" t="s">
        <v>989</v>
      </c>
      <c r="F90" s="52">
        <f t="shared" si="1"/>
        <v>52.2</v>
      </c>
      <c r="G90" s="52">
        <v>52.2</v>
      </c>
      <c r="H90" s="52">
        <v>41.9</v>
      </c>
      <c r="I90" s="44" t="s">
        <v>1060</v>
      </c>
      <c r="J90" s="44"/>
      <c r="K90" s="8"/>
      <c r="L90" s="8"/>
      <c r="M90" s="8"/>
      <c r="N90" s="8"/>
    </row>
    <row r="91" spans="1:14">
      <c r="A91" s="8"/>
      <c r="B91" s="2" t="s">
        <v>60</v>
      </c>
      <c r="C91" s="2" t="s">
        <v>921</v>
      </c>
      <c r="D91" s="2" t="s">
        <v>625</v>
      </c>
      <c r="E91" s="2" t="s">
        <v>990</v>
      </c>
      <c r="F91" s="53">
        <f t="shared" si="1"/>
        <v>102</v>
      </c>
      <c r="G91" s="53">
        <v>102</v>
      </c>
      <c r="H91" s="53">
        <v>102</v>
      </c>
      <c r="I91" s="2" t="s">
        <v>1060</v>
      </c>
      <c r="J91" s="2"/>
      <c r="K91" s="8"/>
      <c r="L91" s="8"/>
      <c r="M91" s="8"/>
      <c r="N91" s="8"/>
    </row>
    <row r="92" spans="1:14">
      <c r="A92" s="8"/>
      <c r="B92" s="44" t="s">
        <v>60</v>
      </c>
      <c r="C92" s="44" t="s">
        <v>921</v>
      </c>
      <c r="D92" s="44" t="s">
        <v>625</v>
      </c>
      <c r="E92" s="44" t="s">
        <v>991</v>
      </c>
      <c r="F92" s="52">
        <f t="shared" si="1"/>
        <v>55</v>
      </c>
      <c r="G92" s="52">
        <v>55</v>
      </c>
      <c r="H92" s="52">
        <v>51.8</v>
      </c>
      <c r="I92" s="44" t="s">
        <v>1060</v>
      </c>
      <c r="J92" s="44"/>
      <c r="K92" s="8"/>
      <c r="L92" s="8"/>
      <c r="M92" s="8"/>
      <c r="N92" s="8"/>
    </row>
    <row r="93" spans="1:14">
      <c r="A93" s="8"/>
      <c r="B93" s="2" t="s">
        <v>60</v>
      </c>
      <c r="C93" s="2" t="s">
        <v>921</v>
      </c>
      <c r="D93" s="2" t="s">
        <v>625</v>
      </c>
      <c r="E93" s="2" t="s">
        <v>1044</v>
      </c>
      <c r="F93" s="53">
        <f t="shared" si="1"/>
        <v>20</v>
      </c>
      <c r="G93" s="53">
        <v>20</v>
      </c>
      <c r="H93" s="53">
        <v>20</v>
      </c>
      <c r="I93" s="2" t="s">
        <v>1060</v>
      </c>
      <c r="J93" s="2"/>
      <c r="K93" s="8"/>
      <c r="L93" s="8"/>
      <c r="M93" s="8"/>
      <c r="N93" s="8"/>
    </row>
    <row r="94" spans="1:14">
      <c r="A94" s="8"/>
      <c r="B94" s="44" t="s">
        <v>60</v>
      </c>
      <c r="C94" s="44" t="s">
        <v>922</v>
      </c>
      <c r="D94" s="44" t="s">
        <v>453</v>
      </c>
      <c r="E94" s="44" t="s">
        <v>995</v>
      </c>
      <c r="F94" s="52">
        <f t="shared" si="1"/>
        <v>113.19</v>
      </c>
      <c r="G94" s="52">
        <v>113.19</v>
      </c>
      <c r="H94" s="52">
        <v>113.19</v>
      </c>
      <c r="I94" s="44" t="s">
        <v>1060</v>
      </c>
      <c r="J94" s="44" t="s">
        <v>1075</v>
      </c>
      <c r="K94" s="8"/>
      <c r="L94" s="8"/>
      <c r="M94" s="8"/>
      <c r="N94" s="8"/>
    </row>
    <row r="95" spans="1:14">
      <c r="A95" s="8"/>
      <c r="B95" s="2" t="s">
        <v>60</v>
      </c>
      <c r="C95" s="2" t="s">
        <v>922</v>
      </c>
      <c r="D95" s="2" t="s">
        <v>453</v>
      </c>
      <c r="E95" s="2" t="s">
        <v>996</v>
      </c>
      <c r="F95" s="53">
        <f t="shared" si="1"/>
        <v>91</v>
      </c>
      <c r="G95" s="53">
        <v>91</v>
      </c>
      <c r="H95" s="53">
        <v>91</v>
      </c>
      <c r="I95" s="2" t="s">
        <v>1060</v>
      </c>
      <c r="J95" s="2" t="s">
        <v>1075</v>
      </c>
      <c r="K95" s="8"/>
      <c r="L95" s="8"/>
      <c r="M95" s="8"/>
      <c r="N95" s="8"/>
    </row>
    <row r="96" spans="1:14">
      <c r="A96" s="8"/>
      <c r="B96" s="44" t="s">
        <v>60</v>
      </c>
      <c r="C96" s="44" t="s">
        <v>922</v>
      </c>
      <c r="D96" s="44" t="s">
        <v>453</v>
      </c>
      <c r="E96" s="44" t="s">
        <v>1038</v>
      </c>
      <c r="F96" s="52">
        <f t="shared" si="1"/>
        <v>135</v>
      </c>
      <c r="G96" s="52">
        <v>135</v>
      </c>
      <c r="H96" s="52">
        <v>135</v>
      </c>
      <c r="I96" s="44" t="s">
        <v>1060</v>
      </c>
      <c r="J96" s="44" t="s">
        <v>1074</v>
      </c>
      <c r="K96" s="8"/>
      <c r="L96" s="8"/>
      <c r="M96" s="8"/>
      <c r="N96" s="8"/>
    </row>
    <row r="97" spans="1:14">
      <c r="A97" s="8"/>
      <c r="B97" s="2" t="s">
        <v>60</v>
      </c>
      <c r="C97" s="2" t="s">
        <v>922</v>
      </c>
      <c r="D97" s="2" t="s">
        <v>625</v>
      </c>
      <c r="E97" s="2" t="s">
        <v>1023</v>
      </c>
      <c r="F97" s="53">
        <f t="shared" si="1"/>
        <v>100</v>
      </c>
      <c r="G97" s="53">
        <v>100</v>
      </c>
      <c r="H97" s="53">
        <v>100</v>
      </c>
      <c r="I97" s="2" t="s">
        <v>1060</v>
      </c>
      <c r="J97" s="2" t="s">
        <v>1075</v>
      </c>
      <c r="K97" s="8"/>
      <c r="L97" s="8"/>
      <c r="M97" s="8"/>
      <c r="N97" s="8"/>
    </row>
    <row r="98" spans="1:14">
      <c r="A98" s="8"/>
      <c r="B98" s="44" t="s">
        <v>60</v>
      </c>
      <c r="C98" s="44" t="s">
        <v>922</v>
      </c>
      <c r="D98" s="44" t="s">
        <v>625</v>
      </c>
      <c r="E98" s="44" t="s">
        <v>1035</v>
      </c>
      <c r="F98" s="52">
        <f t="shared" si="1"/>
        <v>133</v>
      </c>
      <c r="G98" s="52">
        <v>133</v>
      </c>
      <c r="H98" s="52">
        <v>133</v>
      </c>
      <c r="I98" s="44" t="s">
        <v>1060</v>
      </c>
      <c r="J98" s="44" t="s">
        <v>1076</v>
      </c>
      <c r="K98" s="8"/>
      <c r="L98" s="8"/>
      <c r="M98" s="8"/>
      <c r="N98" s="8"/>
    </row>
    <row r="99" spans="1:14">
      <c r="A99" s="8"/>
      <c r="B99" s="2" t="s">
        <v>60</v>
      </c>
      <c r="C99" s="2" t="s">
        <v>922</v>
      </c>
      <c r="D99" s="2" t="s">
        <v>625</v>
      </c>
      <c r="E99" s="2" t="s">
        <v>1036</v>
      </c>
      <c r="F99" s="53">
        <f t="shared" si="1"/>
        <v>70</v>
      </c>
      <c r="G99" s="53">
        <v>70</v>
      </c>
      <c r="H99" s="53">
        <v>70</v>
      </c>
      <c r="I99" s="2" t="s">
        <v>1060</v>
      </c>
      <c r="J99" s="2" t="s">
        <v>1076</v>
      </c>
      <c r="K99" s="8"/>
      <c r="L99" s="8"/>
      <c r="M99" s="8"/>
      <c r="N99" s="8"/>
    </row>
    <row r="100" spans="1:14">
      <c r="A100" s="8"/>
      <c r="B100" s="44" t="s">
        <v>60</v>
      </c>
      <c r="C100" s="44" t="s">
        <v>922</v>
      </c>
      <c r="D100" s="44" t="s">
        <v>625</v>
      </c>
      <c r="E100" s="44" t="s">
        <v>1040</v>
      </c>
      <c r="F100" s="52">
        <f t="shared" si="1"/>
        <v>220</v>
      </c>
      <c r="G100" s="52">
        <v>220</v>
      </c>
      <c r="H100" s="52">
        <v>220</v>
      </c>
      <c r="I100" s="44" t="s">
        <v>1060</v>
      </c>
      <c r="J100" s="44" t="s">
        <v>945</v>
      </c>
      <c r="K100" s="8"/>
      <c r="L100" s="8"/>
      <c r="M100" s="8"/>
      <c r="N100" s="8"/>
    </row>
    <row r="101" spans="1:14">
      <c r="A101" s="8"/>
      <c r="B101" s="2" t="s">
        <v>60</v>
      </c>
      <c r="C101" s="2" t="s">
        <v>922</v>
      </c>
      <c r="D101" s="2" t="s">
        <v>625</v>
      </c>
      <c r="E101" s="2" t="s">
        <v>1041</v>
      </c>
      <c r="F101" s="53">
        <f t="shared" si="1"/>
        <v>29</v>
      </c>
      <c r="G101" s="53">
        <v>29</v>
      </c>
      <c r="H101" s="53">
        <v>29</v>
      </c>
      <c r="I101" s="2" t="s">
        <v>1060</v>
      </c>
      <c r="J101" s="2" t="s">
        <v>1075</v>
      </c>
      <c r="K101" s="8"/>
      <c r="L101" s="8"/>
      <c r="M101" s="8"/>
      <c r="N101" s="8"/>
    </row>
    <row r="102" spans="1:14">
      <c r="A102" s="8"/>
      <c r="B102" s="44" t="s">
        <v>60</v>
      </c>
      <c r="C102" s="44" t="s">
        <v>922</v>
      </c>
      <c r="D102" s="44" t="s">
        <v>625</v>
      </c>
      <c r="E102" s="44" t="s">
        <v>1042</v>
      </c>
      <c r="F102" s="52">
        <f t="shared" si="1"/>
        <v>105</v>
      </c>
      <c r="G102" s="52">
        <v>105</v>
      </c>
      <c r="H102" s="52">
        <v>105</v>
      </c>
      <c r="I102" s="44" t="s">
        <v>1060</v>
      </c>
      <c r="J102" s="44" t="s">
        <v>1075</v>
      </c>
      <c r="K102" s="8"/>
      <c r="L102" s="8"/>
      <c r="M102" s="8"/>
      <c r="N102" s="8"/>
    </row>
    <row r="103" spans="1:14">
      <c r="A103" s="8"/>
      <c r="B103" s="2" t="s">
        <v>60</v>
      </c>
      <c r="C103" s="2" t="s">
        <v>922</v>
      </c>
      <c r="D103" s="2" t="s">
        <v>625</v>
      </c>
      <c r="E103" s="2" t="s">
        <v>1043</v>
      </c>
      <c r="F103" s="53">
        <f t="shared" si="1"/>
        <v>200</v>
      </c>
      <c r="G103" s="53">
        <v>200</v>
      </c>
      <c r="H103" s="53">
        <v>200</v>
      </c>
      <c r="I103" s="2" t="s">
        <v>1060</v>
      </c>
      <c r="J103" s="2" t="s">
        <v>1074</v>
      </c>
      <c r="K103" s="8"/>
      <c r="L103" s="8"/>
      <c r="M103" s="8"/>
      <c r="N103" s="8"/>
    </row>
    <row r="104" spans="1:14">
      <c r="A104" s="8"/>
      <c r="B104" s="44" t="s">
        <v>61</v>
      </c>
      <c r="C104" s="44" t="s">
        <v>921</v>
      </c>
      <c r="D104" s="44" t="s">
        <v>923</v>
      </c>
      <c r="E104" s="44" t="s">
        <v>440</v>
      </c>
      <c r="F104" s="52">
        <f t="shared" si="1"/>
        <v>2210</v>
      </c>
      <c r="G104" s="52">
        <v>2136</v>
      </c>
      <c r="H104" s="52">
        <v>2210</v>
      </c>
      <c r="I104" s="44" t="s">
        <v>1059</v>
      </c>
      <c r="J104" s="44"/>
      <c r="K104" s="8"/>
      <c r="L104" s="8"/>
      <c r="M104" s="8"/>
      <c r="N104" s="8"/>
    </row>
    <row r="105" spans="1:14">
      <c r="A105" s="8"/>
      <c r="B105" s="2" t="s">
        <v>61</v>
      </c>
      <c r="C105" s="2" t="s">
        <v>921</v>
      </c>
      <c r="D105" s="2" t="s">
        <v>923</v>
      </c>
      <c r="E105" s="2" t="s">
        <v>441</v>
      </c>
      <c r="F105" s="53">
        <f t="shared" si="1"/>
        <v>1150</v>
      </c>
      <c r="G105" s="53">
        <v>980</v>
      </c>
      <c r="H105" s="53">
        <v>1150</v>
      </c>
      <c r="I105" s="2" t="s">
        <v>1059</v>
      </c>
      <c r="J105" s="2"/>
      <c r="K105" s="8"/>
      <c r="L105" s="8"/>
      <c r="M105" s="8"/>
      <c r="N105" s="8"/>
    </row>
    <row r="106" spans="1:14">
      <c r="A106" s="8"/>
      <c r="B106" s="44" t="s">
        <v>61</v>
      </c>
      <c r="C106" s="44" t="s">
        <v>921</v>
      </c>
      <c r="D106" s="44" t="s">
        <v>923</v>
      </c>
      <c r="E106" s="44" t="s">
        <v>77</v>
      </c>
      <c r="F106" s="52">
        <f t="shared" si="1"/>
        <v>1528</v>
      </c>
      <c r="G106" s="52">
        <v>1420</v>
      </c>
      <c r="H106" s="52">
        <v>1528</v>
      </c>
      <c r="I106" s="44" t="s">
        <v>1059</v>
      </c>
      <c r="J106" s="44"/>
      <c r="K106" s="8"/>
      <c r="L106" s="8"/>
      <c r="M106" s="8"/>
      <c r="N106" s="8"/>
    </row>
    <row r="107" spans="1:14">
      <c r="A107" s="8"/>
      <c r="B107" s="2" t="s">
        <v>61</v>
      </c>
      <c r="C107" s="2" t="s">
        <v>921</v>
      </c>
      <c r="D107" s="2" t="s">
        <v>627</v>
      </c>
      <c r="E107" s="2" t="s">
        <v>557</v>
      </c>
      <c r="F107" s="53">
        <f t="shared" si="1"/>
        <v>84</v>
      </c>
      <c r="G107" s="53">
        <v>78</v>
      </c>
      <c r="H107" s="53">
        <v>84</v>
      </c>
      <c r="I107" s="2" t="s">
        <v>1059</v>
      </c>
      <c r="J107" s="2"/>
      <c r="K107" s="8"/>
      <c r="L107" s="8"/>
      <c r="M107" s="8"/>
      <c r="N107" s="8"/>
    </row>
    <row r="108" spans="1:14">
      <c r="A108" s="8"/>
      <c r="B108" s="44" t="s">
        <v>61</v>
      </c>
      <c r="C108" s="44" t="s">
        <v>921</v>
      </c>
      <c r="D108" s="44" t="s">
        <v>627</v>
      </c>
      <c r="E108" s="44" t="s">
        <v>559</v>
      </c>
      <c r="F108" s="52">
        <f t="shared" si="1"/>
        <v>224</v>
      </c>
      <c r="G108" s="52">
        <v>192</v>
      </c>
      <c r="H108" s="52">
        <v>224</v>
      </c>
      <c r="I108" s="44" t="s">
        <v>1059</v>
      </c>
      <c r="J108" s="44"/>
      <c r="K108" s="8"/>
      <c r="L108" s="8"/>
      <c r="M108" s="8"/>
      <c r="N108" s="8"/>
    </row>
    <row r="109" spans="1:14">
      <c r="A109" s="8"/>
      <c r="B109" s="2" t="s">
        <v>61</v>
      </c>
      <c r="C109" s="2" t="s">
        <v>921</v>
      </c>
      <c r="D109" s="2" t="s">
        <v>627</v>
      </c>
      <c r="E109" s="2" t="s">
        <v>561</v>
      </c>
      <c r="F109" s="53">
        <f t="shared" si="1"/>
        <v>255</v>
      </c>
      <c r="G109" s="53">
        <v>216</v>
      </c>
      <c r="H109" s="53">
        <v>255</v>
      </c>
      <c r="I109" s="2" t="s">
        <v>1059</v>
      </c>
      <c r="J109" s="2"/>
      <c r="K109" s="8"/>
      <c r="L109" s="8"/>
      <c r="M109" s="8"/>
      <c r="N109" s="8"/>
    </row>
    <row r="110" spans="1:14">
      <c r="A110" s="8"/>
      <c r="B110" s="44" t="s">
        <v>61</v>
      </c>
      <c r="C110" s="44" t="s">
        <v>921</v>
      </c>
      <c r="D110" s="44" t="s">
        <v>627</v>
      </c>
      <c r="E110" s="44" t="s">
        <v>563</v>
      </c>
      <c r="F110" s="52">
        <f t="shared" si="1"/>
        <v>340</v>
      </c>
      <c r="G110" s="52">
        <v>300</v>
      </c>
      <c r="H110" s="52">
        <v>340</v>
      </c>
      <c r="I110" s="44" t="s">
        <v>1059</v>
      </c>
      <c r="J110" s="44"/>
      <c r="K110" s="8"/>
      <c r="L110" s="8"/>
      <c r="M110" s="8"/>
      <c r="N110" s="8"/>
    </row>
    <row r="111" spans="1:14">
      <c r="A111" s="8"/>
      <c r="B111" s="2" t="s">
        <v>61</v>
      </c>
      <c r="C111" s="2" t="s">
        <v>921</v>
      </c>
      <c r="D111" s="2" t="s">
        <v>627</v>
      </c>
      <c r="E111" s="2" t="s">
        <v>565</v>
      </c>
      <c r="F111" s="53">
        <f t="shared" si="1"/>
        <v>584</v>
      </c>
      <c r="G111" s="53">
        <v>518</v>
      </c>
      <c r="H111" s="53">
        <v>584</v>
      </c>
      <c r="I111" s="2" t="s">
        <v>1059</v>
      </c>
      <c r="J111" s="2"/>
      <c r="K111" s="8"/>
      <c r="L111" s="8"/>
      <c r="M111" s="8"/>
      <c r="N111" s="8"/>
    </row>
    <row r="112" spans="1:14">
      <c r="A112" s="8"/>
      <c r="B112" s="44" t="s">
        <v>61</v>
      </c>
      <c r="C112" s="44" t="s">
        <v>921</v>
      </c>
      <c r="D112" s="44" t="s">
        <v>627</v>
      </c>
      <c r="E112" s="44" t="s">
        <v>517</v>
      </c>
      <c r="F112" s="52">
        <f t="shared" si="1"/>
        <v>510</v>
      </c>
      <c r="G112" s="52">
        <v>475</v>
      </c>
      <c r="H112" s="52">
        <v>510</v>
      </c>
      <c r="I112" s="44" t="s">
        <v>1059</v>
      </c>
      <c r="J112" s="44"/>
      <c r="K112" s="8"/>
      <c r="L112" s="8"/>
      <c r="M112" s="8"/>
      <c r="N112" s="8"/>
    </row>
    <row r="113" spans="1:14">
      <c r="A113" s="8"/>
      <c r="B113" s="2" t="s">
        <v>61</v>
      </c>
      <c r="C113" s="2" t="s">
        <v>921</v>
      </c>
      <c r="D113" s="2" t="s">
        <v>627</v>
      </c>
      <c r="E113" s="2" t="s">
        <v>555</v>
      </c>
      <c r="F113" s="53">
        <f t="shared" si="1"/>
        <v>160</v>
      </c>
      <c r="G113" s="53">
        <v>140</v>
      </c>
      <c r="H113" s="53">
        <v>160</v>
      </c>
      <c r="I113" s="2" t="s">
        <v>1059</v>
      </c>
      <c r="J113" s="2"/>
      <c r="K113" s="8"/>
      <c r="L113" s="8"/>
      <c r="M113" s="8"/>
      <c r="N113" s="8"/>
    </row>
    <row r="114" spans="1:14">
      <c r="A114" s="8"/>
      <c r="B114" s="44" t="s">
        <v>61</v>
      </c>
      <c r="C114" s="44" t="s">
        <v>921</v>
      </c>
      <c r="D114" s="44" t="s">
        <v>627</v>
      </c>
      <c r="E114" s="44" t="s">
        <v>566</v>
      </c>
      <c r="F114" s="52">
        <f t="shared" si="1"/>
        <v>336</v>
      </c>
      <c r="G114" s="52">
        <v>270</v>
      </c>
      <c r="H114" s="52">
        <v>336</v>
      </c>
      <c r="I114" s="44" t="s">
        <v>1059</v>
      </c>
      <c r="J114" s="44"/>
      <c r="K114" s="8"/>
      <c r="L114" s="8"/>
      <c r="M114" s="8"/>
      <c r="N114" s="8"/>
    </row>
    <row r="115" spans="1:14">
      <c r="A115" s="8"/>
      <c r="B115" s="2" t="s">
        <v>61</v>
      </c>
      <c r="C115" s="2" t="s">
        <v>921</v>
      </c>
      <c r="D115" s="2" t="s">
        <v>341</v>
      </c>
      <c r="E115" s="2" t="s">
        <v>650</v>
      </c>
      <c r="F115" s="53">
        <f t="shared" si="1"/>
        <v>150</v>
      </c>
      <c r="G115" s="53">
        <v>150</v>
      </c>
      <c r="H115" s="53">
        <v>150</v>
      </c>
      <c r="I115" s="2" t="s">
        <v>1059</v>
      </c>
      <c r="J115" s="2"/>
      <c r="K115" s="8"/>
      <c r="L115" s="8"/>
      <c r="M115" s="8"/>
      <c r="N115" s="8"/>
    </row>
    <row r="116" spans="1:14">
      <c r="A116" s="8"/>
      <c r="B116" s="44" t="s">
        <v>61</v>
      </c>
      <c r="C116" s="44" t="s">
        <v>921</v>
      </c>
      <c r="D116" s="44" t="s">
        <v>341</v>
      </c>
      <c r="E116" s="44" t="s">
        <v>477</v>
      </c>
      <c r="F116" s="52">
        <f t="shared" si="1"/>
        <v>165</v>
      </c>
      <c r="G116" s="52">
        <v>165</v>
      </c>
      <c r="H116" s="52">
        <v>165</v>
      </c>
      <c r="I116" s="44" t="s">
        <v>1059</v>
      </c>
      <c r="J116" s="44"/>
      <c r="K116" s="8"/>
      <c r="L116" s="8"/>
      <c r="M116" s="8"/>
      <c r="N116" s="8"/>
    </row>
    <row r="117" spans="1:14">
      <c r="A117" s="8"/>
      <c r="B117" s="2" t="s">
        <v>61</v>
      </c>
      <c r="C117" s="2" t="s">
        <v>921</v>
      </c>
      <c r="D117" s="2" t="s">
        <v>341</v>
      </c>
      <c r="E117" s="2" t="s">
        <v>476</v>
      </c>
      <c r="F117" s="53">
        <f t="shared" si="1"/>
        <v>100</v>
      </c>
      <c r="G117" s="53">
        <v>100</v>
      </c>
      <c r="H117" s="53">
        <v>100</v>
      </c>
      <c r="I117" s="2" t="s">
        <v>1059</v>
      </c>
      <c r="J117" s="2"/>
      <c r="K117" s="8"/>
      <c r="L117" s="8"/>
      <c r="M117" s="8"/>
      <c r="N117" s="8"/>
    </row>
    <row r="118" spans="1:14">
      <c r="A118" s="8"/>
      <c r="B118" s="44" t="s">
        <v>61</v>
      </c>
      <c r="C118" s="44" t="s">
        <v>921</v>
      </c>
      <c r="D118" s="44" t="s">
        <v>341</v>
      </c>
      <c r="E118" s="44" t="s">
        <v>940</v>
      </c>
      <c r="F118" s="52">
        <f t="shared" si="1"/>
        <v>29</v>
      </c>
      <c r="G118" s="52">
        <v>29</v>
      </c>
      <c r="H118" s="52">
        <v>29</v>
      </c>
      <c r="I118" s="44" t="s">
        <v>1059</v>
      </c>
      <c r="J118" s="44"/>
      <c r="K118" s="8"/>
      <c r="L118" s="8"/>
      <c r="M118" s="8"/>
      <c r="N118" s="8"/>
    </row>
    <row r="119" spans="1:14">
      <c r="A119" s="8"/>
      <c r="B119" s="2" t="s">
        <v>61</v>
      </c>
      <c r="C119" s="2" t="s">
        <v>921</v>
      </c>
      <c r="D119" s="2" t="s">
        <v>341</v>
      </c>
      <c r="E119" s="2" t="s">
        <v>651</v>
      </c>
      <c r="F119" s="53">
        <f t="shared" si="1"/>
        <v>150</v>
      </c>
      <c r="G119" s="53">
        <v>150</v>
      </c>
      <c r="H119" s="53">
        <v>150</v>
      </c>
      <c r="I119" s="2" t="s">
        <v>1059</v>
      </c>
      <c r="J119" s="2"/>
      <c r="K119" s="8"/>
      <c r="L119" s="8"/>
      <c r="M119" s="8"/>
      <c r="N119" s="8"/>
    </row>
    <row r="120" spans="1:14">
      <c r="A120" s="8"/>
      <c r="B120" s="44" t="s">
        <v>61</v>
      </c>
      <c r="C120" s="44" t="s">
        <v>921</v>
      </c>
      <c r="D120" s="44" t="s">
        <v>341</v>
      </c>
      <c r="E120" s="44" t="s">
        <v>652</v>
      </c>
      <c r="F120" s="52">
        <f t="shared" si="1"/>
        <v>950</v>
      </c>
      <c r="G120" s="52">
        <v>950</v>
      </c>
      <c r="H120" s="52">
        <v>950</v>
      </c>
      <c r="I120" s="44" t="s">
        <v>1059</v>
      </c>
      <c r="J120" s="44"/>
      <c r="K120" s="8"/>
      <c r="L120" s="8"/>
      <c r="M120" s="8"/>
      <c r="N120" s="8"/>
    </row>
    <row r="121" spans="1:14">
      <c r="A121" s="8"/>
      <c r="B121" s="2" t="s">
        <v>61</v>
      </c>
      <c r="C121" s="2" t="s">
        <v>921</v>
      </c>
      <c r="D121" s="2" t="s">
        <v>341</v>
      </c>
      <c r="E121" s="2" t="s">
        <v>653</v>
      </c>
      <c r="F121" s="53">
        <f t="shared" si="1"/>
        <v>560</v>
      </c>
      <c r="G121" s="53">
        <v>560</v>
      </c>
      <c r="H121" s="53">
        <v>560</v>
      </c>
      <c r="I121" s="2" t="s">
        <v>1059</v>
      </c>
      <c r="J121" s="2"/>
      <c r="K121" s="8"/>
      <c r="L121" s="8"/>
      <c r="M121" s="8"/>
      <c r="N121" s="8"/>
    </row>
    <row r="122" spans="1:14">
      <c r="A122" s="8"/>
      <c r="B122" s="44" t="s">
        <v>61</v>
      </c>
      <c r="C122" s="44" t="s">
        <v>921</v>
      </c>
      <c r="D122" s="44" t="s">
        <v>341</v>
      </c>
      <c r="E122" s="44" t="s">
        <v>654</v>
      </c>
      <c r="F122" s="52">
        <f t="shared" si="1"/>
        <v>68</v>
      </c>
      <c r="G122" s="52">
        <v>68</v>
      </c>
      <c r="H122" s="52">
        <v>68</v>
      </c>
      <c r="I122" s="44" t="s">
        <v>1059</v>
      </c>
      <c r="J122" s="44"/>
      <c r="K122" s="8"/>
      <c r="L122" s="8"/>
      <c r="M122" s="8"/>
      <c r="N122" s="8"/>
    </row>
    <row r="123" spans="1:14">
      <c r="A123" s="8"/>
      <c r="B123" s="2" t="s">
        <v>61</v>
      </c>
      <c r="C123" s="2" t="s">
        <v>921</v>
      </c>
      <c r="D123" s="2" t="s">
        <v>453</v>
      </c>
      <c r="E123" s="2" t="s">
        <v>957</v>
      </c>
      <c r="F123" s="53">
        <f t="shared" si="1"/>
        <v>240</v>
      </c>
      <c r="G123" s="53">
        <v>195</v>
      </c>
      <c r="H123" s="53">
        <v>240</v>
      </c>
      <c r="I123" s="2" t="s">
        <v>1060</v>
      </c>
      <c r="J123" s="2"/>
      <c r="K123" s="8"/>
      <c r="L123" s="8"/>
      <c r="M123" s="8"/>
      <c r="N123" s="8"/>
    </row>
    <row r="124" spans="1:14">
      <c r="A124" s="8"/>
      <c r="B124" s="44" t="s">
        <v>61</v>
      </c>
      <c r="C124" s="44" t="s">
        <v>921</v>
      </c>
      <c r="D124" s="44" t="s">
        <v>453</v>
      </c>
      <c r="E124" s="44" t="s">
        <v>958</v>
      </c>
      <c r="F124" s="52">
        <f t="shared" si="1"/>
        <v>106.6</v>
      </c>
      <c r="G124" s="52">
        <v>106.6</v>
      </c>
      <c r="H124" s="52">
        <v>106.6</v>
      </c>
      <c r="I124" s="44" t="s">
        <v>1060</v>
      </c>
      <c r="J124" s="44"/>
      <c r="K124" s="8"/>
      <c r="L124" s="8"/>
      <c r="M124" s="8"/>
      <c r="N124" s="8"/>
    </row>
    <row r="125" spans="1:14">
      <c r="A125" s="8"/>
      <c r="B125" s="2" t="s">
        <v>61</v>
      </c>
      <c r="C125" s="2" t="s">
        <v>921</v>
      </c>
      <c r="D125" s="2" t="s">
        <v>453</v>
      </c>
      <c r="E125" s="2" t="s">
        <v>959</v>
      </c>
      <c r="F125" s="53">
        <f t="shared" si="1"/>
        <v>52.5</v>
      </c>
      <c r="G125" s="53">
        <v>52.5</v>
      </c>
      <c r="H125" s="53">
        <v>52.5</v>
      </c>
      <c r="I125" s="2" t="s">
        <v>938</v>
      </c>
      <c r="J125" s="2"/>
      <c r="K125" s="8"/>
      <c r="L125" s="8"/>
      <c r="M125" s="8"/>
      <c r="N125" s="8"/>
    </row>
    <row r="126" spans="1:14">
      <c r="A126" s="8"/>
      <c r="B126" s="44" t="s">
        <v>61</v>
      </c>
      <c r="C126" s="44" t="s">
        <v>921</v>
      </c>
      <c r="D126" s="44" t="s">
        <v>453</v>
      </c>
      <c r="E126" s="44" t="s">
        <v>994</v>
      </c>
      <c r="F126" s="52">
        <f t="shared" ref="F126:F183" si="2">MAX(G126:H126)</f>
        <v>31.05</v>
      </c>
      <c r="G126" s="52">
        <v>31.05</v>
      </c>
      <c r="H126" s="52">
        <v>31.05</v>
      </c>
      <c r="I126" s="44" t="s">
        <v>1060</v>
      </c>
      <c r="J126" s="44"/>
      <c r="K126" s="8"/>
      <c r="L126" s="8"/>
      <c r="M126" s="8"/>
      <c r="N126" s="8"/>
    </row>
    <row r="127" spans="1:14">
      <c r="A127" s="8"/>
      <c r="B127" s="2" t="s">
        <v>61</v>
      </c>
      <c r="C127" s="2" t="s">
        <v>921</v>
      </c>
      <c r="D127" s="2" t="s">
        <v>453</v>
      </c>
      <c r="E127" s="2" t="s">
        <v>960</v>
      </c>
      <c r="F127" s="53">
        <f t="shared" si="2"/>
        <v>420</v>
      </c>
      <c r="G127" s="53">
        <v>420</v>
      </c>
      <c r="H127" s="53">
        <v>420</v>
      </c>
      <c r="I127" s="2" t="s">
        <v>1060</v>
      </c>
      <c r="J127" s="2"/>
      <c r="K127" s="8"/>
      <c r="L127" s="8"/>
      <c r="M127" s="8"/>
      <c r="N127" s="8"/>
    </row>
    <row r="128" spans="1:14">
      <c r="A128" s="8"/>
      <c r="B128" s="44" t="s">
        <v>61</v>
      </c>
      <c r="C128" s="44" t="s">
        <v>921</v>
      </c>
      <c r="D128" s="44" t="s">
        <v>453</v>
      </c>
      <c r="E128" s="44" t="s">
        <v>961</v>
      </c>
      <c r="F128" s="52">
        <f t="shared" si="2"/>
        <v>131.19999999999999</v>
      </c>
      <c r="G128" s="52">
        <v>131.19999999999999</v>
      </c>
      <c r="H128" s="52">
        <v>131.19999999999999</v>
      </c>
      <c r="I128" s="44" t="s">
        <v>1060</v>
      </c>
      <c r="J128" s="44"/>
      <c r="K128" s="8"/>
      <c r="L128" s="8"/>
      <c r="M128" s="8"/>
      <c r="N128" s="8"/>
    </row>
    <row r="129" spans="1:14">
      <c r="A129" s="8"/>
      <c r="B129" s="2" t="s">
        <v>61</v>
      </c>
      <c r="C129" s="2" t="s">
        <v>921</v>
      </c>
      <c r="D129" s="2" t="s">
        <v>453</v>
      </c>
      <c r="E129" s="2" t="s">
        <v>962</v>
      </c>
      <c r="F129" s="53">
        <f t="shared" si="2"/>
        <v>63</v>
      </c>
      <c r="G129" s="53">
        <v>41.6</v>
      </c>
      <c r="H129" s="53">
        <v>63</v>
      </c>
      <c r="I129" s="2" t="s">
        <v>1060</v>
      </c>
      <c r="J129" s="2"/>
      <c r="K129" s="8"/>
      <c r="L129" s="8"/>
      <c r="M129" s="8"/>
      <c r="N129" s="8"/>
    </row>
    <row r="130" spans="1:14">
      <c r="A130" s="8"/>
      <c r="B130" s="44" t="s">
        <v>61</v>
      </c>
      <c r="C130" s="44" t="s">
        <v>921</v>
      </c>
      <c r="D130" s="44" t="s">
        <v>453</v>
      </c>
      <c r="E130" s="44" t="s">
        <v>1058</v>
      </c>
      <c r="F130" s="52">
        <f t="shared" si="2"/>
        <v>151.69999999999999</v>
      </c>
      <c r="G130" s="52">
        <v>151.69999999999999</v>
      </c>
      <c r="H130" s="52">
        <v>151.69999999999999</v>
      </c>
      <c r="I130" s="44" t="s">
        <v>938</v>
      </c>
      <c r="J130" s="44"/>
      <c r="K130" s="8"/>
      <c r="L130" s="8"/>
      <c r="M130" s="8"/>
      <c r="N130" s="8"/>
    </row>
    <row r="131" spans="1:14">
      <c r="A131" s="8"/>
      <c r="B131" s="2" t="s">
        <v>61</v>
      </c>
      <c r="C131" s="2" t="s">
        <v>921</v>
      </c>
      <c r="D131" s="2" t="s">
        <v>453</v>
      </c>
      <c r="E131" s="2" t="s">
        <v>963</v>
      </c>
      <c r="F131" s="53">
        <f t="shared" si="2"/>
        <v>30</v>
      </c>
      <c r="G131" s="53">
        <v>30</v>
      </c>
      <c r="H131" s="53">
        <v>30</v>
      </c>
      <c r="I131" s="2" t="s">
        <v>938</v>
      </c>
      <c r="J131" s="2"/>
      <c r="K131" s="8"/>
      <c r="L131" s="8"/>
      <c r="M131" s="8"/>
      <c r="N131" s="8"/>
    </row>
    <row r="132" spans="1:14">
      <c r="A132" s="8"/>
      <c r="B132" s="44" t="s">
        <v>61</v>
      </c>
      <c r="C132" s="44" t="s">
        <v>921</v>
      </c>
      <c r="D132" s="44" t="s">
        <v>453</v>
      </c>
      <c r="E132" s="44" t="s">
        <v>964</v>
      </c>
      <c r="F132" s="52">
        <f t="shared" si="2"/>
        <v>58</v>
      </c>
      <c r="G132" s="52">
        <v>58</v>
      </c>
      <c r="H132" s="52">
        <v>58</v>
      </c>
      <c r="I132" s="44" t="s">
        <v>938</v>
      </c>
      <c r="J132" s="44"/>
      <c r="K132" s="8"/>
      <c r="L132" s="8"/>
      <c r="M132" s="8"/>
      <c r="N132" s="8"/>
    </row>
    <row r="133" spans="1:14">
      <c r="A133" s="8"/>
      <c r="B133" s="2" t="s">
        <v>61</v>
      </c>
      <c r="C133" s="2" t="s">
        <v>921</v>
      </c>
      <c r="D133" s="2" t="s">
        <v>453</v>
      </c>
      <c r="E133" s="2" t="s">
        <v>965</v>
      </c>
      <c r="F133" s="53">
        <f t="shared" si="2"/>
        <v>44</v>
      </c>
      <c r="G133" s="53">
        <v>44</v>
      </c>
      <c r="H133" s="53">
        <v>44</v>
      </c>
      <c r="I133" s="2" t="s">
        <v>938</v>
      </c>
      <c r="J133" s="2"/>
      <c r="K133" s="8"/>
      <c r="L133" s="8"/>
      <c r="M133" s="8"/>
      <c r="N133" s="8"/>
    </row>
    <row r="134" spans="1:14">
      <c r="A134" s="8"/>
      <c r="B134" s="44" t="s">
        <v>61</v>
      </c>
      <c r="C134" s="44" t="s">
        <v>921</v>
      </c>
      <c r="D134" s="44" t="s">
        <v>453</v>
      </c>
      <c r="E134" s="44" t="s">
        <v>966</v>
      </c>
      <c r="F134" s="52">
        <f t="shared" si="2"/>
        <v>47.2</v>
      </c>
      <c r="G134" s="52">
        <v>47.2</v>
      </c>
      <c r="H134" s="52">
        <v>47.2</v>
      </c>
      <c r="I134" s="44" t="s">
        <v>938</v>
      </c>
      <c r="J134" s="44"/>
      <c r="K134" s="8"/>
      <c r="L134" s="8"/>
      <c r="M134" s="8"/>
      <c r="N134" s="8"/>
    </row>
    <row r="135" spans="1:14">
      <c r="A135" s="8"/>
      <c r="B135" s="2" t="s">
        <v>61</v>
      </c>
      <c r="C135" s="2" t="s">
        <v>921</v>
      </c>
      <c r="D135" s="2" t="s">
        <v>453</v>
      </c>
      <c r="E135" s="2" t="s">
        <v>1001</v>
      </c>
      <c r="F135" s="53">
        <f t="shared" si="2"/>
        <v>54</v>
      </c>
      <c r="G135" s="53">
        <v>54</v>
      </c>
      <c r="H135" s="53">
        <v>54</v>
      </c>
      <c r="I135" s="2" t="s">
        <v>1060</v>
      </c>
      <c r="J135" s="2"/>
      <c r="K135" s="8"/>
      <c r="L135" s="8"/>
      <c r="M135" s="8"/>
      <c r="N135" s="8"/>
    </row>
    <row r="136" spans="1:14">
      <c r="A136" s="8"/>
      <c r="B136" s="44" t="s">
        <v>61</v>
      </c>
      <c r="C136" s="44" t="s">
        <v>921</v>
      </c>
      <c r="D136" s="44" t="s">
        <v>453</v>
      </c>
      <c r="E136" s="44" t="s">
        <v>944</v>
      </c>
      <c r="F136" s="52">
        <f t="shared" si="2"/>
        <v>192</v>
      </c>
      <c r="G136" s="52">
        <v>192</v>
      </c>
      <c r="H136" s="52">
        <v>192</v>
      </c>
      <c r="I136" s="44" t="s">
        <v>938</v>
      </c>
      <c r="J136" s="44"/>
      <c r="K136" s="8"/>
      <c r="L136" s="8"/>
      <c r="M136" s="8"/>
      <c r="N136" s="8"/>
    </row>
    <row r="137" spans="1:14">
      <c r="A137" s="8"/>
      <c r="B137" s="2" t="s">
        <v>61</v>
      </c>
      <c r="C137" s="2" t="s">
        <v>921</v>
      </c>
      <c r="D137" s="2" t="s">
        <v>625</v>
      </c>
      <c r="E137" s="2" t="s">
        <v>1012</v>
      </c>
      <c r="F137" s="53">
        <f t="shared" si="2"/>
        <v>50</v>
      </c>
      <c r="G137" s="53">
        <v>50</v>
      </c>
      <c r="H137" s="53">
        <v>50</v>
      </c>
      <c r="I137" s="2" t="s">
        <v>1060</v>
      </c>
      <c r="J137" s="2"/>
      <c r="K137" s="8"/>
      <c r="L137" s="8"/>
      <c r="M137" s="8"/>
      <c r="N137" s="8"/>
    </row>
    <row r="138" spans="1:14">
      <c r="A138" s="8"/>
      <c r="B138" s="44" t="s">
        <v>61</v>
      </c>
      <c r="C138" s="44" t="s">
        <v>922</v>
      </c>
      <c r="D138" s="44" t="s">
        <v>453</v>
      </c>
      <c r="E138" s="44" t="s">
        <v>999</v>
      </c>
      <c r="F138" s="52">
        <f t="shared" si="2"/>
        <v>194</v>
      </c>
      <c r="G138" s="52">
        <v>194</v>
      </c>
      <c r="H138" s="52">
        <v>194</v>
      </c>
      <c r="I138" s="44" t="s">
        <v>1060</v>
      </c>
      <c r="J138" s="44" t="s">
        <v>1075</v>
      </c>
      <c r="K138" s="8"/>
      <c r="L138" s="8"/>
      <c r="M138" s="8"/>
      <c r="N138" s="8"/>
    </row>
    <row r="139" spans="1:14">
      <c r="A139" s="98"/>
      <c r="B139" s="2" t="s">
        <v>61</v>
      </c>
      <c r="C139" s="2" t="s">
        <v>922</v>
      </c>
      <c r="D139" s="2" t="s">
        <v>453</v>
      </c>
      <c r="E139" s="2" t="s">
        <v>1000</v>
      </c>
      <c r="F139" s="53">
        <f t="shared" si="2"/>
        <v>79.95</v>
      </c>
      <c r="G139" s="53">
        <v>79.95</v>
      </c>
      <c r="H139" s="53">
        <v>79.95</v>
      </c>
      <c r="I139" s="2" t="s">
        <v>1060</v>
      </c>
      <c r="J139" s="2" t="s">
        <v>1075</v>
      </c>
      <c r="K139" s="8"/>
      <c r="L139" s="8"/>
      <c r="M139" s="8"/>
      <c r="N139" s="98"/>
    </row>
    <row r="140" spans="1:14">
      <c r="A140" s="98"/>
      <c r="B140" s="44" t="s">
        <v>61</v>
      </c>
      <c r="C140" s="44" t="s">
        <v>922</v>
      </c>
      <c r="D140" s="44" t="s">
        <v>453</v>
      </c>
      <c r="E140" s="44" t="s">
        <v>1050</v>
      </c>
      <c r="F140" s="52">
        <f t="shared" si="2"/>
        <v>83.6</v>
      </c>
      <c r="G140" s="52">
        <v>83.6</v>
      </c>
      <c r="H140" s="52">
        <v>83.6</v>
      </c>
      <c r="I140" s="44" t="s">
        <v>1060</v>
      </c>
      <c r="J140" s="44" t="s">
        <v>1075</v>
      </c>
      <c r="K140" s="8"/>
      <c r="L140" s="8"/>
      <c r="M140" s="8"/>
      <c r="N140" s="98"/>
    </row>
    <row r="141" spans="1:14">
      <c r="A141" s="98"/>
      <c r="B141" s="2" t="s">
        <v>61</v>
      </c>
      <c r="C141" s="2" t="s">
        <v>922</v>
      </c>
      <c r="D141" s="2" t="s">
        <v>453</v>
      </c>
      <c r="E141" s="2" t="s">
        <v>1051</v>
      </c>
      <c r="F141" s="53">
        <f t="shared" si="2"/>
        <v>144.4</v>
      </c>
      <c r="G141" s="53">
        <v>144.4</v>
      </c>
      <c r="H141" s="53">
        <v>144.4</v>
      </c>
      <c r="I141" s="2" t="s">
        <v>1060</v>
      </c>
      <c r="J141" s="2" t="s">
        <v>1075</v>
      </c>
      <c r="K141" s="8"/>
      <c r="L141" s="8"/>
      <c r="M141" s="8"/>
      <c r="N141" s="98"/>
    </row>
    <row r="142" spans="1:14">
      <c r="A142" s="98"/>
      <c r="B142" s="44" t="s">
        <v>61</v>
      </c>
      <c r="C142" s="44" t="s">
        <v>922</v>
      </c>
      <c r="D142" s="44" t="s">
        <v>453</v>
      </c>
      <c r="E142" s="44" t="s">
        <v>1052</v>
      </c>
      <c r="F142" s="52">
        <f t="shared" si="2"/>
        <v>320</v>
      </c>
      <c r="G142" s="52">
        <v>320</v>
      </c>
      <c r="H142" s="52">
        <v>320</v>
      </c>
      <c r="I142" s="44" t="s">
        <v>1060</v>
      </c>
      <c r="J142" s="44" t="s">
        <v>1074</v>
      </c>
      <c r="K142" s="8"/>
      <c r="L142" s="8"/>
      <c r="M142" s="8"/>
      <c r="N142" s="98"/>
    </row>
    <row r="143" spans="1:14">
      <c r="A143" s="98"/>
      <c r="B143" s="2" t="s">
        <v>61</v>
      </c>
      <c r="C143" s="2" t="s">
        <v>922</v>
      </c>
      <c r="D143" s="2" t="s">
        <v>453</v>
      </c>
      <c r="E143" s="2" t="s">
        <v>929</v>
      </c>
      <c r="F143" s="53">
        <f t="shared" si="2"/>
        <v>132</v>
      </c>
      <c r="G143" s="53">
        <v>132</v>
      </c>
      <c r="H143" s="53">
        <v>132</v>
      </c>
      <c r="I143" s="2" t="s">
        <v>1060</v>
      </c>
      <c r="J143" s="2" t="s">
        <v>1075</v>
      </c>
      <c r="K143" s="8"/>
      <c r="L143" s="8"/>
      <c r="M143" s="8"/>
      <c r="N143" s="98"/>
    </row>
    <row r="144" spans="1:14">
      <c r="A144" s="98"/>
      <c r="B144" s="44" t="s">
        <v>61</v>
      </c>
      <c r="C144" s="44" t="s">
        <v>922</v>
      </c>
      <c r="D144" s="44" t="s">
        <v>453</v>
      </c>
      <c r="E144" s="44" t="s">
        <v>1053</v>
      </c>
      <c r="F144" s="52">
        <f t="shared" si="2"/>
        <v>226</v>
      </c>
      <c r="G144" s="52">
        <v>226</v>
      </c>
      <c r="H144" s="52">
        <v>226</v>
      </c>
      <c r="I144" s="44" t="s">
        <v>1060</v>
      </c>
      <c r="J144" s="44" t="s">
        <v>1075</v>
      </c>
      <c r="K144" s="8"/>
      <c r="L144" s="8"/>
      <c r="M144" s="8"/>
      <c r="N144" s="98"/>
    </row>
    <row r="145" spans="1:14">
      <c r="A145" s="98"/>
      <c r="B145" s="2" t="s">
        <v>61</v>
      </c>
      <c r="C145" s="2" t="s">
        <v>922</v>
      </c>
      <c r="D145" s="2" t="s">
        <v>453</v>
      </c>
      <c r="E145" s="2" t="s">
        <v>925</v>
      </c>
      <c r="F145" s="53">
        <f t="shared" si="2"/>
        <v>532</v>
      </c>
      <c r="G145" s="53">
        <v>532</v>
      </c>
      <c r="H145" s="53">
        <v>532</v>
      </c>
      <c r="I145" s="2" t="s">
        <v>1060</v>
      </c>
      <c r="J145" s="2" t="s">
        <v>1074</v>
      </c>
      <c r="K145" s="8"/>
      <c r="L145" s="8"/>
      <c r="M145" s="8"/>
      <c r="N145" s="98"/>
    </row>
    <row r="146" spans="1:14">
      <c r="A146" s="98"/>
      <c r="B146" s="44" t="s">
        <v>61</v>
      </c>
      <c r="C146" s="44" t="s">
        <v>922</v>
      </c>
      <c r="D146" s="44" t="s">
        <v>625</v>
      </c>
      <c r="E146" s="44" t="s">
        <v>1011</v>
      </c>
      <c r="F146" s="52">
        <f t="shared" si="2"/>
        <v>88</v>
      </c>
      <c r="G146" s="52">
        <v>88</v>
      </c>
      <c r="H146" s="52">
        <v>88</v>
      </c>
      <c r="I146" s="44" t="s">
        <v>1060</v>
      </c>
      <c r="J146" s="44" t="s">
        <v>1075</v>
      </c>
      <c r="K146" s="8"/>
      <c r="L146" s="8"/>
      <c r="M146" s="8"/>
      <c r="N146" s="98"/>
    </row>
    <row r="147" spans="1:14">
      <c r="A147" s="98"/>
      <c r="B147" s="2" t="s">
        <v>61</v>
      </c>
      <c r="C147" s="2" t="s">
        <v>922</v>
      </c>
      <c r="D147" s="2" t="s">
        <v>625</v>
      </c>
      <c r="E147" s="2" t="s">
        <v>1077</v>
      </c>
      <c r="F147" s="53">
        <f t="shared" si="2"/>
        <v>90</v>
      </c>
      <c r="G147" s="53">
        <v>90</v>
      </c>
      <c r="H147" s="53">
        <v>90</v>
      </c>
      <c r="I147" s="2" t="s">
        <v>1060</v>
      </c>
      <c r="J147" s="2" t="s">
        <v>1075</v>
      </c>
      <c r="K147" s="8"/>
      <c r="L147" s="8"/>
      <c r="M147" s="8"/>
      <c r="N147" s="98"/>
    </row>
    <row r="148" spans="1:14">
      <c r="A148" s="98"/>
      <c r="B148" s="44" t="s">
        <v>61</v>
      </c>
      <c r="C148" s="44" t="s">
        <v>922</v>
      </c>
      <c r="D148" s="44" t="s">
        <v>625</v>
      </c>
      <c r="E148" s="44" t="s">
        <v>1049</v>
      </c>
      <c r="F148" s="52">
        <f t="shared" si="2"/>
        <v>200</v>
      </c>
      <c r="G148" s="52">
        <v>200</v>
      </c>
      <c r="H148" s="52">
        <v>200</v>
      </c>
      <c r="I148" s="44" t="s">
        <v>1060</v>
      </c>
      <c r="J148" s="44" t="s">
        <v>1075</v>
      </c>
      <c r="K148" s="8"/>
      <c r="L148" s="8"/>
      <c r="M148" s="8"/>
      <c r="N148" s="98"/>
    </row>
    <row r="149" spans="1:14">
      <c r="A149" s="98"/>
      <c r="B149" s="2" t="s">
        <v>61</v>
      </c>
      <c r="C149" s="2" t="s">
        <v>922</v>
      </c>
      <c r="D149" s="2" t="s">
        <v>625</v>
      </c>
      <c r="E149" s="2" t="s">
        <v>1054</v>
      </c>
      <c r="F149" s="53">
        <f t="shared" si="2"/>
        <v>100</v>
      </c>
      <c r="G149" s="53">
        <v>100</v>
      </c>
      <c r="H149" s="53">
        <v>100</v>
      </c>
      <c r="I149" s="2" t="s">
        <v>1060</v>
      </c>
      <c r="J149" s="2" t="s">
        <v>1075</v>
      </c>
      <c r="K149" s="8"/>
      <c r="L149" s="8"/>
      <c r="M149" s="8"/>
      <c r="N149" s="98"/>
    </row>
    <row r="150" spans="1:14">
      <c r="A150" s="98"/>
      <c r="B150" s="44" t="s">
        <v>61</v>
      </c>
      <c r="C150" s="44" t="s">
        <v>922</v>
      </c>
      <c r="D150" s="44" t="s">
        <v>625</v>
      </c>
      <c r="E150" s="44" t="s">
        <v>1013</v>
      </c>
      <c r="F150" s="52">
        <f t="shared" si="2"/>
        <v>87.75</v>
      </c>
      <c r="G150" s="52">
        <v>87.75</v>
      </c>
      <c r="H150" s="52">
        <v>87.75</v>
      </c>
      <c r="I150" s="44" t="s">
        <v>1060</v>
      </c>
      <c r="J150" s="44" t="s">
        <v>1075</v>
      </c>
      <c r="K150" s="8"/>
      <c r="L150" s="8"/>
      <c r="M150" s="8"/>
      <c r="N150" s="98"/>
    </row>
    <row r="151" spans="1:14">
      <c r="A151" s="98"/>
      <c r="B151" s="2" t="s">
        <v>61</v>
      </c>
      <c r="C151" s="2" t="s">
        <v>922</v>
      </c>
      <c r="D151" s="2" t="s">
        <v>625</v>
      </c>
      <c r="E151" s="2" t="s">
        <v>1014</v>
      </c>
      <c r="F151" s="53">
        <f t="shared" si="2"/>
        <v>81</v>
      </c>
      <c r="G151" s="53">
        <v>81</v>
      </c>
      <c r="H151" s="53">
        <v>81</v>
      </c>
      <c r="I151" s="2" t="s">
        <v>1060</v>
      </c>
      <c r="J151" s="2" t="s">
        <v>1075</v>
      </c>
      <c r="K151" s="8"/>
      <c r="L151" s="8"/>
      <c r="M151" s="8"/>
      <c r="N151" s="98"/>
    </row>
    <row r="152" spans="1:14">
      <c r="A152" s="98"/>
      <c r="B152" s="44" t="s">
        <v>61</v>
      </c>
      <c r="C152" s="44" t="s">
        <v>922</v>
      </c>
      <c r="D152" s="44" t="s">
        <v>943</v>
      </c>
      <c r="E152" s="44" t="s">
        <v>1046</v>
      </c>
      <c r="F152" s="52">
        <f t="shared" si="2"/>
        <v>29.9</v>
      </c>
      <c r="G152" s="52">
        <v>28.8</v>
      </c>
      <c r="H152" s="52">
        <v>29.9</v>
      </c>
      <c r="I152" s="44" t="s">
        <v>1060</v>
      </c>
      <c r="J152" s="44" t="s">
        <v>1075</v>
      </c>
      <c r="K152" s="8"/>
      <c r="L152" s="8"/>
      <c r="M152" s="8"/>
      <c r="N152" s="98"/>
    </row>
    <row r="153" spans="1:14">
      <c r="A153" s="98"/>
      <c r="B153" s="2" t="s">
        <v>61</v>
      </c>
      <c r="C153" s="2" t="s">
        <v>922</v>
      </c>
      <c r="D153" s="2" t="s">
        <v>943</v>
      </c>
      <c r="E153" s="2" t="s">
        <v>1047</v>
      </c>
      <c r="F153" s="53">
        <f t="shared" si="2"/>
        <v>20</v>
      </c>
      <c r="G153" s="53">
        <v>20</v>
      </c>
      <c r="H153" s="53">
        <v>20</v>
      </c>
      <c r="I153" s="2" t="s">
        <v>1060</v>
      </c>
      <c r="J153" s="2" t="s">
        <v>1074</v>
      </c>
      <c r="K153" s="8"/>
      <c r="L153" s="8"/>
      <c r="M153" s="8"/>
      <c r="N153" s="98"/>
    </row>
    <row r="154" spans="1:14">
      <c r="A154" s="98"/>
      <c r="B154" s="44" t="s">
        <v>61</v>
      </c>
      <c r="C154" s="44" t="s">
        <v>922</v>
      </c>
      <c r="D154" s="44" t="s">
        <v>943</v>
      </c>
      <c r="E154" s="44" t="s">
        <v>1048</v>
      </c>
      <c r="F154" s="52">
        <f t="shared" si="2"/>
        <v>25.33</v>
      </c>
      <c r="G154" s="52">
        <v>25.33</v>
      </c>
      <c r="H154" s="52">
        <v>25.33</v>
      </c>
      <c r="I154" s="44" t="s">
        <v>1060</v>
      </c>
      <c r="J154" s="44" t="s">
        <v>1075</v>
      </c>
      <c r="K154" s="8"/>
      <c r="L154" s="8"/>
      <c r="M154" s="8"/>
      <c r="N154" s="98"/>
    </row>
    <row r="155" spans="1:14">
      <c r="A155" s="98"/>
      <c r="B155" s="2" t="s">
        <v>62</v>
      </c>
      <c r="C155" s="2" t="s">
        <v>921</v>
      </c>
      <c r="D155" s="2" t="s">
        <v>627</v>
      </c>
      <c r="E155" s="2" t="s">
        <v>568</v>
      </c>
      <c r="F155" s="53">
        <f t="shared" si="2"/>
        <v>143</v>
      </c>
      <c r="G155" s="53">
        <v>112</v>
      </c>
      <c r="H155" s="53">
        <v>143</v>
      </c>
      <c r="I155" s="2" t="s">
        <v>1059</v>
      </c>
      <c r="J155" s="2"/>
      <c r="K155" s="8"/>
      <c r="L155" s="8"/>
      <c r="M155" s="8"/>
      <c r="N155" s="98"/>
    </row>
    <row r="156" spans="1:14">
      <c r="A156" s="98"/>
      <c r="B156" s="44" t="s">
        <v>62</v>
      </c>
      <c r="C156" s="44" t="s">
        <v>921</v>
      </c>
      <c r="D156" s="44" t="s">
        <v>627</v>
      </c>
      <c r="E156" s="44" t="s">
        <v>567</v>
      </c>
      <c r="F156" s="52">
        <f t="shared" si="2"/>
        <v>216</v>
      </c>
      <c r="G156" s="52">
        <v>193</v>
      </c>
      <c r="H156" s="52">
        <v>216</v>
      </c>
      <c r="I156" s="44" t="s">
        <v>1059</v>
      </c>
      <c r="J156" s="44"/>
      <c r="K156" s="8"/>
      <c r="L156" s="8"/>
      <c r="M156" s="8"/>
      <c r="N156" s="98"/>
    </row>
    <row r="157" spans="1:14">
      <c r="A157" s="98"/>
      <c r="B157" s="2" t="s">
        <v>62</v>
      </c>
      <c r="C157" s="2" t="s">
        <v>921</v>
      </c>
      <c r="D157" s="2" t="s">
        <v>627</v>
      </c>
      <c r="E157" s="2" t="s">
        <v>570</v>
      </c>
      <c r="F157" s="53">
        <f t="shared" si="2"/>
        <v>84</v>
      </c>
      <c r="G157" s="53">
        <v>68</v>
      </c>
      <c r="H157" s="53">
        <v>84</v>
      </c>
      <c r="I157" s="2" t="s">
        <v>1059</v>
      </c>
      <c r="J157" s="2"/>
      <c r="K157" s="8"/>
      <c r="L157" s="8"/>
      <c r="M157" s="8"/>
      <c r="N157" s="98"/>
    </row>
    <row r="158" spans="1:14">
      <c r="A158" s="98"/>
      <c r="B158" s="44" t="s">
        <v>62</v>
      </c>
      <c r="C158" s="44" t="s">
        <v>921</v>
      </c>
      <c r="D158" s="44" t="s">
        <v>627</v>
      </c>
      <c r="E158" s="44" t="s">
        <v>572</v>
      </c>
      <c r="F158" s="52">
        <f t="shared" si="2"/>
        <v>90</v>
      </c>
      <c r="G158" s="52">
        <v>68</v>
      </c>
      <c r="H158" s="52">
        <v>90</v>
      </c>
      <c r="I158" s="44" t="s">
        <v>1059</v>
      </c>
      <c r="J158" s="44"/>
      <c r="K158" s="8"/>
      <c r="L158" s="8"/>
      <c r="M158" s="8"/>
      <c r="N158" s="98"/>
    </row>
    <row r="159" spans="1:14">
      <c r="A159" s="98"/>
      <c r="B159" s="2" t="s">
        <v>62</v>
      </c>
      <c r="C159" s="2" t="s">
        <v>921</v>
      </c>
      <c r="D159" s="2" t="s">
        <v>627</v>
      </c>
      <c r="E159" s="2" t="s">
        <v>574</v>
      </c>
      <c r="F159" s="53">
        <f t="shared" si="2"/>
        <v>188</v>
      </c>
      <c r="G159" s="53">
        <v>172</v>
      </c>
      <c r="H159" s="53">
        <v>188</v>
      </c>
      <c r="I159" s="2" t="s">
        <v>1059</v>
      </c>
      <c r="J159" s="2"/>
      <c r="K159" s="8"/>
      <c r="L159" s="8"/>
      <c r="M159" s="8"/>
      <c r="N159" s="98"/>
    </row>
    <row r="160" spans="1:14">
      <c r="A160" s="98"/>
      <c r="B160" s="44" t="s">
        <v>62</v>
      </c>
      <c r="C160" s="44" t="s">
        <v>921</v>
      </c>
      <c r="D160" s="44" t="s">
        <v>627</v>
      </c>
      <c r="E160" s="44" t="s">
        <v>575</v>
      </c>
      <c r="F160" s="52">
        <f t="shared" si="2"/>
        <v>474</v>
      </c>
      <c r="G160" s="52">
        <v>458</v>
      </c>
      <c r="H160" s="52">
        <v>474</v>
      </c>
      <c r="I160" s="44" t="s">
        <v>1059</v>
      </c>
      <c r="J160" s="44"/>
      <c r="K160" s="8"/>
      <c r="L160" s="8"/>
      <c r="M160" s="8"/>
      <c r="N160" s="98"/>
    </row>
    <row r="161" spans="1:14">
      <c r="A161" s="98"/>
      <c r="B161" s="2" t="s">
        <v>62</v>
      </c>
      <c r="C161" s="2" t="s">
        <v>921</v>
      </c>
      <c r="D161" s="2" t="s">
        <v>627</v>
      </c>
      <c r="E161" s="2" t="s">
        <v>576</v>
      </c>
      <c r="F161" s="53">
        <f t="shared" si="2"/>
        <v>221</v>
      </c>
      <c r="G161" s="53">
        <v>189</v>
      </c>
      <c r="H161" s="53">
        <v>221</v>
      </c>
      <c r="I161" s="2" t="s">
        <v>1059</v>
      </c>
      <c r="J161" s="2"/>
      <c r="K161" s="8"/>
      <c r="L161" s="8"/>
      <c r="M161" s="8"/>
      <c r="N161" s="98"/>
    </row>
    <row r="162" spans="1:14">
      <c r="A162" s="98"/>
      <c r="B162" s="44" t="s">
        <v>62</v>
      </c>
      <c r="C162" s="44" t="s">
        <v>921</v>
      </c>
      <c r="D162" s="44" t="s">
        <v>627</v>
      </c>
      <c r="E162" s="44" t="s">
        <v>455</v>
      </c>
      <c r="F162" s="52">
        <f t="shared" si="2"/>
        <v>480</v>
      </c>
      <c r="G162" s="52">
        <v>480</v>
      </c>
      <c r="H162" s="52">
        <v>480</v>
      </c>
      <c r="I162" s="44" t="s">
        <v>1059</v>
      </c>
      <c r="J162" s="44"/>
      <c r="K162" s="8"/>
      <c r="L162" s="8"/>
      <c r="M162" s="8"/>
      <c r="N162" s="98"/>
    </row>
    <row r="163" spans="1:14">
      <c r="A163" s="98"/>
      <c r="B163" s="2" t="s">
        <v>62</v>
      </c>
      <c r="C163" s="2" t="s">
        <v>921</v>
      </c>
      <c r="D163" s="2" t="s">
        <v>627</v>
      </c>
      <c r="E163" s="2" t="s">
        <v>577</v>
      </c>
      <c r="F163" s="53">
        <f t="shared" si="2"/>
        <v>800</v>
      </c>
      <c r="G163" s="53">
        <v>780</v>
      </c>
      <c r="H163" s="53">
        <v>800</v>
      </c>
      <c r="I163" s="2" t="s">
        <v>1059</v>
      </c>
      <c r="J163" s="2"/>
      <c r="K163" s="8"/>
      <c r="L163" s="8"/>
      <c r="M163" s="8"/>
      <c r="N163" s="98"/>
    </row>
    <row r="164" spans="1:14">
      <c r="A164" s="98"/>
      <c r="B164" s="44" t="s">
        <v>62</v>
      </c>
      <c r="C164" s="44" t="s">
        <v>921</v>
      </c>
      <c r="D164" s="44" t="s">
        <v>924</v>
      </c>
      <c r="E164" s="44" t="s">
        <v>601</v>
      </c>
      <c r="F164" s="52">
        <f t="shared" si="2"/>
        <v>50</v>
      </c>
      <c r="G164" s="52">
        <v>50</v>
      </c>
      <c r="H164" s="52">
        <v>50</v>
      </c>
      <c r="I164" s="44" t="s">
        <v>1059</v>
      </c>
      <c r="J164" s="44"/>
      <c r="K164" s="8"/>
      <c r="L164" s="8"/>
      <c r="M164" s="8"/>
      <c r="N164" s="98"/>
    </row>
    <row r="165" spans="1:14">
      <c r="A165" s="98"/>
      <c r="B165" s="2" t="s">
        <v>62</v>
      </c>
      <c r="C165" s="2" t="s">
        <v>921</v>
      </c>
      <c r="D165" s="2" t="s">
        <v>924</v>
      </c>
      <c r="E165" s="2" t="s">
        <v>602</v>
      </c>
      <c r="F165" s="53">
        <f t="shared" si="2"/>
        <v>20.7</v>
      </c>
      <c r="G165" s="53">
        <v>20.7</v>
      </c>
      <c r="H165" s="53">
        <v>20.7</v>
      </c>
      <c r="I165" s="2" t="s">
        <v>1059</v>
      </c>
      <c r="J165" s="2"/>
      <c r="K165" s="8"/>
      <c r="L165" s="8"/>
      <c r="M165" s="8"/>
      <c r="N165" s="98"/>
    </row>
    <row r="166" spans="1:14">
      <c r="A166" s="98"/>
      <c r="B166" s="44" t="s">
        <v>62</v>
      </c>
      <c r="C166" s="44" t="s">
        <v>921</v>
      </c>
      <c r="D166" s="44" t="s">
        <v>924</v>
      </c>
      <c r="E166" s="44" t="s">
        <v>586</v>
      </c>
      <c r="F166" s="52">
        <f t="shared" si="2"/>
        <v>50</v>
      </c>
      <c r="G166" s="52">
        <v>38</v>
      </c>
      <c r="H166" s="52">
        <v>50</v>
      </c>
      <c r="I166" s="44" t="s">
        <v>1059</v>
      </c>
      <c r="J166" s="44"/>
      <c r="K166" s="8"/>
      <c r="L166" s="8"/>
      <c r="M166" s="8"/>
      <c r="N166" s="98"/>
    </row>
    <row r="167" spans="1:14">
      <c r="A167" s="98"/>
      <c r="B167" s="2" t="s">
        <v>62</v>
      </c>
      <c r="C167" s="2" t="s">
        <v>921</v>
      </c>
      <c r="D167" s="2" t="s">
        <v>924</v>
      </c>
      <c r="E167" s="2" t="s">
        <v>275</v>
      </c>
      <c r="F167" s="53">
        <f t="shared" si="2"/>
        <v>23.5</v>
      </c>
      <c r="G167" s="53">
        <v>18</v>
      </c>
      <c r="H167" s="53">
        <v>23.5</v>
      </c>
      <c r="I167" s="2" t="s">
        <v>1059</v>
      </c>
      <c r="J167" s="2"/>
      <c r="K167" s="8"/>
      <c r="L167" s="8"/>
      <c r="M167" s="8"/>
      <c r="N167" s="98"/>
    </row>
    <row r="168" spans="1:14">
      <c r="A168" s="98"/>
      <c r="B168" s="44" t="s">
        <v>62</v>
      </c>
      <c r="C168" s="44" t="s">
        <v>921</v>
      </c>
      <c r="D168" s="44" t="s">
        <v>924</v>
      </c>
      <c r="E168" s="44" t="s">
        <v>603</v>
      </c>
      <c r="F168" s="52">
        <f t="shared" si="2"/>
        <v>57.6</v>
      </c>
      <c r="G168" s="52">
        <v>57.6</v>
      </c>
      <c r="H168" s="52">
        <v>57.6</v>
      </c>
      <c r="I168" s="44" t="s">
        <v>1059</v>
      </c>
      <c r="J168" s="44"/>
      <c r="K168" s="8"/>
      <c r="L168" s="8"/>
      <c r="M168" s="8"/>
      <c r="N168" s="98"/>
    </row>
    <row r="169" spans="1:14">
      <c r="A169" s="98"/>
      <c r="B169" s="2" t="s">
        <v>62</v>
      </c>
      <c r="C169" s="2" t="s">
        <v>921</v>
      </c>
      <c r="D169" s="2" t="s">
        <v>924</v>
      </c>
      <c r="E169" s="2" t="s">
        <v>587</v>
      </c>
      <c r="F169" s="53">
        <f t="shared" si="2"/>
        <v>63</v>
      </c>
      <c r="G169" s="53">
        <v>54</v>
      </c>
      <c r="H169" s="53">
        <v>63</v>
      </c>
      <c r="I169" s="2" t="s">
        <v>1059</v>
      </c>
      <c r="J169" s="2"/>
      <c r="K169" s="8"/>
      <c r="L169" s="8"/>
      <c r="M169" s="8"/>
      <c r="N169" s="98"/>
    </row>
    <row r="170" spans="1:14">
      <c r="A170" s="98"/>
      <c r="B170" s="44" t="s">
        <v>62</v>
      </c>
      <c r="C170" s="44" t="s">
        <v>921</v>
      </c>
      <c r="D170" s="44" t="s">
        <v>924</v>
      </c>
      <c r="E170" s="44" t="s">
        <v>939</v>
      </c>
      <c r="F170" s="52">
        <f t="shared" si="2"/>
        <v>154</v>
      </c>
      <c r="G170" s="52">
        <v>154</v>
      </c>
      <c r="H170" s="52">
        <v>154</v>
      </c>
      <c r="I170" s="44" t="s">
        <v>1060</v>
      </c>
      <c r="J170" s="44"/>
      <c r="K170" s="8"/>
      <c r="L170" s="8"/>
      <c r="M170" s="8"/>
      <c r="N170" s="98"/>
    </row>
    <row r="171" spans="1:14">
      <c r="A171" s="98"/>
      <c r="B171" s="2" t="s">
        <v>62</v>
      </c>
      <c r="C171" s="2" t="s">
        <v>921</v>
      </c>
      <c r="D171" s="2" t="s">
        <v>924</v>
      </c>
      <c r="E171" s="2" t="s">
        <v>942</v>
      </c>
      <c r="F171" s="53">
        <f t="shared" si="2"/>
        <v>123</v>
      </c>
      <c r="G171" s="53">
        <v>123</v>
      </c>
      <c r="H171" s="53">
        <v>123</v>
      </c>
      <c r="I171" s="2" t="s">
        <v>1060</v>
      </c>
      <c r="J171" s="2"/>
      <c r="K171" s="8"/>
      <c r="L171" s="8"/>
      <c r="M171" s="8"/>
      <c r="N171" s="98"/>
    </row>
    <row r="172" spans="1:14">
      <c r="A172" s="98"/>
      <c r="B172" s="44" t="s">
        <v>62</v>
      </c>
      <c r="C172" s="44" t="s">
        <v>921</v>
      </c>
      <c r="D172" s="44" t="s">
        <v>453</v>
      </c>
      <c r="E172" s="44" t="s">
        <v>967</v>
      </c>
      <c r="F172" s="52">
        <f t="shared" si="2"/>
        <v>46</v>
      </c>
      <c r="G172" s="52">
        <v>46</v>
      </c>
      <c r="H172" s="52">
        <v>46</v>
      </c>
      <c r="I172" s="44" t="s">
        <v>938</v>
      </c>
      <c r="J172" s="44"/>
      <c r="K172" s="8"/>
      <c r="L172" s="8"/>
      <c r="M172" s="8"/>
      <c r="N172" s="98"/>
    </row>
    <row r="173" spans="1:14">
      <c r="A173" s="98"/>
      <c r="B173" s="2" t="s">
        <v>62</v>
      </c>
      <c r="C173" s="2" t="s">
        <v>921</v>
      </c>
      <c r="D173" s="2" t="s">
        <v>453</v>
      </c>
      <c r="E173" s="2" t="s">
        <v>968</v>
      </c>
      <c r="F173" s="53">
        <f t="shared" si="2"/>
        <v>66</v>
      </c>
      <c r="G173" s="53">
        <v>66</v>
      </c>
      <c r="H173" s="53">
        <v>66</v>
      </c>
      <c r="I173" s="2" t="s">
        <v>938</v>
      </c>
      <c r="J173" s="2"/>
      <c r="K173" s="8"/>
      <c r="L173" s="8"/>
      <c r="M173" s="8"/>
      <c r="N173" s="98"/>
    </row>
    <row r="174" spans="1:14">
      <c r="A174" s="98"/>
      <c r="B174" s="44" t="s">
        <v>62</v>
      </c>
      <c r="C174" s="44" t="s">
        <v>921</v>
      </c>
      <c r="D174" s="44" t="s">
        <v>453</v>
      </c>
      <c r="E174" s="44" t="s">
        <v>969</v>
      </c>
      <c r="F174" s="52">
        <f t="shared" si="2"/>
        <v>56.7</v>
      </c>
      <c r="G174" s="52">
        <v>56.7</v>
      </c>
      <c r="H174" s="52">
        <v>56.7</v>
      </c>
      <c r="I174" s="44" t="s">
        <v>1060</v>
      </c>
      <c r="J174" s="44"/>
      <c r="K174" s="8"/>
      <c r="L174" s="8"/>
      <c r="M174" s="8"/>
      <c r="N174" s="98"/>
    </row>
    <row r="175" spans="1:14">
      <c r="A175" s="98"/>
      <c r="B175" s="2" t="s">
        <v>62</v>
      </c>
      <c r="C175" s="2" t="s">
        <v>921</v>
      </c>
      <c r="D175" s="2" t="s">
        <v>453</v>
      </c>
      <c r="E175" s="2" t="s">
        <v>971</v>
      </c>
      <c r="F175" s="53">
        <f t="shared" si="2"/>
        <v>94.5</v>
      </c>
      <c r="G175" s="53">
        <v>58.5</v>
      </c>
      <c r="H175" s="53">
        <v>94.5</v>
      </c>
      <c r="I175" s="2" t="s">
        <v>1060</v>
      </c>
      <c r="J175" s="2"/>
      <c r="K175" s="8"/>
      <c r="L175" s="8"/>
      <c r="M175" s="8"/>
      <c r="N175" s="98"/>
    </row>
    <row r="176" spans="1:14">
      <c r="A176" s="98"/>
      <c r="B176" s="44" t="s">
        <v>62</v>
      </c>
      <c r="C176" s="44" t="s">
        <v>921</v>
      </c>
      <c r="D176" s="44" t="s">
        <v>453</v>
      </c>
      <c r="E176" s="44" t="s">
        <v>970</v>
      </c>
      <c r="F176" s="52">
        <f t="shared" si="2"/>
        <v>71.400000000000006</v>
      </c>
      <c r="G176" s="52">
        <v>44.2</v>
      </c>
      <c r="H176" s="52">
        <v>71.400000000000006</v>
      </c>
      <c r="I176" s="44" t="s">
        <v>1060</v>
      </c>
      <c r="J176" s="44"/>
      <c r="K176" s="8"/>
      <c r="L176" s="8"/>
      <c r="M176" s="8"/>
      <c r="N176" s="98"/>
    </row>
    <row r="177" spans="1:14">
      <c r="A177" s="98"/>
      <c r="B177" s="2" t="s">
        <v>62</v>
      </c>
      <c r="C177" s="2" t="s">
        <v>921</v>
      </c>
      <c r="D177" s="2" t="s">
        <v>453</v>
      </c>
      <c r="E177" s="2" t="s">
        <v>972</v>
      </c>
      <c r="F177" s="53">
        <f t="shared" si="2"/>
        <v>132.30000000000001</v>
      </c>
      <c r="G177" s="53">
        <v>81.900000000000006</v>
      </c>
      <c r="H177" s="53">
        <v>132.30000000000001</v>
      </c>
      <c r="I177" s="2" t="s">
        <v>1060</v>
      </c>
      <c r="J177" s="2"/>
      <c r="K177" s="8"/>
      <c r="L177" s="8"/>
      <c r="M177" s="8"/>
      <c r="N177" s="98"/>
    </row>
    <row r="178" spans="1:14">
      <c r="A178" s="98"/>
      <c r="B178" s="44" t="s">
        <v>62</v>
      </c>
      <c r="C178" s="44" t="s">
        <v>921</v>
      </c>
      <c r="D178" s="44" t="s">
        <v>453</v>
      </c>
      <c r="E178" s="44" t="s">
        <v>973</v>
      </c>
      <c r="F178" s="52">
        <f t="shared" si="2"/>
        <v>52.5</v>
      </c>
      <c r="G178" s="52">
        <v>32.5</v>
      </c>
      <c r="H178" s="52">
        <v>52.5</v>
      </c>
      <c r="I178" s="44" t="s">
        <v>1060</v>
      </c>
      <c r="J178" s="44"/>
      <c r="K178" s="8"/>
      <c r="L178" s="8"/>
      <c r="M178" s="8"/>
      <c r="N178" s="98"/>
    </row>
    <row r="179" spans="1:14">
      <c r="A179" s="98"/>
      <c r="B179" s="2" t="s">
        <v>62</v>
      </c>
      <c r="C179" s="2" t="s">
        <v>921</v>
      </c>
      <c r="D179" s="2" t="s">
        <v>453</v>
      </c>
      <c r="E179" s="2" t="s">
        <v>974</v>
      </c>
      <c r="F179" s="53">
        <f t="shared" si="2"/>
        <v>100</v>
      </c>
      <c r="G179" s="53">
        <v>100</v>
      </c>
      <c r="H179" s="53">
        <v>100</v>
      </c>
      <c r="I179" s="2" t="s">
        <v>1060</v>
      </c>
      <c r="J179" s="2"/>
      <c r="K179" s="8"/>
      <c r="L179" s="8"/>
      <c r="M179" s="8"/>
      <c r="N179" s="98"/>
    </row>
    <row r="180" spans="1:14">
      <c r="A180" s="98"/>
      <c r="B180" s="44" t="s">
        <v>62</v>
      </c>
      <c r="C180" s="44" t="s">
        <v>921</v>
      </c>
      <c r="D180" s="44" t="s">
        <v>453</v>
      </c>
      <c r="E180" s="44" t="s">
        <v>975</v>
      </c>
      <c r="F180" s="52">
        <f t="shared" si="2"/>
        <v>100</v>
      </c>
      <c r="G180" s="52">
        <v>100</v>
      </c>
      <c r="H180" s="52">
        <v>100</v>
      </c>
      <c r="I180" s="44" t="s">
        <v>1060</v>
      </c>
      <c r="J180" s="44"/>
      <c r="K180" s="8"/>
      <c r="L180" s="8"/>
      <c r="M180" s="8"/>
      <c r="N180" s="98"/>
    </row>
    <row r="181" spans="1:14">
      <c r="A181" s="98"/>
      <c r="B181" s="2" t="s">
        <v>62</v>
      </c>
      <c r="C181" s="2" t="s">
        <v>921</v>
      </c>
      <c r="D181" s="2" t="s">
        <v>453</v>
      </c>
      <c r="E181" s="2" t="s">
        <v>976</v>
      </c>
      <c r="F181" s="53">
        <f t="shared" si="2"/>
        <v>109</v>
      </c>
      <c r="G181" s="53">
        <v>109</v>
      </c>
      <c r="H181" s="53">
        <v>109</v>
      </c>
      <c r="I181" s="2" t="s">
        <v>1060</v>
      </c>
      <c r="J181" s="2"/>
      <c r="K181" s="8"/>
      <c r="L181" s="8"/>
      <c r="M181" s="8"/>
      <c r="N181" s="98"/>
    </row>
    <row r="182" spans="1:14">
      <c r="A182" s="98"/>
      <c r="B182" s="44" t="s">
        <v>62</v>
      </c>
      <c r="C182" s="44" t="s">
        <v>921</v>
      </c>
      <c r="D182" s="44" t="s">
        <v>453</v>
      </c>
      <c r="E182" s="44" t="s">
        <v>977</v>
      </c>
      <c r="F182" s="52">
        <f t="shared" si="2"/>
        <v>81</v>
      </c>
      <c r="G182" s="52">
        <v>81</v>
      </c>
      <c r="H182" s="52">
        <v>81</v>
      </c>
      <c r="I182" s="44" t="s">
        <v>938</v>
      </c>
      <c r="J182" s="44"/>
      <c r="K182" s="8"/>
      <c r="L182" s="8"/>
      <c r="M182" s="8"/>
      <c r="N182" s="98"/>
    </row>
    <row r="183" spans="1:14">
      <c r="A183" s="98"/>
      <c r="B183" s="2" t="s">
        <v>62</v>
      </c>
      <c r="C183" s="2" t="s">
        <v>921</v>
      </c>
      <c r="D183" s="2" t="s">
        <v>453</v>
      </c>
      <c r="E183" s="2" t="s">
        <v>978</v>
      </c>
      <c r="F183" s="53">
        <f t="shared" si="2"/>
        <v>159</v>
      </c>
      <c r="G183" s="53">
        <v>159</v>
      </c>
      <c r="H183" s="53">
        <v>159</v>
      </c>
      <c r="I183" s="2" t="s">
        <v>1060</v>
      </c>
      <c r="J183" s="2"/>
      <c r="K183" s="8"/>
      <c r="L183" s="8"/>
      <c r="M183" s="8"/>
      <c r="N183" s="98"/>
    </row>
    <row r="184" spans="1:14">
      <c r="A184" s="98"/>
      <c r="B184" s="44" t="s">
        <v>62</v>
      </c>
      <c r="C184" s="44" t="s">
        <v>921</v>
      </c>
      <c r="D184" s="44" t="s">
        <v>453</v>
      </c>
      <c r="E184" s="44" t="s">
        <v>979</v>
      </c>
      <c r="F184" s="52">
        <f t="shared" ref="F184:F227" si="3">MAX(G184:H184)</f>
        <v>39</v>
      </c>
      <c r="G184" s="52">
        <v>39</v>
      </c>
      <c r="H184" s="52">
        <v>39</v>
      </c>
      <c r="I184" s="44" t="s">
        <v>1060</v>
      </c>
      <c r="J184" s="44"/>
      <c r="K184" s="8"/>
      <c r="L184" s="8"/>
      <c r="M184" s="8"/>
      <c r="N184" s="98"/>
    </row>
    <row r="185" spans="1:14">
      <c r="A185" s="98"/>
      <c r="B185" s="2" t="s">
        <v>62</v>
      </c>
      <c r="C185" s="2" t="s">
        <v>921</v>
      </c>
      <c r="D185" s="2" t="s">
        <v>453</v>
      </c>
      <c r="E185" s="2" t="s">
        <v>980</v>
      </c>
      <c r="F185" s="53">
        <f t="shared" si="3"/>
        <v>70</v>
      </c>
      <c r="G185" s="53">
        <v>70</v>
      </c>
      <c r="H185" s="53">
        <v>70</v>
      </c>
      <c r="I185" s="2" t="s">
        <v>938</v>
      </c>
      <c r="J185" s="2"/>
      <c r="K185" s="8"/>
      <c r="L185" s="8"/>
      <c r="M185" s="8"/>
      <c r="N185" s="98"/>
    </row>
    <row r="186" spans="1:14">
      <c r="A186" s="98"/>
      <c r="B186" s="44" t="s">
        <v>62</v>
      </c>
      <c r="C186" s="44" t="s">
        <v>921</v>
      </c>
      <c r="D186" s="44" t="s">
        <v>453</v>
      </c>
      <c r="E186" s="44" t="s">
        <v>981</v>
      </c>
      <c r="F186" s="52">
        <f t="shared" si="3"/>
        <v>98.7</v>
      </c>
      <c r="G186" s="52">
        <v>98.7</v>
      </c>
      <c r="H186" s="52">
        <v>98.7</v>
      </c>
      <c r="I186" s="44" t="s">
        <v>1060</v>
      </c>
      <c r="J186" s="44"/>
      <c r="K186" s="8"/>
      <c r="L186" s="8"/>
      <c r="M186" s="8"/>
      <c r="N186" s="98"/>
    </row>
    <row r="187" spans="1:14">
      <c r="A187" s="98"/>
      <c r="B187" s="2" t="s">
        <v>62</v>
      </c>
      <c r="C187" s="2" t="s">
        <v>921</v>
      </c>
      <c r="D187" s="2" t="s">
        <v>453</v>
      </c>
      <c r="E187" s="2" t="s">
        <v>982</v>
      </c>
      <c r="F187" s="53">
        <f t="shared" si="3"/>
        <v>144</v>
      </c>
      <c r="G187" s="53">
        <v>144</v>
      </c>
      <c r="H187" s="53">
        <v>144</v>
      </c>
      <c r="I187" s="2" t="s">
        <v>1060</v>
      </c>
      <c r="J187" s="2"/>
      <c r="K187" s="8"/>
      <c r="L187" s="8"/>
      <c r="M187" s="8"/>
      <c r="N187" s="98"/>
    </row>
    <row r="188" spans="1:14">
      <c r="A188" s="98"/>
      <c r="B188" s="44" t="s">
        <v>62</v>
      </c>
      <c r="C188" s="44" t="s">
        <v>921</v>
      </c>
      <c r="D188" s="44" t="s">
        <v>453</v>
      </c>
      <c r="E188" s="44" t="s">
        <v>983</v>
      </c>
      <c r="F188" s="52">
        <f t="shared" si="3"/>
        <v>126</v>
      </c>
      <c r="G188" s="52">
        <v>126</v>
      </c>
      <c r="H188" s="52">
        <v>126</v>
      </c>
      <c r="I188" s="44" t="s">
        <v>1060</v>
      </c>
      <c r="J188" s="44"/>
      <c r="K188" s="8"/>
      <c r="L188" s="8"/>
      <c r="M188" s="8"/>
      <c r="N188" s="98"/>
    </row>
    <row r="189" spans="1:14">
      <c r="A189" s="98"/>
      <c r="B189" s="2" t="s">
        <v>62</v>
      </c>
      <c r="C189" s="2" t="s">
        <v>921</v>
      </c>
      <c r="D189" s="2" t="s">
        <v>453</v>
      </c>
      <c r="E189" s="2" t="s">
        <v>984</v>
      </c>
      <c r="F189" s="53">
        <f t="shared" si="3"/>
        <v>35</v>
      </c>
      <c r="G189" s="53">
        <v>35</v>
      </c>
      <c r="H189" s="53">
        <v>35</v>
      </c>
      <c r="I189" s="2" t="s">
        <v>938</v>
      </c>
      <c r="J189" s="2"/>
      <c r="K189" s="8"/>
      <c r="L189" s="8"/>
      <c r="M189" s="8"/>
      <c r="N189" s="98"/>
    </row>
    <row r="190" spans="1:14">
      <c r="A190" s="98"/>
      <c r="B190" s="44" t="s">
        <v>62</v>
      </c>
      <c r="C190" s="44" t="s">
        <v>921</v>
      </c>
      <c r="D190" s="44" t="s">
        <v>453</v>
      </c>
      <c r="E190" s="44" t="s">
        <v>985</v>
      </c>
      <c r="F190" s="52">
        <f t="shared" si="3"/>
        <v>130.80000000000001</v>
      </c>
      <c r="G190" s="52">
        <v>130.80000000000001</v>
      </c>
      <c r="H190" s="52">
        <v>130.80000000000001</v>
      </c>
      <c r="I190" s="44" t="s">
        <v>1060</v>
      </c>
      <c r="J190" s="44"/>
      <c r="K190" s="8"/>
      <c r="L190" s="8"/>
      <c r="M190" s="8"/>
      <c r="N190" s="98"/>
    </row>
    <row r="191" spans="1:14">
      <c r="A191" s="98"/>
      <c r="B191" s="2" t="s">
        <v>62</v>
      </c>
      <c r="C191" s="2" t="s">
        <v>921</v>
      </c>
      <c r="D191" s="2" t="s">
        <v>453</v>
      </c>
      <c r="E191" s="2" t="s">
        <v>986</v>
      </c>
      <c r="F191" s="53">
        <f t="shared" si="3"/>
        <v>19</v>
      </c>
      <c r="G191" s="53">
        <v>19</v>
      </c>
      <c r="H191" s="53">
        <v>19</v>
      </c>
      <c r="I191" s="2" t="s">
        <v>1060</v>
      </c>
      <c r="J191" s="2"/>
      <c r="K191" s="8"/>
      <c r="L191" s="8"/>
      <c r="M191" s="8"/>
      <c r="N191" s="98"/>
    </row>
    <row r="192" spans="1:14">
      <c r="A192" s="98"/>
      <c r="B192" s="44" t="s">
        <v>62</v>
      </c>
      <c r="C192" s="44" t="s">
        <v>921</v>
      </c>
      <c r="D192" s="44" t="s">
        <v>453</v>
      </c>
      <c r="E192" s="44" t="s">
        <v>987</v>
      </c>
      <c r="F192" s="52">
        <f t="shared" si="3"/>
        <v>91</v>
      </c>
      <c r="G192" s="52">
        <v>91</v>
      </c>
      <c r="H192" s="52">
        <v>91</v>
      </c>
      <c r="I192" s="44" t="s">
        <v>938</v>
      </c>
      <c r="J192" s="44"/>
      <c r="K192" s="8"/>
      <c r="L192" s="8"/>
      <c r="M192" s="8"/>
      <c r="N192" s="98"/>
    </row>
    <row r="193" spans="1:14">
      <c r="A193" s="98"/>
      <c r="B193" s="2" t="s">
        <v>62</v>
      </c>
      <c r="C193" s="2" t="s">
        <v>921</v>
      </c>
      <c r="D193" s="2" t="s">
        <v>625</v>
      </c>
      <c r="E193" s="2" t="s">
        <v>1015</v>
      </c>
      <c r="F193" s="53">
        <f t="shared" si="3"/>
        <v>110</v>
      </c>
      <c r="G193" s="53">
        <v>110</v>
      </c>
      <c r="H193" s="53">
        <v>110</v>
      </c>
      <c r="I193" s="2" t="s">
        <v>1060</v>
      </c>
      <c r="J193" s="2"/>
      <c r="K193" s="8"/>
      <c r="L193" s="8"/>
      <c r="M193" s="8"/>
      <c r="N193" s="98"/>
    </row>
    <row r="194" spans="1:14">
      <c r="A194" s="98"/>
      <c r="B194" s="44" t="s">
        <v>62</v>
      </c>
      <c r="C194" s="44" t="s">
        <v>921</v>
      </c>
      <c r="D194" s="44" t="s">
        <v>943</v>
      </c>
      <c r="E194" s="44" t="s">
        <v>941</v>
      </c>
      <c r="F194" s="52">
        <f t="shared" si="3"/>
        <v>30</v>
      </c>
      <c r="G194" s="52">
        <v>30</v>
      </c>
      <c r="H194" s="52">
        <v>30</v>
      </c>
      <c r="I194" s="44" t="s">
        <v>1060</v>
      </c>
      <c r="J194" s="44"/>
      <c r="K194" s="8"/>
      <c r="L194" s="8"/>
      <c r="M194" s="8"/>
      <c r="N194" s="98"/>
    </row>
    <row r="195" spans="1:14">
      <c r="A195" s="98"/>
      <c r="B195" s="2" t="s">
        <v>62</v>
      </c>
      <c r="C195" s="2" t="s">
        <v>921</v>
      </c>
      <c r="D195" s="2" t="s">
        <v>943</v>
      </c>
      <c r="E195" s="2" t="s">
        <v>1055</v>
      </c>
      <c r="F195" s="53">
        <f t="shared" si="3"/>
        <v>100</v>
      </c>
      <c r="G195" s="53">
        <v>100</v>
      </c>
      <c r="H195" s="53">
        <v>100</v>
      </c>
      <c r="I195" s="2" t="s">
        <v>1059</v>
      </c>
      <c r="J195" s="2"/>
      <c r="K195" s="8"/>
      <c r="L195" s="8"/>
      <c r="M195" s="8"/>
      <c r="N195" s="98"/>
    </row>
    <row r="196" spans="1:14">
      <c r="A196" s="98"/>
      <c r="B196" s="44" t="s">
        <v>62</v>
      </c>
      <c r="C196" s="44" t="s">
        <v>922</v>
      </c>
      <c r="D196" s="44" t="s">
        <v>924</v>
      </c>
      <c r="E196" s="44" t="s">
        <v>615</v>
      </c>
      <c r="F196" s="52">
        <f t="shared" si="3"/>
        <v>210</v>
      </c>
      <c r="G196" s="52">
        <v>210</v>
      </c>
      <c r="H196" s="52">
        <v>210</v>
      </c>
      <c r="I196" s="44" t="s">
        <v>1060</v>
      </c>
      <c r="J196" s="44" t="s">
        <v>1074</v>
      </c>
      <c r="K196" s="8"/>
      <c r="L196" s="8"/>
      <c r="M196" s="8"/>
      <c r="N196" s="98"/>
    </row>
    <row r="197" spans="1:14">
      <c r="A197" s="98"/>
      <c r="B197" s="2" t="s">
        <v>62</v>
      </c>
      <c r="C197" s="2" t="s">
        <v>922</v>
      </c>
      <c r="D197" s="2" t="s">
        <v>453</v>
      </c>
      <c r="E197" s="2" t="s">
        <v>1022</v>
      </c>
      <c r="F197" s="53">
        <f t="shared" si="3"/>
        <v>126</v>
      </c>
      <c r="G197" s="53">
        <v>126</v>
      </c>
      <c r="H197" s="53">
        <v>126</v>
      </c>
      <c r="I197" s="2" t="s">
        <v>1060</v>
      </c>
      <c r="J197" s="2" t="s">
        <v>1075</v>
      </c>
      <c r="K197" s="8"/>
      <c r="L197" s="8"/>
      <c r="M197" s="8"/>
      <c r="N197" s="98"/>
    </row>
    <row r="198" spans="1:14">
      <c r="A198" s="98"/>
      <c r="B198" s="44" t="s">
        <v>62</v>
      </c>
      <c r="C198" s="44" t="s">
        <v>922</v>
      </c>
      <c r="D198" s="44" t="s">
        <v>453</v>
      </c>
      <c r="E198" s="44" t="s">
        <v>928</v>
      </c>
      <c r="F198" s="52">
        <f t="shared" si="3"/>
        <v>119</v>
      </c>
      <c r="G198" s="52">
        <v>119</v>
      </c>
      <c r="H198" s="52">
        <v>119</v>
      </c>
      <c r="I198" s="44" t="s">
        <v>1060</v>
      </c>
      <c r="J198" s="44" t="s">
        <v>1075</v>
      </c>
      <c r="K198" s="8"/>
      <c r="L198" s="8"/>
      <c r="M198" s="8"/>
      <c r="N198" s="98"/>
    </row>
    <row r="199" spans="1:14">
      <c r="A199" s="98"/>
      <c r="B199" s="2" t="s">
        <v>62</v>
      </c>
      <c r="C199" s="2" t="s">
        <v>922</v>
      </c>
      <c r="D199" s="2" t="s">
        <v>625</v>
      </c>
      <c r="E199" s="2" t="s">
        <v>1016</v>
      </c>
      <c r="F199" s="53">
        <f t="shared" si="3"/>
        <v>110</v>
      </c>
      <c r="G199" s="53">
        <v>110</v>
      </c>
      <c r="H199" s="53">
        <v>110</v>
      </c>
      <c r="I199" s="2" t="s">
        <v>1060</v>
      </c>
      <c r="J199" s="2" t="s">
        <v>1075</v>
      </c>
      <c r="K199" s="8"/>
      <c r="L199" s="8"/>
      <c r="M199" s="8"/>
      <c r="N199" s="98"/>
    </row>
    <row r="200" spans="1:14">
      <c r="A200" s="98"/>
      <c r="B200" s="44" t="s">
        <v>62</v>
      </c>
      <c r="C200" s="44" t="s">
        <v>922</v>
      </c>
      <c r="D200" s="44" t="s">
        <v>625</v>
      </c>
      <c r="E200" s="44" t="s">
        <v>336</v>
      </c>
      <c r="F200" s="52">
        <f t="shared" si="3"/>
        <v>95</v>
      </c>
      <c r="G200" s="52">
        <v>95</v>
      </c>
      <c r="H200" s="52">
        <v>95</v>
      </c>
      <c r="I200" s="44" t="s">
        <v>1060</v>
      </c>
      <c r="J200" s="44" t="s">
        <v>1075</v>
      </c>
      <c r="K200" s="8"/>
      <c r="L200" s="8"/>
      <c r="M200" s="8"/>
      <c r="N200" s="98"/>
    </row>
    <row r="201" spans="1:14">
      <c r="A201" s="98"/>
      <c r="B201" s="2" t="s">
        <v>63</v>
      </c>
      <c r="C201" s="2" t="s">
        <v>921</v>
      </c>
      <c r="D201" s="2" t="s">
        <v>627</v>
      </c>
      <c r="E201" s="2" t="s">
        <v>578</v>
      </c>
      <c r="F201" s="53">
        <f t="shared" si="3"/>
        <v>105</v>
      </c>
      <c r="G201" s="53">
        <v>105</v>
      </c>
      <c r="H201" s="53">
        <v>105</v>
      </c>
      <c r="I201" s="2" t="s">
        <v>1059</v>
      </c>
      <c r="J201" s="2"/>
      <c r="K201" s="8"/>
      <c r="L201" s="8"/>
      <c r="M201" s="8"/>
      <c r="N201" s="98"/>
    </row>
    <row r="202" spans="1:14">
      <c r="A202" s="98"/>
      <c r="B202" s="44" t="s">
        <v>63</v>
      </c>
      <c r="C202" s="44" t="s">
        <v>921</v>
      </c>
      <c r="D202" s="44" t="s">
        <v>627</v>
      </c>
      <c r="E202" s="44" t="s">
        <v>322</v>
      </c>
      <c r="F202" s="52">
        <f t="shared" si="3"/>
        <v>208</v>
      </c>
      <c r="G202" s="52">
        <v>208</v>
      </c>
      <c r="H202" s="52">
        <v>208</v>
      </c>
      <c r="I202" s="44" t="s">
        <v>1059</v>
      </c>
      <c r="J202" s="44"/>
      <c r="K202" s="8"/>
      <c r="L202" s="8"/>
      <c r="M202" s="8"/>
      <c r="N202" s="98"/>
    </row>
    <row r="203" spans="1:14">
      <c r="A203" s="98"/>
      <c r="B203" s="2" t="s">
        <v>63</v>
      </c>
      <c r="C203" s="2" t="s">
        <v>921</v>
      </c>
      <c r="D203" s="2" t="s">
        <v>627</v>
      </c>
      <c r="E203" s="2" t="s">
        <v>323</v>
      </c>
      <c r="F203" s="53">
        <f t="shared" si="3"/>
        <v>58</v>
      </c>
      <c r="G203" s="53">
        <v>58</v>
      </c>
      <c r="H203" s="53">
        <v>58</v>
      </c>
      <c r="I203" s="2" t="s">
        <v>1059</v>
      </c>
      <c r="J203" s="2"/>
      <c r="K203" s="8"/>
      <c r="L203" s="8"/>
      <c r="M203" s="8"/>
      <c r="N203" s="98"/>
    </row>
    <row r="204" spans="1:14">
      <c r="A204" s="98"/>
      <c r="B204" s="44" t="s">
        <v>63</v>
      </c>
      <c r="C204" s="44" t="s">
        <v>921</v>
      </c>
      <c r="D204" s="44" t="s">
        <v>341</v>
      </c>
      <c r="E204" s="44" t="s">
        <v>299</v>
      </c>
      <c r="F204" s="52">
        <f t="shared" si="3"/>
        <v>81</v>
      </c>
      <c r="G204" s="52">
        <v>81</v>
      </c>
      <c r="H204" s="52">
        <v>81</v>
      </c>
      <c r="I204" s="44" t="s">
        <v>1059</v>
      </c>
      <c r="J204" s="44"/>
      <c r="K204" s="8"/>
      <c r="L204" s="8"/>
      <c r="M204" s="8"/>
      <c r="N204" s="98"/>
    </row>
    <row r="205" spans="1:14">
      <c r="A205" s="98"/>
      <c r="B205" s="2" t="s">
        <v>63</v>
      </c>
      <c r="C205" s="2" t="s">
        <v>921</v>
      </c>
      <c r="D205" s="2" t="s">
        <v>341</v>
      </c>
      <c r="E205" s="2" t="s">
        <v>303</v>
      </c>
      <c r="F205" s="53">
        <f t="shared" si="3"/>
        <v>173.7</v>
      </c>
      <c r="G205" s="53">
        <v>173.7</v>
      </c>
      <c r="H205" s="53">
        <v>173.7</v>
      </c>
      <c r="I205" s="2" t="s">
        <v>1059</v>
      </c>
      <c r="J205" s="2"/>
      <c r="K205" s="8"/>
      <c r="L205" s="8"/>
      <c r="M205" s="8"/>
      <c r="N205" s="98"/>
    </row>
    <row r="206" spans="1:14">
      <c r="A206" s="98"/>
      <c r="B206" s="44" t="s">
        <v>63</v>
      </c>
      <c r="C206" s="44" t="s">
        <v>921</v>
      </c>
      <c r="D206" s="44" t="s">
        <v>341</v>
      </c>
      <c r="E206" s="44" t="s">
        <v>304</v>
      </c>
      <c r="F206" s="52">
        <f t="shared" si="3"/>
        <v>95</v>
      </c>
      <c r="G206" s="52">
        <v>95</v>
      </c>
      <c r="H206" s="52">
        <v>95</v>
      </c>
      <c r="I206" s="44" t="s">
        <v>1059</v>
      </c>
      <c r="J206" s="44"/>
      <c r="K206" s="8"/>
      <c r="L206" s="8"/>
      <c r="M206" s="8"/>
      <c r="N206" s="98"/>
    </row>
    <row r="207" spans="1:14">
      <c r="A207" s="98"/>
      <c r="B207" s="2" t="s">
        <v>63</v>
      </c>
      <c r="C207" s="2" t="s">
        <v>921</v>
      </c>
      <c r="D207" s="2" t="s">
        <v>341</v>
      </c>
      <c r="E207" s="2" t="s">
        <v>655</v>
      </c>
      <c r="F207" s="53">
        <f t="shared" si="3"/>
        <v>63</v>
      </c>
      <c r="G207" s="53">
        <v>63</v>
      </c>
      <c r="H207" s="53">
        <v>63</v>
      </c>
      <c r="I207" s="2" t="s">
        <v>1059</v>
      </c>
      <c r="J207" s="2"/>
      <c r="K207" s="8"/>
      <c r="L207" s="8"/>
      <c r="M207" s="8"/>
      <c r="N207" s="98"/>
    </row>
    <row r="208" spans="1:14">
      <c r="A208" s="98"/>
      <c r="B208" s="44" t="s">
        <v>63</v>
      </c>
      <c r="C208" s="44" t="s">
        <v>921</v>
      </c>
      <c r="D208" s="44" t="s">
        <v>341</v>
      </c>
      <c r="E208" s="44" t="s">
        <v>307</v>
      </c>
      <c r="F208" s="52">
        <f t="shared" si="3"/>
        <v>46</v>
      </c>
      <c r="G208" s="52">
        <v>46</v>
      </c>
      <c r="H208" s="52">
        <v>46</v>
      </c>
      <c r="I208" s="44" t="s">
        <v>1059</v>
      </c>
      <c r="J208" s="44"/>
      <c r="K208" s="8"/>
      <c r="L208" s="8"/>
      <c r="M208" s="8"/>
      <c r="N208" s="98"/>
    </row>
    <row r="209" spans="1:14">
      <c r="A209" s="98"/>
      <c r="B209" s="2" t="s">
        <v>63</v>
      </c>
      <c r="C209" s="2" t="s">
        <v>921</v>
      </c>
      <c r="D209" s="2" t="s">
        <v>341</v>
      </c>
      <c r="E209" s="2" t="s">
        <v>308</v>
      </c>
      <c r="F209" s="53">
        <f t="shared" si="3"/>
        <v>370.79999999999995</v>
      </c>
      <c r="G209" s="53">
        <v>370.79999999999995</v>
      </c>
      <c r="H209" s="53">
        <v>370.79999999999995</v>
      </c>
      <c r="I209" s="2" t="s">
        <v>1059</v>
      </c>
      <c r="J209" s="2"/>
      <c r="K209" s="8"/>
      <c r="L209" s="8"/>
      <c r="M209" s="8"/>
      <c r="N209" s="98"/>
    </row>
    <row r="210" spans="1:14">
      <c r="A210" s="98"/>
      <c r="B210" s="44" t="s">
        <v>63</v>
      </c>
      <c r="C210" s="44" t="s">
        <v>921</v>
      </c>
      <c r="D210" s="44" t="s">
        <v>341</v>
      </c>
      <c r="E210" s="44" t="s">
        <v>309</v>
      </c>
      <c r="F210" s="52">
        <f t="shared" si="3"/>
        <v>140</v>
      </c>
      <c r="G210" s="52">
        <v>140</v>
      </c>
      <c r="H210" s="52">
        <v>140</v>
      </c>
      <c r="I210" s="44" t="s">
        <v>1059</v>
      </c>
      <c r="J210" s="44"/>
      <c r="K210" s="8"/>
      <c r="L210" s="8"/>
      <c r="M210" s="8"/>
      <c r="N210" s="98"/>
    </row>
    <row r="211" spans="1:14">
      <c r="A211" s="98"/>
      <c r="B211" s="2" t="s">
        <v>63</v>
      </c>
      <c r="C211" s="2" t="s">
        <v>921</v>
      </c>
      <c r="D211" s="2" t="s">
        <v>341</v>
      </c>
      <c r="E211" s="2" t="s">
        <v>310</v>
      </c>
      <c r="F211" s="53">
        <f t="shared" si="3"/>
        <v>30</v>
      </c>
      <c r="G211" s="53">
        <v>30</v>
      </c>
      <c r="H211" s="53">
        <v>30</v>
      </c>
      <c r="I211" s="2" t="s">
        <v>1059</v>
      </c>
      <c r="J211" s="2"/>
      <c r="K211" s="8"/>
      <c r="L211" s="8"/>
      <c r="M211" s="8"/>
      <c r="N211" s="98"/>
    </row>
    <row r="212" spans="1:14">
      <c r="A212" s="98"/>
      <c r="B212" s="44" t="s">
        <v>63</v>
      </c>
      <c r="C212" s="44" t="s">
        <v>921</v>
      </c>
      <c r="D212" s="44" t="s">
        <v>341</v>
      </c>
      <c r="E212" s="44" t="s">
        <v>311</v>
      </c>
      <c r="F212" s="52">
        <f t="shared" si="3"/>
        <v>86</v>
      </c>
      <c r="G212" s="52">
        <v>86</v>
      </c>
      <c r="H212" s="52">
        <v>86</v>
      </c>
      <c r="I212" s="44" t="s">
        <v>1059</v>
      </c>
      <c r="J212" s="44"/>
      <c r="K212" s="8"/>
      <c r="L212" s="8"/>
      <c r="M212" s="8"/>
      <c r="N212" s="98"/>
    </row>
    <row r="213" spans="1:14">
      <c r="A213" s="98"/>
      <c r="B213" s="2" t="s">
        <v>63</v>
      </c>
      <c r="C213" s="2" t="s">
        <v>921</v>
      </c>
      <c r="D213" s="2" t="s">
        <v>341</v>
      </c>
      <c r="E213" s="2" t="s">
        <v>312</v>
      </c>
      <c r="F213" s="53">
        <f t="shared" si="3"/>
        <v>84</v>
      </c>
      <c r="G213" s="53">
        <v>84</v>
      </c>
      <c r="H213" s="53">
        <v>84</v>
      </c>
      <c r="I213" s="2" t="s">
        <v>1059</v>
      </c>
      <c r="J213" s="2"/>
      <c r="K213" s="8"/>
      <c r="L213" s="8"/>
      <c r="M213" s="8"/>
      <c r="N213" s="98"/>
    </row>
    <row r="214" spans="1:14">
      <c r="A214" s="98"/>
      <c r="B214" s="44" t="s">
        <v>63</v>
      </c>
      <c r="C214" s="44" t="s">
        <v>921</v>
      </c>
      <c r="D214" s="44" t="s">
        <v>341</v>
      </c>
      <c r="E214" s="44" t="s">
        <v>313</v>
      </c>
      <c r="F214" s="52">
        <f t="shared" si="3"/>
        <v>81</v>
      </c>
      <c r="G214" s="52">
        <v>81</v>
      </c>
      <c r="H214" s="52">
        <v>81</v>
      </c>
      <c r="I214" s="44" t="s">
        <v>1059</v>
      </c>
      <c r="J214" s="44"/>
      <c r="K214" s="8"/>
      <c r="L214" s="8"/>
      <c r="M214" s="8"/>
      <c r="N214" s="98"/>
    </row>
    <row r="215" spans="1:14">
      <c r="A215" s="98"/>
      <c r="B215" s="2" t="s">
        <v>63</v>
      </c>
      <c r="C215" s="2" t="s">
        <v>921</v>
      </c>
      <c r="D215" s="2" t="s">
        <v>341</v>
      </c>
      <c r="E215" s="2" t="s">
        <v>314</v>
      </c>
      <c r="F215" s="53">
        <f t="shared" si="3"/>
        <v>43.8</v>
      </c>
      <c r="G215" s="53">
        <v>43.8</v>
      </c>
      <c r="H215" s="53">
        <v>43.8</v>
      </c>
      <c r="I215" s="2" t="s">
        <v>1059</v>
      </c>
      <c r="J215" s="2"/>
      <c r="K215" s="8"/>
      <c r="L215" s="8"/>
      <c r="M215" s="8"/>
      <c r="N215" s="98"/>
    </row>
    <row r="216" spans="1:14">
      <c r="A216" s="98"/>
      <c r="B216" s="44" t="s">
        <v>63</v>
      </c>
      <c r="C216" s="44" t="s">
        <v>921</v>
      </c>
      <c r="D216" s="44" t="s">
        <v>341</v>
      </c>
      <c r="E216" s="44" t="s">
        <v>317</v>
      </c>
      <c r="F216" s="52">
        <f t="shared" si="3"/>
        <v>342</v>
      </c>
      <c r="G216" s="52">
        <v>342</v>
      </c>
      <c r="H216" s="52">
        <v>342</v>
      </c>
      <c r="I216" s="44" t="s">
        <v>1059</v>
      </c>
      <c r="J216" s="44"/>
      <c r="K216" s="8"/>
      <c r="L216" s="8"/>
      <c r="M216" s="8"/>
      <c r="N216" s="98"/>
    </row>
    <row r="217" spans="1:14">
      <c r="A217" s="98"/>
      <c r="B217" s="2" t="s">
        <v>63</v>
      </c>
      <c r="C217" s="2" t="s">
        <v>921</v>
      </c>
      <c r="D217" s="2" t="s">
        <v>341</v>
      </c>
      <c r="E217" s="2" t="s">
        <v>656</v>
      </c>
      <c r="F217" s="53">
        <f t="shared" si="3"/>
        <v>232</v>
      </c>
      <c r="G217" s="53">
        <v>232</v>
      </c>
      <c r="H217" s="53">
        <v>232</v>
      </c>
      <c r="I217" s="2" t="s">
        <v>1059</v>
      </c>
      <c r="J217" s="2"/>
      <c r="K217" s="8"/>
      <c r="L217" s="8"/>
      <c r="M217" s="8"/>
      <c r="N217" s="98"/>
    </row>
    <row r="218" spans="1:14">
      <c r="A218" s="98"/>
      <c r="B218" s="44" t="s">
        <v>63</v>
      </c>
      <c r="C218" s="44" t="s">
        <v>921</v>
      </c>
      <c r="D218" s="44" t="s">
        <v>341</v>
      </c>
      <c r="E218" s="44" t="s">
        <v>324</v>
      </c>
      <c r="F218" s="52">
        <f t="shared" si="3"/>
        <v>90</v>
      </c>
      <c r="G218" s="52">
        <v>90</v>
      </c>
      <c r="H218" s="52">
        <v>90</v>
      </c>
      <c r="I218" s="44" t="s">
        <v>1059</v>
      </c>
      <c r="J218" s="44"/>
      <c r="K218" s="8"/>
      <c r="L218" s="8"/>
      <c r="M218" s="8"/>
      <c r="N218" s="98"/>
    </row>
    <row r="219" spans="1:14">
      <c r="A219" s="98"/>
      <c r="B219" s="2" t="s">
        <v>63</v>
      </c>
      <c r="C219" s="2" t="s">
        <v>921</v>
      </c>
      <c r="D219" s="2" t="s">
        <v>341</v>
      </c>
      <c r="E219" s="2" t="s">
        <v>325</v>
      </c>
      <c r="F219" s="53">
        <f t="shared" si="3"/>
        <v>102.8</v>
      </c>
      <c r="G219" s="53">
        <v>102.8</v>
      </c>
      <c r="H219" s="53">
        <v>102.8</v>
      </c>
      <c r="I219" s="2" t="s">
        <v>1059</v>
      </c>
      <c r="J219" s="2"/>
      <c r="K219" s="8"/>
      <c r="L219" s="8"/>
      <c r="M219" s="8"/>
      <c r="N219" s="98"/>
    </row>
    <row r="220" spans="1:14">
      <c r="A220" s="98"/>
      <c r="B220" s="44" t="s">
        <v>63</v>
      </c>
      <c r="C220" s="44" t="s">
        <v>921</v>
      </c>
      <c r="D220" s="44" t="s">
        <v>341</v>
      </c>
      <c r="E220" s="44" t="s">
        <v>326</v>
      </c>
      <c r="F220" s="52">
        <f t="shared" si="3"/>
        <v>88</v>
      </c>
      <c r="G220" s="52">
        <v>88</v>
      </c>
      <c r="H220" s="52">
        <v>88</v>
      </c>
      <c r="I220" s="44" t="s">
        <v>1059</v>
      </c>
      <c r="J220" s="44"/>
      <c r="K220" s="8"/>
      <c r="L220" s="8"/>
      <c r="M220" s="8"/>
      <c r="N220" s="98"/>
    </row>
    <row r="221" spans="1:14">
      <c r="A221" s="98"/>
      <c r="B221" s="2" t="s">
        <v>63</v>
      </c>
      <c r="C221" s="2" t="s">
        <v>921</v>
      </c>
      <c r="D221" s="2" t="s">
        <v>341</v>
      </c>
      <c r="E221" s="2" t="s">
        <v>327</v>
      </c>
      <c r="F221" s="53">
        <f t="shared" si="3"/>
        <v>130.5</v>
      </c>
      <c r="G221" s="53">
        <v>130.5</v>
      </c>
      <c r="H221" s="53">
        <v>130.5</v>
      </c>
      <c r="I221" s="2" t="s">
        <v>1059</v>
      </c>
      <c r="J221" s="2"/>
      <c r="K221" s="8"/>
      <c r="L221" s="8"/>
      <c r="M221" s="8"/>
      <c r="N221" s="98"/>
    </row>
    <row r="222" spans="1:14">
      <c r="A222" s="98"/>
      <c r="B222" s="44" t="s">
        <v>63</v>
      </c>
      <c r="C222" s="44" t="s">
        <v>921</v>
      </c>
      <c r="D222" s="44" t="s">
        <v>341</v>
      </c>
      <c r="E222" s="44" t="s">
        <v>328</v>
      </c>
      <c r="F222" s="52">
        <f t="shared" si="3"/>
        <v>40</v>
      </c>
      <c r="G222" s="52">
        <v>40</v>
      </c>
      <c r="H222" s="52">
        <v>40</v>
      </c>
      <c r="I222" s="44" t="s">
        <v>1059</v>
      </c>
      <c r="J222" s="44"/>
      <c r="K222" s="8"/>
      <c r="L222" s="8"/>
      <c r="M222" s="8"/>
      <c r="N222" s="98"/>
    </row>
    <row r="223" spans="1:14">
      <c r="A223" s="98"/>
      <c r="B223" s="2" t="s">
        <v>63</v>
      </c>
      <c r="C223" s="2" t="s">
        <v>921</v>
      </c>
      <c r="D223" s="2" t="s">
        <v>341</v>
      </c>
      <c r="E223" s="2" t="s">
        <v>329</v>
      </c>
      <c r="F223" s="53">
        <f t="shared" si="3"/>
        <v>32</v>
      </c>
      <c r="G223" s="53">
        <v>32</v>
      </c>
      <c r="H223" s="53">
        <v>32</v>
      </c>
      <c r="I223" s="2" t="s">
        <v>1059</v>
      </c>
      <c r="J223" s="2"/>
      <c r="K223" s="8"/>
      <c r="L223" s="8"/>
      <c r="M223" s="8"/>
      <c r="N223" s="98"/>
    </row>
    <row r="224" spans="1:14">
      <c r="A224" s="98"/>
      <c r="B224" s="44" t="s">
        <v>63</v>
      </c>
      <c r="C224" s="44" t="s">
        <v>921</v>
      </c>
      <c r="D224" s="44" t="s">
        <v>453</v>
      </c>
      <c r="E224" s="44" t="s">
        <v>315</v>
      </c>
      <c r="F224" s="52">
        <f t="shared" si="3"/>
        <v>168</v>
      </c>
      <c r="G224" s="52">
        <v>168</v>
      </c>
      <c r="H224" s="52">
        <v>168</v>
      </c>
      <c r="I224" s="44" t="s">
        <v>1060</v>
      </c>
      <c r="J224" s="44"/>
      <c r="K224" s="8"/>
      <c r="L224" s="8"/>
      <c r="M224" s="8"/>
      <c r="N224" s="98"/>
    </row>
    <row r="225" spans="1:14">
      <c r="A225" s="98"/>
      <c r="B225" s="2" t="s">
        <v>63</v>
      </c>
      <c r="C225" s="2" t="s">
        <v>921</v>
      </c>
      <c r="D225" s="2" t="s">
        <v>453</v>
      </c>
      <c r="E225" s="2" t="s">
        <v>988</v>
      </c>
      <c r="F225" s="53">
        <f t="shared" si="3"/>
        <v>140</v>
      </c>
      <c r="G225" s="53">
        <v>140</v>
      </c>
      <c r="H225" s="53">
        <v>140</v>
      </c>
      <c r="I225" s="2" t="s">
        <v>938</v>
      </c>
      <c r="J225" s="2"/>
      <c r="K225" s="8"/>
      <c r="L225" s="8"/>
      <c r="M225" s="8"/>
      <c r="N225" s="98"/>
    </row>
    <row r="226" spans="1:14">
      <c r="A226" s="98"/>
      <c r="B226" s="44" t="s">
        <v>63</v>
      </c>
      <c r="C226" s="44" t="s">
        <v>922</v>
      </c>
      <c r="D226" s="44" t="s">
        <v>453</v>
      </c>
      <c r="E226" s="44" t="s">
        <v>1056</v>
      </c>
      <c r="F226" s="52">
        <f t="shared" si="3"/>
        <v>111.6</v>
      </c>
      <c r="G226" s="52">
        <v>111.6</v>
      </c>
      <c r="H226" s="52">
        <v>111.6</v>
      </c>
      <c r="I226" s="44" t="s">
        <v>1060</v>
      </c>
      <c r="J226" s="44" t="s">
        <v>1074</v>
      </c>
      <c r="K226" s="8"/>
      <c r="L226" s="8"/>
      <c r="M226" s="8"/>
      <c r="N226" s="98"/>
    </row>
    <row r="227" spans="1:14">
      <c r="A227" s="98"/>
      <c r="B227" s="2" t="s">
        <v>63</v>
      </c>
      <c r="C227" s="2" t="s">
        <v>922</v>
      </c>
      <c r="D227" s="2" t="s">
        <v>453</v>
      </c>
      <c r="E227" s="2" t="s">
        <v>1057</v>
      </c>
      <c r="F227" s="53">
        <f t="shared" si="3"/>
        <v>144</v>
      </c>
      <c r="G227" s="53">
        <v>144</v>
      </c>
      <c r="H227" s="53">
        <v>144</v>
      </c>
      <c r="I227" s="2" t="s">
        <v>1060</v>
      </c>
      <c r="J227" s="2" t="s">
        <v>1074</v>
      </c>
      <c r="K227" s="8"/>
      <c r="L227" s="8"/>
      <c r="M227" s="8"/>
      <c r="N227" s="98"/>
    </row>
    <row r="228" spans="1:14">
      <c r="A228" s="98"/>
      <c r="B228" s="98"/>
      <c r="C228" s="98"/>
      <c r="D228" s="98"/>
      <c r="E228" s="98"/>
      <c r="F228" s="98"/>
      <c r="G228" s="98"/>
      <c r="H228" s="98"/>
      <c r="I228" s="98"/>
      <c r="J228" s="98"/>
      <c r="K228" s="8"/>
      <c r="L228" s="8"/>
      <c r="M228" s="8"/>
      <c r="N228" s="98"/>
    </row>
    <row r="229" spans="1:14">
      <c r="A229" s="98"/>
      <c r="B229" s="98" t="s">
        <v>1103</v>
      </c>
      <c r="C229" s="98"/>
      <c r="D229" s="98"/>
      <c r="E229" s="98"/>
      <c r="F229" s="98"/>
      <c r="G229" s="98"/>
      <c r="H229" s="98"/>
      <c r="I229" s="98"/>
      <c r="J229" s="98"/>
      <c r="K229" s="8"/>
      <c r="L229" s="8"/>
      <c r="M229" s="8"/>
      <c r="N229" s="98"/>
    </row>
    <row r="230" spans="1:14">
      <c r="A230" s="98"/>
      <c r="B230" s="98"/>
      <c r="C230" s="98"/>
      <c r="D230" s="98"/>
      <c r="E230" s="98"/>
      <c r="F230" s="98"/>
      <c r="G230" s="98"/>
      <c r="H230" s="98"/>
      <c r="I230" s="98"/>
      <c r="J230" s="98"/>
      <c r="K230" s="8"/>
      <c r="L230" s="8"/>
      <c r="M230" s="8"/>
      <c r="N230" s="98"/>
    </row>
    <row r="231" spans="1:14">
      <c r="A231" s="98"/>
      <c r="B231" s="98"/>
      <c r="C231" s="98"/>
      <c r="D231" s="98"/>
      <c r="E231" s="98"/>
      <c r="F231" s="98"/>
      <c r="G231" s="98"/>
      <c r="H231" s="98"/>
      <c r="I231" s="98"/>
      <c r="J231" s="98"/>
      <c r="K231" s="8"/>
      <c r="L231" s="8"/>
      <c r="M231" s="8"/>
      <c r="N231" s="98"/>
    </row>
  </sheetData>
  <sortState ref="B8:M244">
    <sortCondition ref="K8:K244"/>
    <sortCondition ref="L8:L244"/>
    <sortCondition ref="M8:M244"/>
    <sortCondition ref="E8:E244"/>
  </sortState>
  <mergeCells count="1">
    <mergeCell ref="B4:M4"/>
  </mergeCells>
  <hyperlinks>
    <hyperlink ref="A1" location="'Table of Contents'!$C$35" display="TOC"/>
  </hyperlinks>
  <pageMargins left="0.7" right="0.7" top="0.75" bottom="0.75" header="0.3" footer="0.3"/>
  <pageSetup paperSize="9" scale="12" orientation="landscape" r:id="rId1"/>
  <colBreaks count="1" manualBreakCount="1">
    <brk id="12" max="153"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tint="-0.249977111117893"/>
  </sheetPr>
  <dimension ref="A1:K57"/>
  <sheetViews>
    <sheetView showGridLines="0" zoomScale="85" zoomScaleNormal="85" workbookViewId="0"/>
  </sheetViews>
  <sheetFormatPr defaultColWidth="10.28515625" defaultRowHeight="15"/>
  <cols>
    <col min="1" max="1" width="3.7109375" customWidth="1"/>
    <col min="2" max="2" width="15.140625" customWidth="1"/>
    <col min="3" max="3" width="19.85546875" bestFit="1" customWidth="1"/>
    <col min="4" max="4" width="3.5703125" customWidth="1"/>
    <col min="5" max="5" width="17.5703125" customWidth="1"/>
    <col min="6" max="6" width="24.5703125" bestFit="1" customWidth="1"/>
    <col min="7" max="7" width="54.140625" customWidth="1"/>
    <col min="8" max="8" width="3.5703125" customWidth="1"/>
    <col min="9" max="9" width="29" customWidth="1"/>
    <col min="10" max="10" width="19.85546875" customWidth="1"/>
    <col min="11" max="11" width="3.5703125" customWidth="1"/>
  </cols>
  <sheetData>
    <row r="1" spans="1:11" ht="12" customHeight="1">
      <c r="A1" s="84" t="s">
        <v>898</v>
      </c>
      <c r="B1" s="31"/>
      <c r="C1" s="31"/>
      <c r="D1" s="31"/>
      <c r="E1" s="31"/>
      <c r="F1" s="31"/>
      <c r="G1" s="31"/>
      <c r="H1" s="31"/>
      <c r="I1" s="31"/>
      <c r="J1" s="31"/>
      <c r="K1" s="31"/>
    </row>
    <row r="2" spans="1:11" ht="27" customHeight="1" thickBot="1">
      <c r="A2" s="31"/>
      <c r="B2" s="78" t="str">
        <f>'Table of Contents'!$D$36</f>
        <v>Generator modelling assumptions</v>
      </c>
      <c r="C2" s="78"/>
      <c r="D2" s="78"/>
      <c r="E2" s="78"/>
      <c r="F2" s="31"/>
      <c r="G2" s="31"/>
      <c r="H2" s="31"/>
      <c r="I2" s="31"/>
      <c r="J2" s="31"/>
      <c r="K2" s="31"/>
    </row>
    <row r="3" spans="1:11" ht="15.75" customHeight="1" thickTop="1">
      <c r="A3" s="31"/>
      <c r="B3" s="99" t="str">
        <f>HYPERLINK('Table of Contents'!D47, "Source: " &amp; 'Table of Contents'!F36)</f>
        <v>Source: AEMO 2018 ISP Assumptions Workbook</v>
      </c>
      <c r="C3" s="31"/>
      <c r="D3" s="31"/>
      <c r="E3" s="31"/>
      <c r="F3" s="31"/>
      <c r="G3" s="31"/>
      <c r="H3" s="31"/>
      <c r="I3" s="31"/>
      <c r="J3" s="31"/>
      <c r="K3" s="31"/>
    </row>
    <row r="4" spans="1:11">
      <c r="A4" s="31"/>
      <c r="B4" s="31"/>
      <c r="C4" s="31"/>
      <c r="D4" s="31"/>
      <c r="E4" s="31"/>
      <c r="F4" s="31"/>
      <c r="G4" s="31"/>
      <c r="H4" s="31"/>
      <c r="I4" s="31"/>
      <c r="J4" s="31"/>
      <c r="K4" s="31"/>
    </row>
    <row r="5" spans="1:11">
      <c r="A5" s="31"/>
      <c r="B5" s="54" t="s">
        <v>657</v>
      </c>
      <c r="C5" s="54" t="s">
        <v>658</v>
      </c>
      <c r="D5" s="31"/>
      <c r="E5" s="54" t="s">
        <v>68</v>
      </c>
      <c r="F5" s="54" t="s">
        <v>659</v>
      </c>
      <c r="G5" s="54" t="s">
        <v>660</v>
      </c>
      <c r="H5" s="31"/>
      <c r="I5" s="54" t="s">
        <v>68</v>
      </c>
      <c r="J5" s="54" t="s">
        <v>661</v>
      </c>
      <c r="K5" s="31"/>
    </row>
    <row r="6" spans="1:11">
      <c r="A6" s="31"/>
      <c r="B6" s="44" t="s">
        <v>662</v>
      </c>
      <c r="C6" s="52">
        <v>310.5</v>
      </c>
      <c r="D6" s="31"/>
      <c r="E6" s="44" t="s">
        <v>536</v>
      </c>
      <c r="F6" s="58">
        <v>0.4</v>
      </c>
      <c r="G6" s="63">
        <v>44013</v>
      </c>
      <c r="H6" s="31"/>
      <c r="I6" s="44" t="s">
        <v>78</v>
      </c>
      <c r="J6" s="58">
        <v>0.5</v>
      </c>
      <c r="K6" s="31"/>
    </row>
    <row r="7" spans="1:11">
      <c r="A7" s="31"/>
      <c r="B7" s="2" t="s">
        <v>663</v>
      </c>
      <c r="C7" s="53">
        <v>310.5</v>
      </c>
      <c r="D7" s="31"/>
      <c r="E7" s="2" t="s">
        <v>541</v>
      </c>
      <c r="F7" s="65">
        <v>0.5</v>
      </c>
      <c r="G7" s="64">
        <v>44013</v>
      </c>
      <c r="H7" s="31"/>
      <c r="I7" s="2" t="s">
        <v>526</v>
      </c>
      <c r="J7" s="65">
        <v>0.5</v>
      </c>
      <c r="K7" s="31"/>
    </row>
    <row r="8" spans="1:11">
      <c r="A8" s="31"/>
      <c r="B8" s="44" t="s">
        <v>664</v>
      </c>
      <c r="C8" s="52">
        <v>310.5</v>
      </c>
      <c r="D8" s="31"/>
      <c r="E8" s="44" t="s">
        <v>333</v>
      </c>
      <c r="F8" s="58">
        <v>0.5</v>
      </c>
      <c r="G8" s="63">
        <v>44013</v>
      </c>
      <c r="H8" s="31"/>
      <c r="I8" s="31"/>
      <c r="J8" s="31"/>
      <c r="K8" s="31"/>
    </row>
    <row r="9" spans="1:11">
      <c r="A9" s="31"/>
      <c r="B9" s="2" t="s">
        <v>665</v>
      </c>
      <c r="C9" s="53">
        <v>310.5</v>
      </c>
      <c r="D9" s="31"/>
      <c r="E9" s="2" t="s">
        <v>334</v>
      </c>
      <c r="F9" s="65">
        <v>0.25</v>
      </c>
      <c r="G9" s="64">
        <v>44013</v>
      </c>
      <c r="H9" s="31"/>
      <c r="I9" s="31"/>
      <c r="J9" s="31"/>
      <c r="K9" s="31"/>
    </row>
    <row r="10" spans="1:11">
      <c r="A10" s="31"/>
      <c r="B10" s="44" t="s">
        <v>666</v>
      </c>
      <c r="C10" s="52">
        <v>230</v>
      </c>
      <c r="D10" s="31"/>
      <c r="E10" s="44" t="s">
        <v>553</v>
      </c>
      <c r="F10" s="58">
        <v>0.7</v>
      </c>
      <c r="G10" s="63">
        <v>44013</v>
      </c>
      <c r="H10" s="31"/>
      <c r="I10" s="31"/>
      <c r="J10" s="31"/>
      <c r="K10" s="31"/>
    </row>
    <row r="11" spans="1:11">
      <c r="A11" s="31"/>
      <c r="B11" s="2" t="s">
        <v>667</v>
      </c>
      <c r="C11" s="53">
        <v>230</v>
      </c>
      <c r="D11" s="31"/>
      <c r="E11" s="2" t="s">
        <v>668</v>
      </c>
      <c r="F11" s="65">
        <v>0.6</v>
      </c>
      <c r="G11" s="51" t="s">
        <v>669</v>
      </c>
      <c r="H11" s="31"/>
      <c r="I11" s="31"/>
      <c r="J11" s="31"/>
      <c r="K11" s="31"/>
    </row>
    <row r="12" spans="1:11">
      <c r="A12" s="31"/>
      <c r="B12" s="44" t="s">
        <v>670</v>
      </c>
      <c r="C12" s="52">
        <v>230</v>
      </c>
      <c r="D12" s="31"/>
      <c r="E12" s="44" t="s">
        <v>671</v>
      </c>
      <c r="F12" s="58">
        <v>0.5</v>
      </c>
      <c r="G12" s="50" t="s">
        <v>669</v>
      </c>
      <c r="H12" s="31"/>
      <c r="I12" s="31"/>
      <c r="J12" s="31"/>
      <c r="K12" s="31"/>
    </row>
    <row r="13" spans="1:11">
      <c r="A13" s="31"/>
      <c r="B13" s="2" t="s">
        <v>672</v>
      </c>
      <c r="C13" s="53">
        <v>230</v>
      </c>
      <c r="D13" s="31"/>
      <c r="E13" s="2" t="s">
        <v>673</v>
      </c>
      <c r="F13" s="65">
        <v>0.15</v>
      </c>
      <c r="G13" s="51" t="s">
        <v>674</v>
      </c>
      <c r="H13" s="31"/>
      <c r="I13" s="31"/>
      <c r="J13" s="31"/>
      <c r="K13" s="31"/>
    </row>
    <row r="14" spans="1:11">
      <c r="A14" s="31"/>
      <c r="B14" s="44" t="s">
        <v>675</v>
      </c>
      <c r="C14" s="52">
        <v>260</v>
      </c>
      <c r="D14" s="31"/>
      <c r="E14" s="31"/>
      <c r="F14" s="31"/>
      <c r="G14" s="31"/>
      <c r="H14" s="31"/>
      <c r="I14" s="31"/>
      <c r="J14" s="31"/>
      <c r="K14" s="31"/>
    </row>
    <row r="15" spans="1:11">
      <c r="A15" s="31"/>
      <c r="B15" s="2" t="s">
        <v>676</v>
      </c>
      <c r="C15" s="53">
        <v>260</v>
      </c>
      <c r="D15" s="31"/>
      <c r="E15" s="31" t="s">
        <v>853</v>
      </c>
      <c r="F15" s="31"/>
      <c r="G15" s="31"/>
      <c r="H15" s="31"/>
      <c r="I15" s="31"/>
      <c r="J15" s="31"/>
      <c r="K15" s="31"/>
    </row>
    <row r="16" spans="1:11">
      <c r="A16" s="31"/>
      <c r="B16" s="44" t="s">
        <v>677</v>
      </c>
      <c r="C16" s="52">
        <v>280</v>
      </c>
      <c r="D16" s="31"/>
      <c r="E16" s="31"/>
      <c r="F16" s="31"/>
      <c r="G16" s="31"/>
      <c r="H16" s="31"/>
      <c r="I16" s="31"/>
      <c r="J16" s="31"/>
      <c r="K16" s="31"/>
    </row>
    <row r="17" spans="1:11">
      <c r="A17" s="31"/>
      <c r="B17" s="2" t="s">
        <v>678</v>
      </c>
      <c r="C17" s="53">
        <v>280</v>
      </c>
      <c r="D17" s="31"/>
      <c r="E17" s="31"/>
      <c r="F17" s="31"/>
      <c r="G17" s="31"/>
      <c r="H17" s="31"/>
      <c r="I17" s="31"/>
      <c r="J17" s="31"/>
      <c r="K17" s="31"/>
    </row>
    <row r="18" spans="1:11">
      <c r="A18" s="31"/>
      <c r="B18" s="44" t="s">
        <v>679</v>
      </c>
      <c r="C18" s="52">
        <v>250</v>
      </c>
      <c r="D18" s="31"/>
      <c r="E18" s="31"/>
      <c r="F18" s="31"/>
      <c r="G18" s="31"/>
      <c r="H18" s="31"/>
      <c r="I18" s="31"/>
      <c r="J18" s="31"/>
      <c r="K18" s="31"/>
    </row>
    <row r="19" spans="1:11">
      <c r="A19" s="31"/>
      <c r="B19" s="2" t="s">
        <v>680</v>
      </c>
      <c r="C19" s="53">
        <v>250</v>
      </c>
      <c r="D19" s="31"/>
      <c r="E19" s="31"/>
      <c r="F19" s="31"/>
      <c r="G19" s="31"/>
      <c r="H19" s="31"/>
      <c r="I19" s="31"/>
      <c r="J19" s="31"/>
      <c r="K19" s="31"/>
    </row>
    <row r="20" spans="1:11">
      <c r="A20" s="31"/>
      <c r="B20" s="44" t="s">
        <v>681</v>
      </c>
      <c r="C20" s="52">
        <v>175</v>
      </c>
      <c r="D20" s="31"/>
      <c r="E20" s="31"/>
      <c r="F20" s="31"/>
      <c r="G20" s="31"/>
      <c r="H20" s="31"/>
      <c r="I20" s="31"/>
      <c r="J20" s="31"/>
      <c r="K20" s="31"/>
    </row>
    <row r="21" spans="1:11">
      <c r="A21" s="31"/>
      <c r="B21" s="2" t="s">
        <v>682</v>
      </c>
      <c r="C21" s="53">
        <v>175</v>
      </c>
      <c r="D21" s="31"/>
      <c r="E21" s="31"/>
      <c r="F21" s="31"/>
      <c r="G21" s="31"/>
      <c r="H21" s="31"/>
      <c r="I21" s="31"/>
      <c r="J21" s="31"/>
      <c r="K21" s="31"/>
    </row>
    <row r="22" spans="1:11">
      <c r="A22" s="31"/>
      <c r="B22" s="44" t="s">
        <v>683</v>
      </c>
      <c r="C22" s="52">
        <v>225</v>
      </c>
      <c r="D22" s="31"/>
      <c r="E22" s="31"/>
      <c r="F22" s="31"/>
      <c r="G22" s="31"/>
      <c r="H22" s="31"/>
      <c r="I22" s="31"/>
      <c r="J22" s="31"/>
      <c r="K22" s="31"/>
    </row>
    <row r="23" spans="1:11">
      <c r="A23" s="31"/>
      <c r="B23" s="2" t="s">
        <v>684</v>
      </c>
      <c r="C23" s="53">
        <v>225</v>
      </c>
      <c r="D23" s="31"/>
      <c r="E23" s="31"/>
      <c r="F23" s="31"/>
      <c r="G23" s="31"/>
      <c r="H23" s="31"/>
      <c r="I23" s="31"/>
      <c r="J23" s="31"/>
      <c r="K23" s="31"/>
    </row>
    <row r="24" spans="1:11">
      <c r="A24" s="31"/>
      <c r="B24" s="44" t="s">
        <v>685</v>
      </c>
      <c r="C24" s="52">
        <v>120</v>
      </c>
      <c r="D24" s="31"/>
      <c r="E24" s="31"/>
      <c r="F24" s="31"/>
      <c r="G24" s="31"/>
      <c r="H24" s="31"/>
      <c r="I24" s="31"/>
      <c r="J24" s="31"/>
      <c r="K24" s="31"/>
    </row>
    <row r="25" spans="1:11">
      <c r="A25" s="31"/>
      <c r="B25" s="2" t="s">
        <v>686</v>
      </c>
      <c r="C25" s="53">
        <v>120</v>
      </c>
      <c r="D25" s="31"/>
      <c r="E25" s="31"/>
      <c r="F25" s="31"/>
      <c r="G25" s="31"/>
      <c r="H25" s="31"/>
      <c r="I25" s="31"/>
      <c r="J25" s="31"/>
      <c r="K25" s="31"/>
    </row>
    <row r="26" spans="1:11">
      <c r="A26" s="31"/>
      <c r="B26" s="44" t="s">
        <v>687</v>
      </c>
      <c r="C26" s="52">
        <v>120</v>
      </c>
      <c r="D26" s="31"/>
      <c r="E26" s="31"/>
      <c r="F26" s="31"/>
      <c r="G26" s="31"/>
      <c r="H26" s="31"/>
      <c r="I26" s="31"/>
      <c r="J26" s="31"/>
      <c r="K26" s="31"/>
    </row>
    <row r="27" spans="1:11">
      <c r="A27" s="31"/>
      <c r="B27" s="2" t="s">
        <v>688</v>
      </c>
      <c r="C27" s="53">
        <v>120</v>
      </c>
      <c r="D27" s="31"/>
      <c r="E27" s="31"/>
      <c r="F27" s="31"/>
      <c r="G27" s="31"/>
      <c r="H27" s="31"/>
      <c r="I27" s="31"/>
      <c r="J27" s="31"/>
      <c r="K27" s="31"/>
    </row>
    <row r="28" spans="1:11">
      <c r="A28" s="31"/>
      <c r="B28" s="44" t="s">
        <v>1090</v>
      </c>
      <c r="C28" s="52">
        <v>120</v>
      </c>
      <c r="D28" s="31"/>
      <c r="E28" s="31"/>
      <c r="F28" s="31"/>
      <c r="G28" s="31"/>
      <c r="H28" s="31"/>
      <c r="I28" s="31"/>
      <c r="J28" s="31"/>
      <c r="K28" s="31"/>
    </row>
    <row r="29" spans="1:11">
      <c r="A29" s="31"/>
      <c r="B29" s="2" t="s">
        <v>1091</v>
      </c>
      <c r="C29" s="53">
        <v>120</v>
      </c>
      <c r="D29" s="31"/>
      <c r="E29" s="31"/>
      <c r="F29" s="31"/>
      <c r="G29" s="31"/>
      <c r="H29" s="31"/>
      <c r="I29" s="31"/>
      <c r="J29" s="31"/>
      <c r="K29" s="31"/>
    </row>
    <row r="30" spans="1:11">
      <c r="A30" s="31"/>
      <c r="B30" s="44" t="s">
        <v>689</v>
      </c>
      <c r="C30" s="52">
        <v>362</v>
      </c>
      <c r="D30" s="31"/>
      <c r="E30" s="31"/>
      <c r="F30" s="31"/>
      <c r="G30" s="31"/>
      <c r="H30" s="31"/>
      <c r="I30" s="31"/>
      <c r="J30" s="31"/>
      <c r="K30" s="31"/>
    </row>
    <row r="31" spans="1:11">
      <c r="A31" s="31"/>
      <c r="B31" s="2" t="s">
        <v>690</v>
      </c>
      <c r="C31" s="53">
        <v>170</v>
      </c>
      <c r="D31" s="31"/>
      <c r="E31" s="31"/>
      <c r="F31" s="31"/>
      <c r="G31" s="31"/>
      <c r="H31" s="31"/>
      <c r="I31" s="31"/>
      <c r="J31" s="31"/>
      <c r="K31" s="31"/>
    </row>
    <row r="32" spans="1:11">
      <c r="A32" s="31"/>
      <c r="B32" s="44" t="s">
        <v>691</v>
      </c>
      <c r="C32" s="52">
        <v>170</v>
      </c>
      <c r="D32" s="31"/>
      <c r="E32" s="31"/>
      <c r="F32" s="31"/>
      <c r="G32" s="31"/>
      <c r="H32" s="31"/>
      <c r="I32" s="31"/>
      <c r="J32" s="31"/>
      <c r="K32" s="31"/>
    </row>
    <row r="33" spans="1:11">
      <c r="A33" s="31"/>
      <c r="B33" s="2" t="s">
        <v>692</v>
      </c>
      <c r="C33" s="53">
        <v>180</v>
      </c>
      <c r="D33" s="31"/>
      <c r="E33" s="31"/>
      <c r="F33" s="31"/>
      <c r="G33" s="31"/>
      <c r="H33" s="31"/>
      <c r="I33" s="31"/>
      <c r="J33" s="31"/>
      <c r="K33" s="31"/>
    </row>
    <row r="34" spans="1:11">
      <c r="A34" s="31"/>
      <c r="B34" s="44" t="s">
        <v>693</v>
      </c>
      <c r="C34" s="52">
        <v>180</v>
      </c>
      <c r="D34" s="31"/>
      <c r="E34" s="31"/>
      <c r="F34" s="31"/>
      <c r="G34" s="31"/>
      <c r="H34" s="31"/>
      <c r="I34" s="31"/>
      <c r="J34" s="31"/>
      <c r="K34" s="31"/>
    </row>
    <row r="35" spans="1:11">
      <c r="A35" s="31"/>
      <c r="B35" s="2" t="s">
        <v>694</v>
      </c>
      <c r="C35" s="53">
        <v>180</v>
      </c>
      <c r="D35" s="31"/>
      <c r="E35" s="31"/>
      <c r="F35" s="31"/>
      <c r="G35" s="31"/>
      <c r="H35" s="31"/>
      <c r="I35" s="31"/>
      <c r="J35" s="31"/>
      <c r="K35" s="31"/>
    </row>
    <row r="36" spans="1:11">
      <c r="A36" s="31"/>
      <c r="B36" s="44" t="s">
        <v>1092</v>
      </c>
      <c r="C36" s="52">
        <v>180</v>
      </c>
      <c r="D36" s="31"/>
      <c r="E36" s="31"/>
      <c r="F36" s="31"/>
      <c r="G36" s="31"/>
      <c r="H36" s="31"/>
      <c r="I36" s="31"/>
      <c r="J36" s="31"/>
      <c r="K36" s="31"/>
    </row>
    <row r="37" spans="1:11">
      <c r="A37" s="31"/>
      <c r="B37" s="2" t="s">
        <v>695</v>
      </c>
      <c r="C37" s="53">
        <v>175</v>
      </c>
      <c r="D37" s="31"/>
      <c r="E37" s="31"/>
      <c r="F37" s="31"/>
      <c r="G37" s="31"/>
      <c r="H37" s="31"/>
      <c r="I37" s="31"/>
      <c r="J37" s="31"/>
      <c r="K37" s="31"/>
    </row>
    <row r="38" spans="1:11">
      <c r="A38" s="31"/>
      <c r="B38" s="44" t="s">
        <v>696</v>
      </c>
      <c r="C38" s="52">
        <v>175</v>
      </c>
      <c r="D38" s="31"/>
      <c r="E38" s="31"/>
      <c r="F38" s="31"/>
      <c r="G38" s="31"/>
      <c r="H38" s="31"/>
      <c r="I38" s="31"/>
      <c r="J38" s="31"/>
      <c r="K38" s="31"/>
    </row>
    <row r="39" spans="1:11">
      <c r="A39" s="31"/>
      <c r="B39" s="2" t="s">
        <v>697</v>
      </c>
      <c r="C39" s="53">
        <v>175</v>
      </c>
      <c r="D39" s="31"/>
      <c r="E39" s="31"/>
      <c r="F39" s="31"/>
      <c r="G39" s="31"/>
      <c r="H39" s="31"/>
      <c r="I39" s="31"/>
      <c r="J39" s="31"/>
      <c r="K39" s="31"/>
    </row>
    <row r="40" spans="1:11">
      <c r="A40" s="31"/>
      <c r="B40" s="44" t="s">
        <v>1093</v>
      </c>
      <c r="C40" s="52">
        <v>175</v>
      </c>
      <c r="D40" s="31"/>
      <c r="E40" s="31"/>
      <c r="F40" s="31"/>
      <c r="G40" s="31"/>
      <c r="H40" s="31"/>
      <c r="I40" s="31"/>
      <c r="J40" s="31"/>
      <c r="K40" s="31"/>
    </row>
    <row r="41" spans="1:11">
      <c r="A41" s="31"/>
      <c r="B41" s="2" t="s">
        <v>698</v>
      </c>
      <c r="C41" s="53">
        <v>220</v>
      </c>
      <c r="D41" s="31"/>
      <c r="E41" s="31"/>
      <c r="F41" s="31"/>
      <c r="G41" s="31"/>
      <c r="H41" s="31"/>
      <c r="I41" s="31"/>
      <c r="J41" s="31"/>
      <c r="K41" s="31"/>
    </row>
    <row r="42" spans="1:11">
      <c r="A42" s="31"/>
      <c r="B42" s="44" t="s">
        <v>699</v>
      </c>
      <c r="C42" s="52">
        <v>240</v>
      </c>
      <c r="D42" s="31"/>
      <c r="E42" s="31"/>
      <c r="F42" s="31"/>
      <c r="G42" s="31"/>
      <c r="H42" s="31"/>
      <c r="I42" s="31"/>
      <c r="J42" s="31"/>
      <c r="K42" s="31"/>
    </row>
    <row r="43" spans="1:11">
      <c r="A43" s="31"/>
      <c r="B43" s="2" t="s">
        <v>700</v>
      </c>
      <c r="C43" s="53">
        <v>240</v>
      </c>
      <c r="D43" s="31"/>
      <c r="E43" s="31"/>
      <c r="F43" s="31"/>
      <c r="G43" s="31"/>
      <c r="H43" s="31"/>
      <c r="I43" s="31"/>
      <c r="J43" s="31"/>
      <c r="K43" s="31"/>
    </row>
    <row r="44" spans="1:11">
      <c r="A44" s="31"/>
      <c r="B44" s="44" t="s">
        <v>701</v>
      </c>
      <c r="C44" s="52">
        <v>410</v>
      </c>
      <c r="D44" s="31"/>
      <c r="E44" s="31"/>
      <c r="F44" s="31"/>
      <c r="G44" s="31"/>
      <c r="H44" s="31"/>
      <c r="I44" s="31"/>
      <c r="J44" s="31"/>
      <c r="K44" s="31"/>
    </row>
    <row r="45" spans="1:11">
      <c r="A45" s="31"/>
      <c r="B45" s="2" t="s">
        <v>702</v>
      </c>
      <c r="C45" s="53">
        <v>300</v>
      </c>
      <c r="D45" s="31"/>
      <c r="E45" s="31"/>
      <c r="F45" s="31"/>
      <c r="G45" s="31"/>
      <c r="H45" s="31"/>
      <c r="I45" s="31"/>
      <c r="J45" s="31"/>
      <c r="K45" s="31"/>
    </row>
    <row r="46" spans="1:11">
      <c r="A46" s="31"/>
      <c r="B46" s="44" t="s">
        <v>703</v>
      </c>
      <c r="C46" s="52">
        <v>410</v>
      </c>
      <c r="D46" s="31"/>
      <c r="E46" s="31"/>
      <c r="F46" s="31"/>
      <c r="G46" s="31"/>
      <c r="H46" s="31"/>
      <c r="I46" s="31"/>
      <c r="J46" s="31"/>
      <c r="K46" s="31"/>
    </row>
    <row r="47" spans="1:11">
      <c r="A47" s="31"/>
      <c r="B47" s="2" t="s">
        <v>704</v>
      </c>
      <c r="C47" s="53">
        <v>410</v>
      </c>
      <c r="D47" s="31"/>
      <c r="E47" s="31"/>
      <c r="F47" s="31"/>
      <c r="G47" s="31"/>
      <c r="H47" s="31"/>
      <c r="I47" s="31"/>
      <c r="J47" s="31"/>
      <c r="K47" s="31"/>
    </row>
    <row r="48" spans="1:11">
      <c r="A48" s="31"/>
      <c r="B48" s="44" t="s">
        <v>705</v>
      </c>
      <c r="C48" s="52">
        <v>216</v>
      </c>
      <c r="D48" s="31"/>
      <c r="E48" s="31"/>
      <c r="F48" s="31"/>
      <c r="G48" s="31"/>
      <c r="H48" s="31"/>
      <c r="I48" s="31"/>
      <c r="J48" s="31"/>
      <c r="K48" s="31"/>
    </row>
    <row r="49" spans="1:11">
      <c r="A49" s="31"/>
      <c r="B49" s="2" t="s">
        <v>706</v>
      </c>
      <c r="C49" s="53">
        <v>216</v>
      </c>
      <c r="D49" s="31"/>
      <c r="E49" s="31"/>
      <c r="F49" s="31"/>
      <c r="G49" s="31"/>
      <c r="H49" s="31"/>
      <c r="I49" s="31"/>
      <c r="J49" s="31"/>
      <c r="K49" s="31"/>
    </row>
    <row r="50" spans="1:11">
      <c r="A50" s="31"/>
      <c r="B50" s="44" t="s">
        <v>707</v>
      </c>
      <c r="C50" s="52">
        <v>228</v>
      </c>
      <c r="D50" s="31"/>
      <c r="E50" s="31"/>
      <c r="F50" s="31"/>
      <c r="G50" s="31"/>
      <c r="H50" s="31"/>
      <c r="I50" s="31"/>
      <c r="J50" s="31"/>
      <c r="K50" s="31"/>
    </row>
    <row r="51" spans="1:11">
      <c r="A51" s="31"/>
      <c r="B51" s="2" t="s">
        <v>708</v>
      </c>
      <c r="C51" s="53">
        <v>228</v>
      </c>
      <c r="D51" s="31"/>
      <c r="E51" s="31"/>
      <c r="F51" s="31"/>
      <c r="G51" s="31"/>
      <c r="H51" s="31"/>
      <c r="I51" s="31"/>
      <c r="J51" s="31"/>
      <c r="K51" s="31"/>
    </row>
    <row r="52" spans="1:11">
      <c r="A52" s="31"/>
      <c r="B52" s="44" t="s">
        <v>709</v>
      </c>
      <c r="C52" s="52">
        <v>60</v>
      </c>
      <c r="D52" s="31"/>
      <c r="E52" s="31"/>
      <c r="F52" s="31"/>
      <c r="G52" s="31"/>
      <c r="H52" s="31"/>
      <c r="I52" s="31"/>
      <c r="J52" s="31"/>
      <c r="K52" s="31"/>
    </row>
    <row r="53" spans="1:11">
      <c r="A53" s="31"/>
      <c r="B53" s="2" t="s">
        <v>710</v>
      </c>
      <c r="C53" s="53">
        <v>118</v>
      </c>
      <c r="D53" s="31"/>
      <c r="E53" s="31"/>
      <c r="F53" s="31"/>
      <c r="G53" s="31"/>
      <c r="H53" s="31"/>
      <c r="I53" s="31"/>
      <c r="J53" s="31"/>
      <c r="K53" s="31"/>
    </row>
    <row r="54" spans="1:11">
      <c r="A54" s="31"/>
      <c r="B54" s="44" t="s">
        <v>711</v>
      </c>
      <c r="C54" s="52">
        <v>160</v>
      </c>
      <c r="D54" s="31"/>
      <c r="E54" s="31"/>
      <c r="F54" s="31"/>
      <c r="G54" s="31"/>
      <c r="H54" s="31"/>
      <c r="I54" s="31"/>
      <c r="J54" s="31"/>
      <c r="K54" s="31"/>
    </row>
    <row r="55" spans="1:11">
      <c r="A55" s="31"/>
      <c r="B55" s="31"/>
      <c r="C55" s="31"/>
      <c r="D55" s="31"/>
      <c r="E55" s="31"/>
      <c r="F55" s="31"/>
      <c r="G55" s="31"/>
      <c r="H55" s="31"/>
      <c r="I55" s="31"/>
      <c r="J55" s="31"/>
      <c r="K55" s="31"/>
    </row>
    <row r="56" spans="1:11">
      <c r="A56" s="31"/>
      <c r="B56" s="31" t="s">
        <v>854</v>
      </c>
      <c r="C56" s="31"/>
      <c r="D56" s="31"/>
      <c r="E56" s="31"/>
      <c r="F56" s="31"/>
      <c r="G56" s="31"/>
      <c r="H56" s="31"/>
      <c r="I56" s="31"/>
      <c r="J56" s="31"/>
      <c r="K56" s="31"/>
    </row>
    <row r="57" spans="1:11">
      <c r="A57" s="31"/>
      <c r="B57" s="31"/>
      <c r="C57" s="31"/>
      <c r="D57" s="31"/>
      <c r="E57" s="31"/>
      <c r="F57" s="31"/>
      <c r="G57" s="31"/>
      <c r="H57" s="31"/>
      <c r="I57" s="31"/>
      <c r="J57" s="31"/>
      <c r="K57" s="31"/>
    </row>
  </sheetData>
  <hyperlinks>
    <hyperlink ref="A1" location="'Table of Contents'!$C$36" display="TOC"/>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249977111117893"/>
  </sheetPr>
  <dimension ref="A1:S25"/>
  <sheetViews>
    <sheetView showGridLines="0" zoomScale="85" zoomScaleNormal="85" workbookViewId="0"/>
  </sheetViews>
  <sheetFormatPr defaultRowHeight="15"/>
  <cols>
    <col min="1" max="1" width="3.7109375" style="3" customWidth="1"/>
    <col min="2" max="2" width="27.28515625" style="3" bestFit="1" customWidth="1"/>
    <col min="3" max="3" width="23.5703125" style="3" bestFit="1" customWidth="1"/>
    <col min="4" max="4" width="22.5703125" style="3" customWidth="1"/>
    <col min="5" max="5" width="25" style="3" bestFit="1" customWidth="1"/>
    <col min="6" max="6" width="16" style="3" customWidth="1"/>
    <col min="7" max="7" width="32.5703125" style="3" customWidth="1"/>
    <col min="8" max="16384" width="9.140625" style="3"/>
  </cols>
  <sheetData>
    <row r="1" spans="1:19" ht="12" customHeight="1">
      <c r="A1" s="85" t="s">
        <v>898</v>
      </c>
      <c r="B1" s="8"/>
      <c r="C1" s="8"/>
      <c r="D1" s="8"/>
      <c r="E1" s="8"/>
      <c r="F1" s="8"/>
      <c r="G1" s="8"/>
      <c r="H1" s="8"/>
      <c r="I1" s="8"/>
      <c r="J1" s="8"/>
      <c r="K1" s="8"/>
    </row>
    <row r="2" spans="1:19" ht="27" customHeight="1" thickBot="1">
      <c r="A2" s="8"/>
      <c r="B2" s="77" t="str">
        <f>'Table of Contents'!$D$37</f>
        <v>Generator reliability settings</v>
      </c>
      <c r="C2" s="77"/>
      <c r="D2" s="8"/>
      <c r="E2" s="8"/>
      <c r="F2" s="8"/>
      <c r="G2" s="8"/>
      <c r="H2" s="8"/>
      <c r="I2" s="8"/>
      <c r="J2" s="8"/>
      <c r="K2" s="8"/>
    </row>
    <row r="3" spans="1:19" ht="15.75" customHeight="1" thickTop="1">
      <c r="A3" s="8"/>
      <c r="B3" s="99" t="str">
        <f>HYPERLINK('Table of Contents'!D48, "Source: " &amp; 'Table of Contents'!F37)</f>
        <v>Source: AEMO Electricity Statement of Opportunities 2018</v>
      </c>
      <c r="C3" s="8"/>
      <c r="D3" s="8"/>
      <c r="E3" s="8"/>
      <c r="F3" s="8"/>
      <c r="G3" s="8"/>
      <c r="H3" s="8"/>
      <c r="I3" s="8"/>
      <c r="J3" s="8"/>
      <c r="K3" s="8"/>
    </row>
    <row r="4" spans="1:19">
      <c r="A4" s="8"/>
      <c r="B4" s="31" t="s">
        <v>337</v>
      </c>
      <c r="C4" s="31"/>
      <c r="D4" s="31"/>
      <c r="E4" s="31"/>
      <c r="F4" s="8"/>
      <c r="G4" s="8"/>
      <c r="H4" s="8"/>
      <c r="I4" s="8"/>
      <c r="J4" s="8"/>
      <c r="K4" s="8"/>
    </row>
    <row r="5" spans="1:19">
      <c r="A5" s="8"/>
      <c r="B5" s="7"/>
      <c r="C5" s="31"/>
      <c r="D5" s="31"/>
      <c r="E5" s="31"/>
      <c r="F5" s="8"/>
      <c r="G5" s="8"/>
      <c r="H5" s="8"/>
      <c r="I5" s="8"/>
      <c r="J5" s="8"/>
      <c r="K5" s="8"/>
    </row>
    <row r="6" spans="1:19">
      <c r="A6" s="8"/>
      <c r="B6" s="24" t="s">
        <v>351</v>
      </c>
      <c r="C6" s="8"/>
      <c r="D6" s="8"/>
      <c r="E6" s="8"/>
      <c r="F6" s="8"/>
      <c r="G6" s="8"/>
      <c r="H6" s="8"/>
      <c r="I6" s="8"/>
      <c r="J6" s="8"/>
      <c r="K6" s="8"/>
    </row>
    <row r="7" spans="1:19">
      <c r="A7" s="8"/>
      <c r="B7" s="8"/>
      <c r="C7" s="8"/>
      <c r="D7" s="8"/>
      <c r="E7" s="8"/>
      <c r="F7" s="8"/>
      <c r="G7" s="8"/>
      <c r="H7" s="8"/>
      <c r="I7" s="8"/>
      <c r="J7" s="8"/>
      <c r="K7" s="8"/>
    </row>
    <row r="8" spans="1:19" ht="15.75" customHeight="1">
      <c r="A8" s="8"/>
      <c r="B8" s="195" t="s">
        <v>338</v>
      </c>
      <c r="C8" s="169" t="s">
        <v>352</v>
      </c>
      <c r="D8" s="171"/>
      <c r="E8" s="169" t="s">
        <v>353</v>
      </c>
      <c r="F8" s="194"/>
      <c r="G8" s="192" t="s">
        <v>354</v>
      </c>
      <c r="H8" s="8"/>
      <c r="I8" s="8"/>
      <c r="J8" s="8"/>
      <c r="K8" s="8"/>
    </row>
    <row r="9" spans="1:19">
      <c r="A9" s="8"/>
      <c r="B9" s="196"/>
      <c r="C9" s="57" t="s">
        <v>1125</v>
      </c>
      <c r="D9" s="57" t="s">
        <v>340</v>
      </c>
      <c r="E9" s="54" t="s">
        <v>339</v>
      </c>
      <c r="F9" s="54" t="s">
        <v>340</v>
      </c>
      <c r="G9" s="193"/>
      <c r="H9" s="8"/>
      <c r="I9" s="8"/>
      <c r="J9" s="8"/>
      <c r="K9" s="8"/>
    </row>
    <row r="10" spans="1:19">
      <c r="A10" s="8"/>
      <c r="B10" s="44" t="s">
        <v>346</v>
      </c>
      <c r="C10" s="59">
        <v>2.4199999999999999E-2</v>
      </c>
      <c r="D10" s="59">
        <v>0.1351</v>
      </c>
      <c r="E10" s="52">
        <v>53</v>
      </c>
      <c r="F10" s="52">
        <v>16</v>
      </c>
      <c r="G10" s="59">
        <v>0.1694</v>
      </c>
      <c r="H10" s="8"/>
      <c r="I10" s="8"/>
      <c r="J10" s="8"/>
      <c r="K10" s="8"/>
      <c r="M10"/>
      <c r="N10"/>
      <c r="O10"/>
      <c r="P10"/>
      <c r="Q10"/>
      <c r="R10"/>
      <c r="S10"/>
    </row>
    <row r="11" spans="1:19">
      <c r="A11" s="8"/>
      <c r="B11" s="2" t="s">
        <v>348</v>
      </c>
      <c r="C11" s="66">
        <v>6.5600000000000006E-2</v>
      </c>
      <c r="D11" s="66">
        <v>0.2581</v>
      </c>
      <c r="E11" s="53">
        <v>135</v>
      </c>
      <c r="F11" s="53">
        <v>19</v>
      </c>
      <c r="G11" s="66">
        <v>0.19980000000000001</v>
      </c>
      <c r="H11" s="8"/>
      <c r="I11" s="8"/>
      <c r="J11" s="8"/>
      <c r="K11" s="8"/>
      <c r="M11"/>
      <c r="N11"/>
      <c r="O11"/>
      <c r="P11"/>
      <c r="Q11"/>
      <c r="R11"/>
      <c r="S11"/>
    </row>
    <row r="12" spans="1:19">
      <c r="A12" s="8"/>
      <c r="B12" s="44" t="s">
        <v>349</v>
      </c>
      <c r="C12" s="59">
        <v>3.8800000000000001E-2</v>
      </c>
      <c r="D12" s="59">
        <v>0.23449999999999999</v>
      </c>
      <c r="E12" s="52">
        <v>102</v>
      </c>
      <c r="F12" s="52">
        <v>16</v>
      </c>
      <c r="G12" s="59">
        <v>0.17760000000000001</v>
      </c>
      <c r="H12" s="8"/>
      <c r="I12" s="8"/>
      <c r="J12" s="8"/>
      <c r="K12" s="8"/>
    </row>
    <row r="13" spans="1:19">
      <c r="A13" s="8"/>
      <c r="B13" s="2" t="s">
        <v>347</v>
      </c>
      <c r="C13" s="66">
        <v>5.3400000000000003E-2</v>
      </c>
      <c r="D13" s="66">
        <v>0.13320000000000001</v>
      </c>
      <c r="E13" s="53">
        <v>40</v>
      </c>
      <c r="F13" s="53">
        <v>7</v>
      </c>
      <c r="G13" s="66">
        <v>0.1918</v>
      </c>
      <c r="H13" s="8"/>
      <c r="I13" s="8"/>
      <c r="J13" s="8"/>
      <c r="K13" s="8"/>
    </row>
    <row r="14" spans="1:19">
      <c r="A14" s="8"/>
      <c r="B14" s="44" t="s">
        <v>342</v>
      </c>
      <c r="C14" s="59">
        <v>1.3299999999999999E-2</v>
      </c>
      <c r="D14" s="59">
        <v>3.5999999999999999E-3</v>
      </c>
      <c r="E14" s="52">
        <v>17</v>
      </c>
      <c r="F14" s="52">
        <v>36</v>
      </c>
      <c r="G14" s="59">
        <v>0.42759999999999998</v>
      </c>
      <c r="H14" s="8"/>
      <c r="I14" s="8"/>
      <c r="J14" s="8"/>
      <c r="K14" s="8"/>
    </row>
    <row r="15" spans="1:19">
      <c r="A15" s="8"/>
      <c r="B15" s="2" t="s">
        <v>343</v>
      </c>
      <c r="C15" s="66">
        <v>3.56E-2</v>
      </c>
      <c r="D15" s="66">
        <v>2.8E-3</v>
      </c>
      <c r="E15" s="53">
        <v>15</v>
      </c>
      <c r="F15" s="53">
        <v>21</v>
      </c>
      <c r="G15" s="66">
        <v>0.26910000000000001</v>
      </c>
      <c r="H15" s="8"/>
      <c r="I15" s="8"/>
      <c r="J15" s="8"/>
      <c r="K15" s="8"/>
    </row>
    <row r="16" spans="1:19">
      <c r="A16" s="8"/>
      <c r="B16" s="44" t="s">
        <v>350</v>
      </c>
      <c r="C16" s="59">
        <v>4.58E-2</v>
      </c>
      <c r="D16" s="59">
        <v>0.1125</v>
      </c>
      <c r="E16" s="52">
        <v>124</v>
      </c>
      <c r="F16" s="52">
        <v>75</v>
      </c>
      <c r="G16" s="59">
        <v>0.22850000000000001</v>
      </c>
      <c r="H16" s="8"/>
      <c r="I16" s="8"/>
      <c r="J16" s="8"/>
      <c r="K16" s="8"/>
    </row>
    <row r="17" spans="1:11">
      <c r="A17" s="8"/>
      <c r="B17" s="2" t="s">
        <v>341</v>
      </c>
      <c r="C17" s="66">
        <v>1.5800000000000002E-2</v>
      </c>
      <c r="D17" s="66">
        <v>1E-4</v>
      </c>
      <c r="E17" s="53">
        <v>15</v>
      </c>
      <c r="F17" s="53">
        <v>7</v>
      </c>
      <c r="G17" s="66">
        <v>0.1726</v>
      </c>
      <c r="H17" s="8"/>
      <c r="I17" s="8"/>
      <c r="J17" s="8"/>
      <c r="K17" s="8"/>
    </row>
    <row r="18" spans="1:11">
      <c r="A18" s="8"/>
      <c r="B18" s="8"/>
      <c r="C18" s="8"/>
      <c r="D18" s="8"/>
      <c r="E18" s="8"/>
      <c r="F18" s="8"/>
      <c r="G18" s="8"/>
      <c r="H18" s="8"/>
      <c r="I18" s="8"/>
      <c r="J18" s="8"/>
      <c r="K18" s="8"/>
    </row>
    <row r="19" spans="1:11">
      <c r="A19" s="8"/>
      <c r="B19" s="31" t="s">
        <v>355</v>
      </c>
      <c r="C19" s="31"/>
      <c r="D19" s="31"/>
      <c r="E19" s="31"/>
      <c r="F19" s="31"/>
      <c r="G19" s="31"/>
      <c r="H19" s="8"/>
      <c r="I19" s="8"/>
      <c r="J19" s="8"/>
      <c r="K19" s="8"/>
    </row>
    <row r="20" spans="1:11">
      <c r="A20" s="8"/>
      <c r="B20" s="31" t="s">
        <v>357</v>
      </c>
      <c r="C20" s="31"/>
      <c r="D20" s="31"/>
      <c r="E20" s="31"/>
      <c r="F20" s="31"/>
      <c r="G20" s="31"/>
      <c r="H20" s="8"/>
      <c r="I20" s="8"/>
      <c r="J20" s="8"/>
      <c r="K20" s="8"/>
    </row>
    <row r="21" spans="1:11">
      <c r="A21" s="8"/>
      <c r="B21" s="31" t="s">
        <v>356</v>
      </c>
      <c r="C21" s="31"/>
      <c r="D21" s="31"/>
      <c r="E21" s="31"/>
      <c r="F21" s="31"/>
      <c r="G21" s="31"/>
      <c r="H21" s="31"/>
      <c r="I21" s="8"/>
      <c r="J21" s="8"/>
      <c r="K21" s="8"/>
    </row>
    <row r="22" spans="1:11">
      <c r="A22" s="8"/>
      <c r="B22" s="8"/>
      <c r="C22" s="8"/>
      <c r="D22" s="8"/>
      <c r="E22" s="8"/>
      <c r="F22" s="8"/>
      <c r="G22" s="8"/>
      <c r="H22" s="8"/>
      <c r="I22" s="8"/>
      <c r="J22" s="8"/>
      <c r="K22" s="8"/>
    </row>
    <row r="23" spans="1:11">
      <c r="A23" s="8"/>
      <c r="B23" s="8"/>
      <c r="C23" s="8"/>
      <c r="D23" s="8"/>
      <c r="E23" s="8"/>
      <c r="F23" s="8"/>
      <c r="G23" s="8"/>
      <c r="H23" s="8"/>
      <c r="I23" s="8"/>
      <c r="J23" s="8"/>
      <c r="K23" s="8"/>
    </row>
    <row r="24" spans="1:11">
      <c r="A24" s="8"/>
      <c r="B24" s="8"/>
      <c r="C24" s="8"/>
      <c r="D24" s="8"/>
      <c r="E24" s="8"/>
      <c r="F24" s="8"/>
      <c r="G24" s="8"/>
      <c r="H24" s="8"/>
      <c r="I24" s="8"/>
      <c r="J24" s="8"/>
      <c r="K24" s="8"/>
    </row>
    <row r="25" spans="1:11">
      <c r="A25" s="8"/>
      <c r="B25" s="8"/>
      <c r="C25" s="8"/>
      <c r="D25" s="8"/>
      <c r="E25" s="8"/>
      <c r="F25" s="8"/>
      <c r="G25" s="8"/>
      <c r="H25" s="8"/>
      <c r="I25" s="8"/>
      <c r="J25" s="8"/>
      <c r="K25" s="8"/>
    </row>
  </sheetData>
  <mergeCells count="4">
    <mergeCell ref="G8:G9"/>
    <mergeCell ref="C8:D8"/>
    <mergeCell ref="E8:F8"/>
    <mergeCell ref="B8:B9"/>
  </mergeCells>
  <hyperlinks>
    <hyperlink ref="A1" location="'Table of Contents'!$C$37" display="TOC"/>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H16"/>
  <sheetViews>
    <sheetView showGridLines="0" zoomScale="85" zoomScaleNormal="85" workbookViewId="0"/>
  </sheetViews>
  <sheetFormatPr defaultColWidth="10.28515625" defaultRowHeight="15"/>
  <cols>
    <col min="1" max="1" width="3.7109375" customWidth="1"/>
    <col min="2" max="2" width="26.5703125" customWidth="1"/>
    <col min="3" max="3" width="16.28515625" customWidth="1"/>
    <col min="4" max="4" width="16.140625" customWidth="1"/>
    <col min="5" max="5" width="18" customWidth="1"/>
  </cols>
  <sheetData>
    <row r="1" spans="1:8" ht="12" customHeight="1">
      <c r="A1" s="85" t="s">
        <v>898</v>
      </c>
      <c r="B1" s="2"/>
      <c r="C1" s="2"/>
      <c r="D1" s="2"/>
      <c r="E1" s="2"/>
      <c r="F1" s="2"/>
      <c r="G1" s="2"/>
      <c r="H1" s="2"/>
    </row>
    <row r="2" spans="1:8" ht="27" customHeight="1" thickBot="1">
      <c r="A2" s="2"/>
      <c r="B2" s="77" t="str">
        <f>'Table of Contents'!$D$38</f>
        <v>Maintenance rate</v>
      </c>
      <c r="C2" s="77"/>
      <c r="D2" s="2"/>
      <c r="E2" s="2"/>
      <c r="F2" s="2"/>
      <c r="G2" s="2"/>
      <c r="H2" s="2"/>
    </row>
    <row r="3" spans="1:8" ht="15.75" customHeight="1" thickTop="1">
      <c r="A3" s="2"/>
      <c r="B3" s="99" t="str">
        <f>HYPERLINK('Table of Contents'!D47, "Source: " &amp; 'Table of Contents'!F38)</f>
        <v>Source: AEMO 2018 ISP Assumptions Workbook</v>
      </c>
      <c r="C3" s="2"/>
      <c r="D3" s="2"/>
      <c r="E3" s="2"/>
      <c r="F3" s="2"/>
      <c r="G3" s="2"/>
      <c r="H3" s="2"/>
    </row>
    <row r="4" spans="1:8">
      <c r="A4" s="2"/>
      <c r="B4" s="31" t="s">
        <v>638</v>
      </c>
      <c r="C4" s="2"/>
      <c r="D4" s="31"/>
      <c r="E4" s="2"/>
      <c r="F4" s="2"/>
      <c r="G4" s="2"/>
      <c r="H4" s="2"/>
    </row>
    <row r="5" spans="1:8">
      <c r="A5" s="2"/>
      <c r="B5" s="31" t="s">
        <v>639</v>
      </c>
      <c r="C5" s="2"/>
      <c r="D5" s="31"/>
      <c r="E5" s="2"/>
      <c r="F5" s="2"/>
      <c r="G5" s="2"/>
      <c r="H5" s="2"/>
    </row>
    <row r="6" spans="1:8">
      <c r="A6" s="2"/>
      <c r="B6" s="2"/>
      <c r="C6" s="2"/>
      <c r="D6" s="2"/>
      <c r="E6" s="2"/>
      <c r="F6" s="2"/>
      <c r="G6" s="2"/>
      <c r="H6" s="2"/>
    </row>
    <row r="7" spans="1:8">
      <c r="A7" s="2"/>
      <c r="B7" s="54" t="s">
        <v>338</v>
      </c>
      <c r="C7" s="54" t="s">
        <v>640</v>
      </c>
      <c r="D7" s="54" t="s">
        <v>641</v>
      </c>
      <c r="E7" s="54" t="s">
        <v>815</v>
      </c>
      <c r="F7" s="2"/>
      <c r="G7" s="2"/>
      <c r="H7" s="2"/>
    </row>
    <row r="8" spans="1:8">
      <c r="A8" s="2"/>
      <c r="B8" s="50" t="s">
        <v>450</v>
      </c>
      <c r="C8" s="59">
        <v>5.4800000000000001E-2</v>
      </c>
      <c r="D8" s="52">
        <v>5</v>
      </c>
      <c r="E8" s="52">
        <f t="shared" ref="E8:E13" si="0">365*C8</f>
        <v>20.001999999999999</v>
      </c>
      <c r="F8" s="2"/>
      <c r="G8" s="2"/>
      <c r="H8" s="2"/>
    </row>
    <row r="9" spans="1:8">
      <c r="A9" s="2"/>
      <c r="B9" s="51" t="s">
        <v>451</v>
      </c>
      <c r="C9" s="66">
        <v>5.4800000000000001E-2</v>
      </c>
      <c r="D9" s="53">
        <v>5</v>
      </c>
      <c r="E9" s="53">
        <f t="shared" si="0"/>
        <v>20.001999999999999</v>
      </c>
      <c r="F9" s="2"/>
      <c r="G9" s="2"/>
      <c r="H9" s="2"/>
    </row>
    <row r="10" spans="1:8">
      <c r="A10" s="2"/>
      <c r="B10" s="50" t="s">
        <v>341</v>
      </c>
      <c r="C10" s="59">
        <v>0</v>
      </c>
      <c r="D10" s="52">
        <v>5</v>
      </c>
      <c r="E10" s="52">
        <f t="shared" si="0"/>
        <v>0</v>
      </c>
      <c r="F10" s="2"/>
      <c r="G10" s="2"/>
      <c r="H10" s="2"/>
    </row>
    <row r="11" spans="1:8">
      <c r="A11" s="2"/>
      <c r="B11" s="51" t="s">
        <v>642</v>
      </c>
      <c r="C11" s="66">
        <v>1.37E-2</v>
      </c>
      <c r="D11" s="53">
        <v>5</v>
      </c>
      <c r="E11" s="53">
        <f t="shared" si="0"/>
        <v>5.0004999999999997</v>
      </c>
      <c r="F11" s="2"/>
      <c r="G11" s="2"/>
      <c r="H11" s="2"/>
    </row>
    <row r="12" spans="1:8">
      <c r="A12" s="2"/>
      <c r="B12" s="50" t="s">
        <v>342</v>
      </c>
      <c r="C12" s="59">
        <v>5.4800000000000001E-2</v>
      </c>
      <c r="D12" s="52">
        <v>5</v>
      </c>
      <c r="E12" s="52">
        <f t="shared" si="0"/>
        <v>20.001999999999999</v>
      </c>
      <c r="F12" s="2"/>
      <c r="G12" s="2"/>
      <c r="H12" s="2"/>
    </row>
    <row r="13" spans="1:8">
      <c r="A13" s="2"/>
      <c r="B13" s="51" t="s">
        <v>343</v>
      </c>
      <c r="C13" s="66">
        <v>1.37E-2</v>
      </c>
      <c r="D13" s="53">
        <v>5</v>
      </c>
      <c r="E13" s="53">
        <f t="shared" si="0"/>
        <v>5.0004999999999997</v>
      </c>
      <c r="F13" s="2"/>
      <c r="G13" s="2"/>
      <c r="H13" s="2"/>
    </row>
    <row r="14" spans="1:8">
      <c r="A14" s="2"/>
      <c r="B14" s="50"/>
      <c r="C14" s="59"/>
      <c r="D14" s="50"/>
      <c r="E14" s="50"/>
      <c r="F14" s="2"/>
      <c r="G14" s="2"/>
      <c r="H14" s="2"/>
    </row>
    <row r="15" spans="1:8">
      <c r="A15" s="2"/>
      <c r="B15" s="51"/>
      <c r="C15" s="66"/>
      <c r="D15" s="51"/>
      <c r="E15" s="51"/>
      <c r="F15" s="2"/>
      <c r="G15" s="2"/>
      <c r="H15" s="2"/>
    </row>
    <row r="16" spans="1:8">
      <c r="A16" s="2"/>
      <c r="B16" s="2"/>
      <c r="C16" s="2"/>
      <c r="D16" s="2"/>
      <c r="E16" s="2"/>
      <c r="F16" s="2"/>
      <c r="G16" s="2"/>
      <c r="H16" s="2"/>
    </row>
  </sheetData>
  <hyperlinks>
    <hyperlink ref="A1" location="'Table of Contents'!$C$38" display="TOC"/>
  </hyperlinks>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249977111117893"/>
  </sheetPr>
  <dimension ref="A1:G68"/>
  <sheetViews>
    <sheetView showGridLines="0" zoomScale="85" zoomScaleNormal="85" workbookViewId="0"/>
  </sheetViews>
  <sheetFormatPr defaultColWidth="10.28515625" defaultRowHeight="15"/>
  <cols>
    <col min="1" max="1" width="3.7109375" customWidth="1"/>
    <col min="2" max="2" width="24.42578125" customWidth="1"/>
    <col min="3" max="3" width="21" customWidth="1"/>
    <col min="4" max="4" width="11" customWidth="1"/>
    <col min="5" max="5" width="18.7109375" customWidth="1"/>
    <col min="6" max="6" width="23.42578125" customWidth="1"/>
  </cols>
  <sheetData>
    <row r="1" spans="1:7" ht="12" customHeight="1">
      <c r="A1" s="85" t="s">
        <v>898</v>
      </c>
      <c r="B1" s="8"/>
      <c r="C1" s="8"/>
      <c r="D1" s="8"/>
      <c r="E1" s="8"/>
      <c r="F1" s="8"/>
      <c r="G1" s="8"/>
    </row>
    <row r="2" spans="1:7" ht="27" customHeight="1" thickBot="1">
      <c r="A2" s="8"/>
      <c r="B2" s="77" t="str">
        <f>'Table of Contents'!$D$39</f>
        <v>Heat rates</v>
      </c>
      <c r="C2" s="8"/>
      <c r="D2" s="8"/>
      <c r="E2" s="8"/>
      <c r="F2" s="8"/>
      <c r="G2" s="8"/>
    </row>
    <row r="3" spans="1:7" ht="15.75" customHeight="1" thickTop="1">
      <c r="A3" s="8"/>
      <c r="B3" s="99" t="str">
        <f>HYPERLINK('Table of Contents'!D47, "Source: " &amp; 'Table of Contents'!F39)</f>
        <v>Source: AEMO 2018 ISP Assumptions Workbook</v>
      </c>
      <c r="C3" s="8"/>
      <c r="D3" s="8"/>
      <c r="E3" s="8"/>
      <c r="F3" s="8"/>
      <c r="G3" s="8"/>
    </row>
    <row r="4" spans="1:7">
      <c r="A4" s="8"/>
      <c r="B4" s="31" t="s">
        <v>613</v>
      </c>
      <c r="C4" s="8"/>
      <c r="D4" s="8"/>
      <c r="E4" s="8"/>
      <c r="F4" s="8"/>
      <c r="G4" s="8"/>
    </row>
    <row r="5" spans="1:7">
      <c r="A5" s="8"/>
      <c r="B5" s="31"/>
      <c r="C5" s="8"/>
      <c r="D5" s="8"/>
      <c r="E5" s="8"/>
      <c r="F5" s="8"/>
      <c r="G5" s="8"/>
    </row>
    <row r="6" spans="1:7">
      <c r="A6" s="8"/>
      <c r="B6" s="35" t="s">
        <v>519</v>
      </c>
      <c r="C6" s="8"/>
      <c r="D6" s="8"/>
      <c r="E6" s="35" t="s">
        <v>330</v>
      </c>
      <c r="F6" s="8"/>
      <c r="G6" s="8"/>
    </row>
    <row r="7" spans="1:7" ht="33" customHeight="1">
      <c r="A7" s="8"/>
      <c r="B7" s="54" t="s">
        <v>68</v>
      </c>
      <c r="C7" s="54" t="s">
        <v>614</v>
      </c>
      <c r="D7" s="8"/>
      <c r="E7" s="54" t="s">
        <v>68</v>
      </c>
      <c r="F7" s="54" t="s">
        <v>614</v>
      </c>
      <c r="G7" s="8"/>
    </row>
    <row r="8" spans="1:7">
      <c r="A8" s="8"/>
      <c r="B8" s="44" t="s">
        <v>69</v>
      </c>
      <c r="C8" s="50">
        <v>9.4600000000000009</v>
      </c>
      <c r="D8" s="8"/>
      <c r="E8" s="44" t="s">
        <v>343</v>
      </c>
      <c r="F8" s="50">
        <v>10.15</v>
      </c>
      <c r="G8" s="8"/>
    </row>
    <row r="9" spans="1:7">
      <c r="A9" s="8"/>
      <c r="B9" s="2" t="s">
        <v>70</v>
      </c>
      <c r="C9" s="51">
        <v>9.5489999999999995</v>
      </c>
      <c r="D9" s="8"/>
      <c r="E9" s="2" t="s">
        <v>342</v>
      </c>
      <c r="F9" s="51">
        <v>6.93</v>
      </c>
      <c r="G9" s="8"/>
    </row>
    <row r="10" spans="1:7">
      <c r="A10" s="8"/>
      <c r="B10" s="44" t="s">
        <v>78</v>
      </c>
      <c r="C10" s="50">
        <v>10.144</v>
      </c>
      <c r="D10" s="8"/>
      <c r="E10" s="44" t="s">
        <v>526</v>
      </c>
      <c r="F10" s="50">
        <v>12.66</v>
      </c>
      <c r="G10" s="8"/>
    </row>
    <row r="11" spans="1:7">
      <c r="A11" s="8"/>
      <c r="B11" s="2" t="s">
        <v>332</v>
      </c>
      <c r="C11" s="51">
        <v>9.266</v>
      </c>
      <c r="D11" s="8"/>
      <c r="E11" s="2" t="s">
        <v>530</v>
      </c>
      <c r="F11" s="51">
        <v>8.6639999999999997</v>
      </c>
      <c r="G11" s="8"/>
    </row>
    <row r="12" spans="1:7">
      <c r="A12" s="8"/>
      <c r="B12" s="44" t="s">
        <v>76</v>
      </c>
      <c r="C12" s="50">
        <v>9.6850000000000005</v>
      </c>
      <c r="D12" s="8"/>
      <c r="E12" s="8"/>
      <c r="F12" s="8"/>
      <c r="G12" s="8"/>
    </row>
    <row r="13" spans="1:7">
      <c r="A13" s="8"/>
      <c r="B13" s="2" t="s">
        <v>437</v>
      </c>
      <c r="C13" s="51">
        <v>9.1489999999999991</v>
      </c>
      <c r="D13" s="8"/>
      <c r="E13" s="8"/>
      <c r="F13" s="8"/>
      <c r="G13" s="18"/>
    </row>
    <row r="14" spans="1:7">
      <c r="A14" s="8"/>
      <c r="B14" s="44" t="s">
        <v>438</v>
      </c>
      <c r="C14" s="50">
        <v>9.3049999999999997</v>
      </c>
      <c r="D14" s="8"/>
      <c r="E14" s="8"/>
      <c r="F14" s="8"/>
      <c r="G14" s="18"/>
    </row>
    <row r="15" spans="1:7">
      <c r="A15" s="8"/>
      <c r="B15" s="2" t="s">
        <v>71</v>
      </c>
      <c r="C15" s="51">
        <v>9.4700000000000006</v>
      </c>
      <c r="D15" s="8"/>
      <c r="E15" s="8"/>
      <c r="F15" s="8"/>
      <c r="G15" s="18"/>
    </row>
    <row r="16" spans="1:7">
      <c r="A16" s="8"/>
      <c r="B16" s="44" t="s">
        <v>72</v>
      </c>
      <c r="C16" s="50">
        <v>8.8070000000000004</v>
      </c>
      <c r="D16" s="8"/>
      <c r="E16" s="8"/>
      <c r="F16" s="8"/>
      <c r="G16" s="18"/>
    </row>
    <row r="17" spans="1:7">
      <c r="A17" s="8"/>
      <c r="B17" s="2" t="s">
        <v>73</v>
      </c>
      <c r="C17" s="51">
        <v>9.2040000000000006</v>
      </c>
      <c r="D17" s="8"/>
      <c r="E17" s="8"/>
      <c r="F17" s="8"/>
      <c r="G17" s="18"/>
    </row>
    <row r="18" spans="1:7">
      <c r="A18" s="8"/>
      <c r="B18" s="44" t="s">
        <v>74</v>
      </c>
      <c r="C18" s="50">
        <v>9.0730000000000004</v>
      </c>
      <c r="D18" s="8"/>
      <c r="E18" s="8"/>
      <c r="F18" s="8"/>
      <c r="G18" s="18"/>
    </row>
    <row r="19" spans="1:7">
      <c r="A19" s="8"/>
      <c r="B19" s="2" t="s">
        <v>75</v>
      </c>
      <c r="C19" s="51">
        <v>9.2080000000000002</v>
      </c>
      <c r="D19" s="8"/>
      <c r="E19" s="8"/>
      <c r="F19" s="8"/>
      <c r="G19" s="18"/>
    </row>
    <row r="20" spans="1:7">
      <c r="A20" s="8"/>
      <c r="B20" s="44" t="s">
        <v>439</v>
      </c>
      <c r="C20" s="50">
        <v>8.6639999999999997</v>
      </c>
      <c r="D20" s="8"/>
      <c r="E20" s="8"/>
      <c r="F20" s="8"/>
      <c r="G20" s="18"/>
    </row>
    <row r="21" spans="1:7">
      <c r="A21" s="8"/>
      <c r="B21" s="2" t="s">
        <v>440</v>
      </c>
      <c r="C21" s="51">
        <v>12.141999999999999</v>
      </c>
      <c r="D21" s="8"/>
      <c r="E21" s="8"/>
      <c r="F21" s="8"/>
      <c r="G21" s="18"/>
    </row>
    <row r="22" spans="1:7">
      <c r="A22" s="8"/>
      <c r="B22" s="44" t="s">
        <v>441</v>
      </c>
      <c r="C22" s="50">
        <v>12.531000000000001</v>
      </c>
      <c r="D22" s="8"/>
      <c r="E22" s="8"/>
      <c r="F22" s="8"/>
      <c r="G22" s="18"/>
    </row>
    <row r="23" spans="1:7">
      <c r="A23" s="8"/>
      <c r="B23" s="2" t="s">
        <v>77</v>
      </c>
      <c r="C23" s="51">
        <v>13.926</v>
      </c>
      <c r="D23" s="8"/>
      <c r="E23" s="8"/>
      <c r="F23" s="8"/>
      <c r="G23" s="18"/>
    </row>
    <row r="24" spans="1:7">
      <c r="A24" s="8"/>
      <c r="B24" s="44" t="s">
        <v>534</v>
      </c>
      <c r="C24" s="50">
        <v>11.138999999999999</v>
      </c>
      <c r="D24" s="8"/>
      <c r="E24" s="8"/>
      <c r="F24" s="8"/>
      <c r="G24" s="18"/>
    </row>
    <row r="25" spans="1:7">
      <c r="A25" s="8"/>
      <c r="B25" s="2" t="s">
        <v>535</v>
      </c>
      <c r="C25" s="51">
        <v>8.3620000000000001</v>
      </c>
      <c r="D25" s="8"/>
      <c r="E25" s="8"/>
      <c r="F25" s="8"/>
      <c r="G25" s="18"/>
    </row>
    <row r="26" spans="1:7">
      <c r="A26" s="8"/>
      <c r="B26" s="44" t="s">
        <v>536</v>
      </c>
      <c r="C26" s="50">
        <v>6.99</v>
      </c>
      <c r="D26" s="8"/>
      <c r="E26" s="8"/>
      <c r="F26" s="8"/>
      <c r="G26" s="18"/>
    </row>
    <row r="27" spans="1:7">
      <c r="A27" s="8"/>
      <c r="B27" s="2" t="s">
        <v>335</v>
      </c>
      <c r="C27" s="51">
        <v>11.138999999999999</v>
      </c>
      <c r="D27" s="8"/>
      <c r="E27" s="8"/>
      <c r="F27" s="8"/>
      <c r="G27" s="18"/>
    </row>
    <row r="28" spans="1:7">
      <c r="A28" s="8"/>
      <c r="B28" s="44" t="s">
        <v>367</v>
      </c>
      <c r="C28" s="50">
        <v>12.73</v>
      </c>
      <c r="D28" s="8"/>
      <c r="E28" s="8"/>
      <c r="F28" s="8"/>
      <c r="G28" s="18"/>
    </row>
    <row r="29" spans="1:7">
      <c r="A29" s="8"/>
      <c r="B29" s="2" t="s">
        <v>538</v>
      </c>
      <c r="C29" s="51">
        <v>11.881</v>
      </c>
      <c r="D29" s="8"/>
      <c r="E29" s="8"/>
      <c r="F29" s="8"/>
      <c r="G29" s="18"/>
    </row>
    <row r="30" spans="1:7">
      <c r="A30" s="8"/>
      <c r="B30" s="44" t="s">
        <v>541</v>
      </c>
      <c r="C30" s="50">
        <v>7.282</v>
      </c>
      <c r="D30" s="8"/>
      <c r="E30" s="8"/>
      <c r="F30" s="8"/>
      <c r="G30" s="18"/>
    </row>
    <row r="31" spans="1:7">
      <c r="A31" s="8"/>
      <c r="B31" s="2" t="s">
        <v>333</v>
      </c>
      <c r="C31" s="51">
        <v>7.383</v>
      </c>
      <c r="D31" s="8"/>
      <c r="E31" s="8"/>
      <c r="F31" s="8"/>
      <c r="G31" s="18"/>
    </row>
    <row r="32" spans="1:7">
      <c r="A32" s="8"/>
      <c r="B32" s="44" t="s">
        <v>544</v>
      </c>
      <c r="C32" s="50">
        <v>10.933999999999999</v>
      </c>
      <c r="D32" s="8"/>
      <c r="E32" s="8"/>
      <c r="F32" s="8"/>
      <c r="G32" s="8"/>
    </row>
    <row r="33" spans="1:7">
      <c r="A33" s="8"/>
      <c r="B33" s="2" t="s">
        <v>546</v>
      </c>
      <c r="C33" s="51">
        <v>11.881</v>
      </c>
      <c r="D33" s="8"/>
      <c r="E33" s="8"/>
      <c r="F33" s="8"/>
      <c r="G33" s="8"/>
    </row>
    <row r="34" spans="1:7">
      <c r="A34" s="8"/>
      <c r="B34" s="44" t="s">
        <v>548</v>
      </c>
      <c r="C34" s="50">
        <v>7.4359999999999999</v>
      </c>
      <c r="D34" s="8"/>
      <c r="E34" s="8"/>
      <c r="F34" s="8"/>
      <c r="G34" s="8"/>
    </row>
    <row r="35" spans="1:7">
      <c r="A35" s="8"/>
      <c r="B35" s="2" t="s">
        <v>599</v>
      </c>
      <c r="C35" s="51">
        <v>7.5979999999999999</v>
      </c>
      <c r="D35" s="8"/>
      <c r="E35" s="8"/>
      <c r="F35" s="8"/>
      <c r="G35" s="8"/>
    </row>
    <row r="36" spans="1:7">
      <c r="A36" s="8"/>
      <c r="B36" s="44" t="s">
        <v>553</v>
      </c>
      <c r="C36" s="50">
        <v>10.381</v>
      </c>
      <c r="D36" s="8"/>
      <c r="E36" s="8"/>
      <c r="F36" s="8"/>
      <c r="G36" s="8"/>
    </row>
    <row r="37" spans="1:7">
      <c r="A37" s="8"/>
      <c r="B37" s="2" t="s">
        <v>555</v>
      </c>
      <c r="C37" s="51">
        <v>14.851000000000001</v>
      </c>
      <c r="D37" s="8"/>
      <c r="E37" s="8"/>
      <c r="F37" s="8"/>
      <c r="G37" s="8"/>
    </row>
    <row r="38" spans="1:7">
      <c r="A38" s="8"/>
      <c r="B38" s="44" t="s">
        <v>557</v>
      </c>
      <c r="C38" s="50">
        <v>10.483000000000001</v>
      </c>
      <c r="D38" s="8"/>
      <c r="E38" s="8"/>
      <c r="F38" s="17"/>
      <c r="G38" s="8"/>
    </row>
    <row r="39" spans="1:7">
      <c r="A39" s="8"/>
      <c r="B39" s="2" t="s">
        <v>559</v>
      </c>
      <c r="C39" s="51">
        <v>15.263</v>
      </c>
      <c r="D39" s="8"/>
      <c r="E39" s="8"/>
      <c r="F39" s="8"/>
      <c r="G39" s="8"/>
    </row>
    <row r="40" spans="1:7">
      <c r="A40" s="8"/>
      <c r="B40" s="44" t="s">
        <v>561</v>
      </c>
      <c r="C40" s="50">
        <v>15.263</v>
      </c>
      <c r="D40" s="8"/>
      <c r="E40" s="8"/>
      <c r="F40" s="8"/>
      <c r="G40" s="8"/>
    </row>
    <row r="41" spans="1:7">
      <c r="A41" s="8"/>
      <c r="B41" s="2" t="s">
        <v>563</v>
      </c>
      <c r="C41" s="51">
        <v>11.497</v>
      </c>
      <c r="D41" s="8"/>
      <c r="E41" s="8"/>
      <c r="F41" s="8"/>
      <c r="G41" s="8"/>
    </row>
    <row r="42" spans="1:7">
      <c r="A42" s="8"/>
      <c r="B42" s="44" t="s">
        <v>565</v>
      </c>
      <c r="C42" s="50">
        <v>11.138999999999999</v>
      </c>
      <c r="D42" s="8"/>
      <c r="E42" s="8"/>
      <c r="F42" s="8"/>
      <c r="G42" s="8"/>
    </row>
    <row r="43" spans="1:7">
      <c r="A43" s="8"/>
      <c r="B43" s="2" t="s">
        <v>517</v>
      </c>
      <c r="C43" s="51">
        <v>10.295999999999999</v>
      </c>
      <c r="D43" s="8"/>
      <c r="E43" s="8"/>
      <c r="F43" s="8"/>
      <c r="G43" s="8"/>
    </row>
    <row r="44" spans="1:7">
      <c r="A44" s="8"/>
      <c r="B44" s="44" t="s">
        <v>566</v>
      </c>
      <c r="C44" s="50">
        <v>14.851000000000001</v>
      </c>
      <c r="D44" s="8"/>
      <c r="E44" s="8"/>
      <c r="F44" s="8"/>
      <c r="G44" s="8"/>
    </row>
    <row r="45" spans="1:7">
      <c r="A45" s="8"/>
      <c r="B45" s="2" t="s">
        <v>567</v>
      </c>
      <c r="C45" s="51">
        <v>14.851000000000001</v>
      </c>
      <c r="D45" s="8"/>
      <c r="E45" s="8"/>
      <c r="F45" s="8"/>
      <c r="G45" s="8"/>
    </row>
    <row r="46" spans="1:7">
      <c r="A46" s="8"/>
      <c r="B46" s="44" t="s">
        <v>615</v>
      </c>
      <c r="C46" s="50">
        <v>7.4109999999999996</v>
      </c>
      <c r="D46" s="8"/>
      <c r="E46" s="8"/>
      <c r="F46" s="8"/>
      <c r="G46" s="8"/>
    </row>
    <row r="47" spans="1:7">
      <c r="A47" s="8"/>
      <c r="B47" s="2" t="s">
        <v>568</v>
      </c>
      <c r="C47" s="51">
        <v>13.709</v>
      </c>
      <c r="D47" s="8"/>
      <c r="E47" s="8"/>
      <c r="F47" s="8"/>
      <c r="G47" s="8"/>
    </row>
    <row r="48" spans="1:7">
      <c r="A48" s="8"/>
      <c r="B48" s="44" t="s">
        <v>570</v>
      </c>
      <c r="C48" s="50">
        <v>11.881</v>
      </c>
      <c r="D48" s="8"/>
      <c r="E48" s="8"/>
      <c r="F48" s="8"/>
      <c r="G48" s="8"/>
    </row>
    <row r="49" spans="1:7">
      <c r="A49" s="8"/>
      <c r="B49" s="2" t="s">
        <v>572</v>
      </c>
      <c r="C49" s="51">
        <v>12.73</v>
      </c>
      <c r="D49" s="8"/>
      <c r="E49" s="8"/>
      <c r="F49" s="8"/>
      <c r="G49" s="8"/>
    </row>
    <row r="50" spans="1:7">
      <c r="A50" s="8"/>
      <c r="B50" s="44" t="s">
        <v>574</v>
      </c>
      <c r="C50" s="50">
        <v>8.1630000000000003</v>
      </c>
      <c r="D50" s="8"/>
      <c r="E50" s="8"/>
      <c r="F50" s="8"/>
      <c r="G50" s="8"/>
    </row>
    <row r="51" spans="1:7">
      <c r="A51" s="8"/>
      <c r="B51" s="2" t="s">
        <v>575</v>
      </c>
      <c r="C51" s="51">
        <v>7.3529999999999998</v>
      </c>
      <c r="D51" s="8"/>
      <c r="E51" s="8"/>
      <c r="F51" s="8"/>
      <c r="G51" s="8"/>
    </row>
    <row r="52" spans="1:7">
      <c r="A52" s="8"/>
      <c r="B52" s="44" t="s">
        <v>576</v>
      </c>
      <c r="C52" s="50">
        <v>10.714</v>
      </c>
      <c r="D52" s="8"/>
      <c r="E52" s="8"/>
      <c r="F52" s="8"/>
      <c r="G52" s="8"/>
    </row>
    <row r="53" spans="1:7">
      <c r="A53" s="8"/>
      <c r="B53" s="2" t="s">
        <v>455</v>
      </c>
      <c r="C53" s="51">
        <v>11.429</v>
      </c>
      <c r="D53" s="8"/>
      <c r="E53" s="8"/>
      <c r="F53" s="8"/>
      <c r="G53" s="8"/>
    </row>
    <row r="54" spans="1:7">
      <c r="A54" s="8"/>
      <c r="B54" s="44" t="s">
        <v>577</v>
      </c>
      <c r="C54" s="50">
        <v>10.714</v>
      </c>
      <c r="D54" s="8"/>
      <c r="E54" s="8"/>
      <c r="F54" s="8"/>
      <c r="G54" s="8"/>
    </row>
    <row r="55" spans="1:7">
      <c r="A55" s="8"/>
      <c r="B55" s="2" t="s">
        <v>578</v>
      </c>
      <c r="C55" s="51">
        <v>12.052</v>
      </c>
      <c r="D55" s="8"/>
      <c r="E55" s="8"/>
      <c r="F55" s="8"/>
      <c r="G55" s="8"/>
    </row>
    <row r="56" spans="1:7">
      <c r="A56" s="8"/>
      <c r="B56" s="44" t="s">
        <v>322</v>
      </c>
      <c r="C56" s="50">
        <v>7.282</v>
      </c>
      <c r="D56" s="8"/>
      <c r="E56" s="8"/>
      <c r="F56" s="8"/>
      <c r="G56" s="8"/>
    </row>
    <row r="57" spans="1:7">
      <c r="A57" s="8"/>
      <c r="B57" s="2" t="s">
        <v>323</v>
      </c>
      <c r="C57" s="51">
        <v>12.73</v>
      </c>
      <c r="D57" s="8"/>
      <c r="E57" s="8"/>
      <c r="F57" s="8"/>
      <c r="G57" s="8"/>
    </row>
    <row r="58" spans="1:7">
      <c r="A58" s="8"/>
      <c r="B58" s="44" t="s">
        <v>581</v>
      </c>
      <c r="C58" s="50">
        <v>12.73</v>
      </c>
      <c r="D58" s="8"/>
      <c r="E58" s="8"/>
      <c r="F58" s="8"/>
      <c r="G58" s="8"/>
    </row>
    <row r="59" spans="1:7">
      <c r="A59" s="8"/>
      <c r="B59" s="2" t="s">
        <v>582</v>
      </c>
      <c r="C59" s="51">
        <v>12.73</v>
      </c>
      <c r="D59" s="8"/>
      <c r="E59" s="8"/>
      <c r="F59" s="8"/>
      <c r="G59" s="8"/>
    </row>
    <row r="60" spans="1:7">
      <c r="A60" s="8"/>
      <c r="B60" s="44" t="s">
        <v>583</v>
      </c>
      <c r="C60" s="50">
        <v>11.881</v>
      </c>
      <c r="D60" s="8"/>
      <c r="E60" s="8"/>
      <c r="F60" s="8"/>
      <c r="G60" s="8"/>
    </row>
    <row r="61" spans="1:7">
      <c r="A61" s="8"/>
      <c r="B61" s="2" t="s">
        <v>601</v>
      </c>
      <c r="C61" s="51">
        <v>13</v>
      </c>
      <c r="D61" s="8"/>
      <c r="E61" s="8"/>
      <c r="F61" s="8"/>
      <c r="G61" s="8"/>
    </row>
    <row r="62" spans="1:7">
      <c r="A62" s="8"/>
      <c r="B62" s="44" t="s">
        <v>602</v>
      </c>
      <c r="C62" s="50">
        <v>13</v>
      </c>
      <c r="D62" s="8"/>
      <c r="E62" s="8"/>
      <c r="F62" s="8"/>
      <c r="G62" s="8"/>
    </row>
    <row r="63" spans="1:7">
      <c r="A63" s="8"/>
      <c r="B63" s="2" t="s">
        <v>586</v>
      </c>
      <c r="C63" s="51">
        <v>12.821</v>
      </c>
      <c r="D63" s="8"/>
      <c r="E63" s="8"/>
      <c r="F63" s="8"/>
      <c r="G63" s="8"/>
    </row>
    <row r="64" spans="1:7">
      <c r="A64" s="8"/>
      <c r="B64" s="44" t="s">
        <v>275</v>
      </c>
      <c r="C64" s="50">
        <v>12.821</v>
      </c>
      <c r="D64" s="8"/>
      <c r="E64" s="8"/>
      <c r="F64" s="8"/>
      <c r="G64" s="8"/>
    </row>
    <row r="65" spans="1:7">
      <c r="A65" s="8"/>
      <c r="B65" s="2" t="s">
        <v>603</v>
      </c>
      <c r="C65" s="51">
        <v>13</v>
      </c>
      <c r="D65" s="8"/>
      <c r="E65" s="8"/>
      <c r="F65" s="8"/>
      <c r="G65" s="8"/>
    </row>
    <row r="66" spans="1:7">
      <c r="A66" s="8"/>
      <c r="B66" s="44" t="s">
        <v>587</v>
      </c>
      <c r="C66" s="50">
        <v>13.443</v>
      </c>
      <c r="D66" s="8"/>
      <c r="E66" s="8"/>
      <c r="F66" s="8"/>
      <c r="G66" s="8"/>
    </row>
    <row r="67" spans="1:7">
      <c r="A67" s="8"/>
      <c r="B67" s="2" t="s">
        <v>336</v>
      </c>
      <c r="C67" s="51">
        <v>13</v>
      </c>
      <c r="D67" s="8"/>
      <c r="E67" s="8"/>
      <c r="F67" s="8"/>
      <c r="G67" s="8"/>
    </row>
    <row r="68" spans="1:7">
      <c r="A68" s="8"/>
      <c r="B68" s="8"/>
      <c r="C68" s="8"/>
      <c r="D68" s="8"/>
      <c r="E68" s="8"/>
      <c r="F68" s="8"/>
      <c r="G68" s="8"/>
    </row>
  </sheetData>
  <hyperlinks>
    <hyperlink ref="A1" location="'Table of Contents'!$C$39" display="TOC"/>
  </hyperlinks>
  <pageMargins left="0.7" right="0.7" top="0.75" bottom="0.75" header="0.3" footer="0.3"/>
  <pageSetup paperSize="9" scale="8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249977111117893"/>
  </sheetPr>
  <dimension ref="A1:G68"/>
  <sheetViews>
    <sheetView showGridLines="0" zoomScale="85" zoomScaleNormal="85" workbookViewId="0"/>
  </sheetViews>
  <sheetFormatPr defaultColWidth="10.28515625" defaultRowHeight="15"/>
  <cols>
    <col min="1" max="1" width="3.7109375" customWidth="1"/>
    <col min="2" max="2" width="24.42578125" customWidth="1"/>
    <col min="3" max="3" width="17" customWidth="1"/>
    <col min="4" max="4" width="3.5703125" customWidth="1"/>
    <col min="5" max="5" width="41.85546875" bestFit="1" customWidth="1"/>
    <col min="6" max="6" width="16.7109375" customWidth="1"/>
    <col min="7" max="7" width="3.5703125" customWidth="1"/>
  </cols>
  <sheetData>
    <row r="1" spans="1:7" ht="12" customHeight="1">
      <c r="A1" s="85" t="s">
        <v>898</v>
      </c>
      <c r="B1" s="8"/>
      <c r="C1" s="8"/>
      <c r="D1" s="8"/>
      <c r="E1" s="8"/>
      <c r="F1" s="8"/>
      <c r="G1" s="8"/>
    </row>
    <row r="2" spans="1:7" ht="27" customHeight="1" thickBot="1">
      <c r="A2" s="8"/>
      <c r="B2" s="77" t="str">
        <f>'Table of Contents'!$D$40</f>
        <v>Auxiliary load</v>
      </c>
      <c r="C2" s="8"/>
      <c r="D2" s="8"/>
      <c r="E2" s="8"/>
      <c r="F2" s="8"/>
      <c r="G2" s="8"/>
    </row>
    <row r="3" spans="1:7" ht="15.75" customHeight="1" thickTop="1">
      <c r="A3" s="8"/>
      <c r="B3" s="99" t="str">
        <f>HYPERLINK('Table of Contents'!D47, "Source: " &amp; 'Table of Contents'!F40)</f>
        <v>Source: AEMO 2018 ISP Assumptions Workbook</v>
      </c>
      <c r="C3" s="8"/>
      <c r="D3" s="8"/>
      <c r="E3" s="68"/>
      <c r="F3" s="8"/>
      <c r="G3" s="8"/>
    </row>
    <row r="4" spans="1:7" ht="15" customHeight="1">
      <c r="A4" s="8"/>
      <c r="B4" s="97" t="s">
        <v>608</v>
      </c>
      <c r="C4" s="97"/>
      <c r="D4" s="97"/>
      <c r="E4" s="97"/>
      <c r="F4" s="97"/>
      <c r="G4" s="8"/>
    </row>
    <row r="5" spans="1:7" ht="15" customHeight="1">
      <c r="A5" s="8"/>
      <c r="B5" s="183"/>
      <c r="C5" s="183"/>
      <c r="D5" s="183"/>
      <c r="E5" s="183"/>
      <c r="F5" s="183"/>
      <c r="G5" s="8"/>
    </row>
    <row r="6" spans="1:7">
      <c r="A6" s="8"/>
      <c r="B6" s="70" t="s">
        <v>519</v>
      </c>
      <c r="C6" s="8"/>
      <c r="D6" s="8"/>
      <c r="E6" s="70" t="s">
        <v>609</v>
      </c>
      <c r="F6" s="8"/>
      <c r="G6" s="8"/>
    </row>
    <row r="7" spans="1:7" ht="33" customHeight="1">
      <c r="A7" s="8"/>
      <c r="B7" s="54" t="s">
        <v>68</v>
      </c>
      <c r="C7" s="54" t="s">
        <v>610</v>
      </c>
      <c r="D7" s="8"/>
      <c r="E7" s="54" t="s">
        <v>68</v>
      </c>
      <c r="F7" s="54" t="s">
        <v>610</v>
      </c>
      <c r="G7" s="8"/>
    </row>
    <row r="8" spans="1:7">
      <c r="A8" s="8"/>
      <c r="B8" s="44" t="s">
        <v>69</v>
      </c>
      <c r="C8" s="58">
        <v>0.06</v>
      </c>
      <c r="D8" s="8"/>
      <c r="E8" s="44" t="s">
        <v>453</v>
      </c>
      <c r="F8" s="58">
        <v>0.01</v>
      </c>
      <c r="G8" s="8"/>
    </row>
    <row r="9" spans="1:7">
      <c r="A9" s="8"/>
      <c r="B9" s="2" t="s">
        <v>70</v>
      </c>
      <c r="C9" s="65">
        <v>0.06</v>
      </c>
      <c r="D9" s="8"/>
      <c r="E9" s="2" t="s">
        <v>525</v>
      </c>
      <c r="F9" s="65">
        <v>0.01</v>
      </c>
      <c r="G9" s="8"/>
    </row>
    <row r="10" spans="1:7">
      <c r="A10" s="8"/>
      <c r="B10" s="44" t="s">
        <v>78</v>
      </c>
      <c r="C10" s="58">
        <v>0.05</v>
      </c>
      <c r="D10" s="8"/>
      <c r="E10" s="44" t="s">
        <v>342</v>
      </c>
      <c r="F10" s="58">
        <v>0.03</v>
      </c>
      <c r="G10" s="8"/>
    </row>
    <row r="11" spans="1:7">
      <c r="A11" s="8"/>
      <c r="B11" s="2" t="s">
        <v>332</v>
      </c>
      <c r="C11" s="65">
        <v>0.05</v>
      </c>
      <c r="D11" s="8"/>
      <c r="E11" s="2" t="s">
        <v>343</v>
      </c>
      <c r="F11" s="65">
        <v>0.01</v>
      </c>
      <c r="G11" s="8"/>
    </row>
    <row r="12" spans="1:7">
      <c r="A12" s="8"/>
      <c r="B12" s="44" t="s">
        <v>76</v>
      </c>
      <c r="C12" s="58">
        <v>0.05</v>
      </c>
      <c r="D12" s="8"/>
      <c r="E12" s="44" t="s">
        <v>597</v>
      </c>
      <c r="F12" s="58">
        <v>0.03</v>
      </c>
      <c r="G12" s="8"/>
    </row>
    <row r="13" spans="1:7">
      <c r="A13" s="8"/>
      <c r="B13" s="2" t="s">
        <v>437</v>
      </c>
      <c r="C13" s="65">
        <v>0.09</v>
      </c>
      <c r="D13" s="8"/>
      <c r="E13" s="2" t="s">
        <v>526</v>
      </c>
      <c r="F13" s="65">
        <v>0.08</v>
      </c>
      <c r="G13" s="8"/>
    </row>
    <row r="14" spans="1:7">
      <c r="A14" s="8"/>
      <c r="B14" s="44" t="s">
        <v>438</v>
      </c>
      <c r="C14" s="58">
        <v>0.06</v>
      </c>
      <c r="D14" s="8"/>
      <c r="E14" s="44" t="s">
        <v>611</v>
      </c>
      <c r="F14" s="58">
        <v>0.01</v>
      </c>
      <c r="G14" s="8"/>
    </row>
    <row r="15" spans="1:7">
      <c r="A15" s="8"/>
      <c r="B15" s="2" t="s">
        <v>71</v>
      </c>
      <c r="C15" s="65">
        <v>0.08</v>
      </c>
      <c r="D15" s="8"/>
      <c r="E15" s="2" t="s">
        <v>530</v>
      </c>
      <c r="F15" s="65">
        <v>0.06</v>
      </c>
      <c r="G15" s="8"/>
    </row>
    <row r="16" spans="1:7">
      <c r="A16" s="8"/>
      <c r="B16" s="44" t="s">
        <v>72</v>
      </c>
      <c r="C16" s="58">
        <v>0.09</v>
      </c>
      <c r="D16" s="8"/>
      <c r="E16" s="44" t="s">
        <v>527</v>
      </c>
      <c r="F16" s="58">
        <v>0.01</v>
      </c>
      <c r="G16" s="8"/>
    </row>
    <row r="17" spans="1:7">
      <c r="A17" s="8"/>
      <c r="B17" s="2" t="s">
        <v>73</v>
      </c>
      <c r="C17" s="65">
        <v>0.06</v>
      </c>
      <c r="D17" s="8"/>
      <c r="E17" s="8"/>
      <c r="F17" s="8"/>
      <c r="G17" s="8"/>
    </row>
    <row r="18" spans="1:7">
      <c r="A18" s="8"/>
      <c r="B18" s="44" t="s">
        <v>74</v>
      </c>
      <c r="C18" s="58">
        <v>0.09</v>
      </c>
      <c r="D18" s="8"/>
      <c r="E18" s="8"/>
      <c r="F18" s="18"/>
      <c r="G18" s="8"/>
    </row>
    <row r="19" spans="1:7">
      <c r="A19" s="8"/>
      <c r="B19" s="2" t="s">
        <v>75</v>
      </c>
      <c r="C19" s="65">
        <v>0.08</v>
      </c>
      <c r="D19" s="8"/>
      <c r="E19" s="8"/>
      <c r="F19" s="18"/>
      <c r="G19" s="8"/>
    </row>
    <row r="20" spans="1:7">
      <c r="A20" s="8"/>
      <c r="B20" s="44" t="s">
        <v>439</v>
      </c>
      <c r="C20" s="58">
        <v>0.06</v>
      </c>
      <c r="D20" s="8"/>
      <c r="E20" s="8"/>
      <c r="F20" s="18"/>
      <c r="G20" s="8"/>
    </row>
    <row r="21" spans="1:7">
      <c r="A21" s="8"/>
      <c r="B21" s="2" t="s">
        <v>440</v>
      </c>
      <c r="C21" s="65">
        <v>0.09</v>
      </c>
      <c r="D21" s="8"/>
      <c r="E21" s="8"/>
      <c r="F21" s="18"/>
      <c r="G21" s="8"/>
    </row>
    <row r="22" spans="1:7">
      <c r="A22" s="8"/>
      <c r="B22" s="44" t="s">
        <v>441</v>
      </c>
      <c r="C22" s="58">
        <v>0.08</v>
      </c>
      <c r="D22" s="8"/>
      <c r="E22" s="8"/>
      <c r="F22" s="18"/>
      <c r="G22" s="8"/>
    </row>
    <row r="23" spans="1:7">
      <c r="A23" s="8"/>
      <c r="B23" s="2" t="s">
        <v>77</v>
      </c>
      <c r="C23" s="65">
        <v>0.1</v>
      </c>
      <c r="D23" s="8"/>
      <c r="E23" s="8"/>
      <c r="F23" s="18"/>
      <c r="G23" s="8"/>
    </row>
    <row r="24" spans="1:7">
      <c r="A24" s="8"/>
      <c r="B24" s="44" t="s">
        <v>534</v>
      </c>
      <c r="C24" s="58">
        <v>0.01</v>
      </c>
      <c r="D24" s="8"/>
      <c r="E24" s="8"/>
      <c r="F24" s="18"/>
      <c r="G24" s="8"/>
    </row>
    <row r="25" spans="1:7">
      <c r="A25" s="8"/>
      <c r="B25" s="2" t="s">
        <v>535</v>
      </c>
      <c r="C25" s="65">
        <v>0.05</v>
      </c>
      <c r="D25" s="8"/>
      <c r="E25" s="8"/>
      <c r="F25" s="18"/>
      <c r="G25" s="8"/>
    </row>
    <row r="26" spans="1:7">
      <c r="A26" s="8"/>
      <c r="B26" s="44" t="s">
        <v>536</v>
      </c>
      <c r="C26" s="58">
        <v>0.03</v>
      </c>
      <c r="D26" s="8"/>
      <c r="E26" s="8"/>
      <c r="F26" s="18"/>
      <c r="G26" s="8"/>
    </row>
    <row r="27" spans="1:7">
      <c r="A27" s="8"/>
      <c r="B27" s="2" t="s">
        <v>335</v>
      </c>
      <c r="C27" s="65">
        <v>0.01</v>
      </c>
      <c r="D27" s="8"/>
      <c r="E27" s="8"/>
      <c r="F27" s="18"/>
      <c r="G27" s="8"/>
    </row>
    <row r="28" spans="1:7">
      <c r="A28" s="8"/>
      <c r="B28" s="44" t="s">
        <v>367</v>
      </c>
      <c r="C28" s="58">
        <v>0.01</v>
      </c>
      <c r="D28" s="8"/>
      <c r="E28" s="8"/>
      <c r="F28" s="18"/>
      <c r="G28" s="8"/>
    </row>
    <row r="29" spans="1:7">
      <c r="A29" s="8"/>
      <c r="B29" s="2" t="s">
        <v>538</v>
      </c>
      <c r="C29" s="65">
        <v>0.01</v>
      </c>
      <c r="D29" s="8"/>
      <c r="E29" s="8"/>
      <c r="F29" s="18"/>
      <c r="G29" s="8"/>
    </row>
    <row r="30" spans="1:7">
      <c r="A30" s="8"/>
      <c r="B30" s="44" t="s">
        <v>541</v>
      </c>
      <c r="C30" s="58">
        <v>0.03</v>
      </c>
      <c r="D30" s="8"/>
      <c r="E30" s="8"/>
      <c r="F30" s="18"/>
      <c r="G30" s="8"/>
    </row>
    <row r="31" spans="1:7">
      <c r="A31" s="8"/>
      <c r="B31" s="2" t="s">
        <v>333</v>
      </c>
      <c r="C31" s="65">
        <v>0.06</v>
      </c>
      <c r="D31" s="8"/>
      <c r="E31" s="8"/>
      <c r="F31" s="18"/>
      <c r="G31" s="8"/>
    </row>
    <row r="32" spans="1:7">
      <c r="A32" s="8"/>
      <c r="B32" s="44" t="s">
        <v>544</v>
      </c>
      <c r="C32" s="58">
        <v>0.01</v>
      </c>
      <c r="D32" s="8"/>
      <c r="E32" s="8"/>
      <c r="F32" s="18"/>
      <c r="G32" s="8"/>
    </row>
    <row r="33" spans="1:7">
      <c r="A33" s="8"/>
      <c r="B33" s="2" t="s">
        <v>546</v>
      </c>
      <c r="C33" s="65">
        <v>0.01</v>
      </c>
      <c r="D33" s="8"/>
      <c r="E33" s="8"/>
      <c r="F33" s="8"/>
      <c r="G33" s="8"/>
    </row>
    <row r="34" spans="1:7">
      <c r="A34" s="8"/>
      <c r="B34" s="44" t="s">
        <v>548</v>
      </c>
      <c r="C34" s="58">
        <v>0.03</v>
      </c>
      <c r="D34" s="8"/>
      <c r="E34" s="8"/>
      <c r="F34" s="8"/>
      <c r="G34" s="8"/>
    </row>
    <row r="35" spans="1:7">
      <c r="A35" s="8"/>
      <c r="B35" s="2" t="s">
        <v>599</v>
      </c>
      <c r="C35" s="65">
        <v>0.03</v>
      </c>
      <c r="D35" s="8"/>
      <c r="E35" s="8"/>
      <c r="F35" s="8"/>
      <c r="G35" s="8"/>
    </row>
    <row r="36" spans="1:7">
      <c r="A36" s="8"/>
      <c r="B36" s="44" t="s">
        <v>553</v>
      </c>
      <c r="C36" s="58">
        <v>0.02</v>
      </c>
      <c r="D36" s="8"/>
      <c r="E36" s="8"/>
      <c r="F36" s="8"/>
      <c r="G36" s="8"/>
    </row>
    <row r="37" spans="1:7">
      <c r="A37" s="8"/>
      <c r="B37" s="2" t="s">
        <v>555</v>
      </c>
      <c r="C37" s="65">
        <v>0.01</v>
      </c>
      <c r="D37" s="8"/>
      <c r="E37" s="8"/>
      <c r="F37" s="8"/>
      <c r="G37" s="8"/>
    </row>
    <row r="38" spans="1:7">
      <c r="A38" s="8"/>
      <c r="B38" s="44" t="s">
        <v>557</v>
      </c>
      <c r="C38" s="58">
        <v>0.01</v>
      </c>
      <c r="D38" s="8"/>
      <c r="E38" s="8"/>
      <c r="F38" s="8"/>
      <c r="G38" s="8"/>
    </row>
    <row r="39" spans="1:7">
      <c r="A39" s="8"/>
      <c r="B39" s="2" t="s">
        <v>559</v>
      </c>
      <c r="C39" s="65">
        <v>0.03</v>
      </c>
      <c r="D39" s="8"/>
      <c r="E39" s="8"/>
      <c r="F39" s="8"/>
      <c r="G39" s="8"/>
    </row>
    <row r="40" spans="1:7">
      <c r="A40" s="8"/>
      <c r="B40" s="44" t="s">
        <v>561</v>
      </c>
      <c r="C40" s="58">
        <v>0.03</v>
      </c>
      <c r="D40" s="8"/>
      <c r="E40" s="8"/>
      <c r="F40" s="8"/>
      <c r="G40" s="8"/>
    </row>
    <row r="41" spans="1:7">
      <c r="A41" s="8"/>
      <c r="B41" s="2" t="s">
        <v>563</v>
      </c>
      <c r="C41" s="65">
        <v>0.03</v>
      </c>
      <c r="D41" s="8"/>
      <c r="E41" s="8"/>
      <c r="F41" s="8"/>
      <c r="G41" s="8"/>
    </row>
    <row r="42" spans="1:7">
      <c r="A42" s="8"/>
      <c r="B42" s="44" t="s">
        <v>565</v>
      </c>
      <c r="C42" s="58">
        <v>0.01</v>
      </c>
      <c r="D42" s="8"/>
      <c r="E42" s="8"/>
      <c r="F42" s="8"/>
      <c r="G42" s="8"/>
    </row>
    <row r="43" spans="1:7">
      <c r="A43" s="8"/>
      <c r="B43" s="2" t="s">
        <v>517</v>
      </c>
      <c r="C43" s="65">
        <v>0.05</v>
      </c>
      <c r="D43" s="8"/>
      <c r="E43" s="8"/>
      <c r="F43" s="8"/>
      <c r="G43" s="8"/>
    </row>
    <row r="44" spans="1:7">
      <c r="A44" s="8"/>
      <c r="B44" s="44" t="s">
        <v>566</v>
      </c>
      <c r="C44" s="58">
        <v>0.01</v>
      </c>
      <c r="D44" s="8"/>
      <c r="E44" s="8"/>
      <c r="F44" s="8"/>
      <c r="G44" s="8"/>
    </row>
    <row r="45" spans="1:7">
      <c r="A45" s="8"/>
      <c r="B45" s="2" t="s">
        <v>567</v>
      </c>
      <c r="C45" s="65">
        <v>0.01</v>
      </c>
      <c r="D45" s="8"/>
      <c r="E45" s="8"/>
      <c r="F45" s="8"/>
      <c r="G45" s="8"/>
    </row>
    <row r="46" spans="1:7">
      <c r="A46" s="8"/>
      <c r="B46" s="44" t="s">
        <v>568</v>
      </c>
      <c r="C46" s="58">
        <v>0.01</v>
      </c>
      <c r="D46" s="8"/>
      <c r="E46" s="8"/>
      <c r="F46" s="8"/>
      <c r="G46" s="8"/>
    </row>
    <row r="47" spans="1:7">
      <c r="A47" s="8"/>
      <c r="B47" s="2" t="s">
        <v>570</v>
      </c>
      <c r="C47" s="65">
        <v>0.01</v>
      </c>
      <c r="D47" s="8"/>
      <c r="E47" s="8"/>
      <c r="F47" s="8"/>
      <c r="G47" s="8"/>
    </row>
    <row r="48" spans="1:7">
      <c r="A48" s="8"/>
      <c r="B48" s="44" t="s">
        <v>572</v>
      </c>
      <c r="C48" s="58">
        <v>0.01</v>
      </c>
      <c r="D48" s="8"/>
      <c r="E48" s="8"/>
      <c r="F48" s="8"/>
      <c r="G48" s="8"/>
    </row>
    <row r="49" spans="1:7">
      <c r="A49" s="8"/>
      <c r="B49" s="2" t="s">
        <v>574</v>
      </c>
      <c r="C49" s="65">
        <v>0.05</v>
      </c>
      <c r="D49" s="8"/>
      <c r="E49" s="8"/>
      <c r="F49" s="8"/>
      <c r="G49" s="8"/>
    </row>
    <row r="50" spans="1:7">
      <c r="A50" s="8"/>
      <c r="B50" s="44" t="s">
        <v>575</v>
      </c>
      <c r="C50" s="58">
        <v>0.02</v>
      </c>
      <c r="D50" s="8"/>
      <c r="E50" s="8"/>
      <c r="F50" s="8"/>
      <c r="G50" s="8"/>
    </row>
    <row r="51" spans="1:7">
      <c r="A51" s="8"/>
      <c r="B51" s="2" t="s">
        <v>576</v>
      </c>
      <c r="C51" s="65">
        <v>0.05</v>
      </c>
      <c r="D51" s="8"/>
      <c r="E51" s="8"/>
      <c r="F51" s="8"/>
      <c r="G51" s="8"/>
    </row>
    <row r="52" spans="1:7">
      <c r="A52" s="8"/>
      <c r="B52" s="44" t="s">
        <v>455</v>
      </c>
      <c r="C52" s="58">
        <v>0.05</v>
      </c>
      <c r="D52" s="8"/>
      <c r="E52" s="8"/>
      <c r="F52" s="8"/>
      <c r="G52" s="8"/>
    </row>
    <row r="53" spans="1:7">
      <c r="A53" s="8"/>
      <c r="B53" s="2" t="s">
        <v>577</v>
      </c>
      <c r="C53" s="65">
        <v>0.05</v>
      </c>
      <c r="D53" s="8"/>
      <c r="E53" s="8"/>
      <c r="F53" s="8"/>
      <c r="G53" s="8"/>
    </row>
    <row r="54" spans="1:7">
      <c r="A54" s="8"/>
      <c r="B54" s="44" t="s">
        <v>578</v>
      </c>
      <c r="C54" s="58">
        <v>0.03</v>
      </c>
      <c r="D54" s="8"/>
      <c r="E54" s="8"/>
      <c r="F54" s="8"/>
      <c r="G54" s="8"/>
    </row>
    <row r="55" spans="1:7">
      <c r="A55" s="8"/>
      <c r="B55" s="2" t="s">
        <v>600</v>
      </c>
      <c r="C55" s="65">
        <v>0.01</v>
      </c>
      <c r="D55" s="8"/>
      <c r="E55" s="8"/>
      <c r="F55" s="8"/>
      <c r="G55" s="8"/>
    </row>
    <row r="56" spans="1:7">
      <c r="A56" s="8"/>
      <c r="B56" s="44" t="s">
        <v>581</v>
      </c>
      <c r="C56" s="58">
        <v>0.01</v>
      </c>
      <c r="D56" s="8"/>
      <c r="E56" s="8"/>
      <c r="F56" s="8"/>
      <c r="G56" s="8"/>
    </row>
    <row r="57" spans="1:7">
      <c r="A57" s="8"/>
      <c r="B57" s="2" t="s">
        <v>582</v>
      </c>
      <c r="C57" s="65">
        <v>0.01</v>
      </c>
      <c r="D57" s="8"/>
      <c r="E57" s="8"/>
      <c r="F57" s="8"/>
      <c r="G57" s="8"/>
    </row>
    <row r="58" spans="1:7">
      <c r="A58" s="8"/>
      <c r="B58" s="44" t="s">
        <v>583</v>
      </c>
      <c r="C58" s="58">
        <v>0.01</v>
      </c>
      <c r="D58" s="8"/>
      <c r="E58" s="8"/>
      <c r="F58" s="8"/>
      <c r="G58" s="8"/>
    </row>
    <row r="59" spans="1:7">
      <c r="A59" s="8"/>
      <c r="B59" s="2" t="s">
        <v>601</v>
      </c>
      <c r="C59" s="65">
        <v>2.5000000000000001E-2</v>
      </c>
      <c r="D59" s="8"/>
      <c r="E59" s="8"/>
      <c r="F59" s="8"/>
      <c r="G59" s="8"/>
    </row>
    <row r="60" spans="1:7">
      <c r="A60" s="8"/>
      <c r="B60" s="44" t="s">
        <v>602</v>
      </c>
      <c r="C60" s="58">
        <v>2.5000000000000001E-2</v>
      </c>
      <c r="D60" s="8"/>
      <c r="E60" s="8"/>
      <c r="F60" s="8"/>
      <c r="G60" s="8"/>
    </row>
    <row r="61" spans="1:7">
      <c r="A61" s="8"/>
      <c r="B61" s="2" t="s">
        <v>586</v>
      </c>
      <c r="C61" s="65">
        <v>0.08</v>
      </c>
      <c r="D61" s="8"/>
      <c r="E61" s="8"/>
      <c r="F61" s="8"/>
      <c r="G61" s="8"/>
    </row>
    <row r="62" spans="1:7">
      <c r="A62" s="8"/>
      <c r="B62" s="44" t="s">
        <v>275</v>
      </c>
      <c r="C62" s="58">
        <v>0.08</v>
      </c>
      <c r="D62" s="8"/>
      <c r="E62" s="8"/>
      <c r="F62" s="8"/>
      <c r="G62" s="8"/>
    </row>
    <row r="63" spans="1:7">
      <c r="A63" s="8"/>
      <c r="B63" s="2" t="s">
        <v>603</v>
      </c>
      <c r="C63" s="65">
        <v>2.5000000000000001E-2</v>
      </c>
      <c r="D63" s="8"/>
      <c r="E63" s="8"/>
      <c r="F63" s="8"/>
      <c r="G63" s="8"/>
    </row>
    <row r="64" spans="1:7">
      <c r="A64" s="8"/>
      <c r="B64" s="44" t="s">
        <v>587</v>
      </c>
      <c r="C64" s="58">
        <v>0.03</v>
      </c>
      <c r="D64" s="8"/>
      <c r="E64" s="8"/>
      <c r="F64" s="8"/>
      <c r="G64" s="8"/>
    </row>
    <row r="65" spans="1:7">
      <c r="A65" s="8"/>
      <c r="B65" s="2" t="s">
        <v>588</v>
      </c>
      <c r="C65" s="65">
        <v>0.01</v>
      </c>
      <c r="D65" s="8"/>
      <c r="E65" s="8"/>
      <c r="F65" s="8"/>
      <c r="G65" s="8"/>
    </row>
    <row r="66" spans="1:7">
      <c r="A66" s="8"/>
      <c r="B66" s="44" t="s">
        <v>589</v>
      </c>
      <c r="C66" s="58">
        <v>0.01</v>
      </c>
      <c r="D66" s="8"/>
      <c r="E66" s="8"/>
      <c r="F66" s="8"/>
      <c r="G66" s="8"/>
    </row>
    <row r="67" spans="1:7">
      <c r="A67" s="8"/>
      <c r="B67" s="2" t="s">
        <v>590</v>
      </c>
      <c r="C67" s="65">
        <v>0.01</v>
      </c>
      <c r="D67" s="8"/>
      <c r="E67" s="8"/>
      <c r="F67" s="8"/>
      <c r="G67" s="8"/>
    </row>
    <row r="68" spans="1:7">
      <c r="A68" s="8"/>
      <c r="B68" s="8"/>
      <c r="C68" s="8"/>
      <c r="D68" s="8"/>
      <c r="E68" s="8"/>
      <c r="F68" s="8"/>
      <c r="G68" s="8"/>
    </row>
  </sheetData>
  <mergeCells count="1">
    <mergeCell ref="B5:F5"/>
  </mergeCells>
  <hyperlinks>
    <hyperlink ref="A1" location="'Table of Contents'!$C$40" display="TOC"/>
  </hyperlinks>
  <pageMargins left="0.7" right="0.7" top="0.75" bottom="0.75" header="0.3" footer="0.3"/>
  <pageSetup paperSize="9" orientation="portrait" r:id="rId1"/>
  <rowBreaks count="1" manualBreakCount="1">
    <brk id="35"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tint="-0.249977111117893"/>
  </sheetPr>
  <dimension ref="A1:J73"/>
  <sheetViews>
    <sheetView showGridLines="0" zoomScale="85" zoomScaleNormal="85" workbookViewId="0"/>
  </sheetViews>
  <sheetFormatPr defaultColWidth="10.28515625" defaultRowHeight="15"/>
  <cols>
    <col min="1" max="1" width="3.7109375" customWidth="1"/>
    <col min="2" max="2" width="24.42578125" customWidth="1"/>
    <col min="3" max="4" width="16.28515625" customWidth="1"/>
    <col min="5" max="5" width="15.5703125" customWidth="1"/>
    <col min="6" max="6" width="3.5703125" customWidth="1"/>
    <col min="7" max="7" width="71.28515625" customWidth="1"/>
    <col min="8" max="8" width="22.42578125" customWidth="1"/>
    <col min="9" max="9" width="24.28515625" customWidth="1"/>
    <col min="10" max="10" width="25" customWidth="1"/>
  </cols>
  <sheetData>
    <row r="1" spans="1:10" ht="12" customHeight="1">
      <c r="A1" s="85" t="s">
        <v>898</v>
      </c>
      <c r="B1" s="8"/>
      <c r="C1" s="8"/>
      <c r="D1" s="8"/>
      <c r="E1" s="8"/>
      <c r="F1" s="8"/>
      <c r="G1" s="8"/>
      <c r="H1" s="8"/>
      <c r="I1" s="8"/>
      <c r="J1" s="8"/>
    </row>
    <row r="2" spans="1:10" ht="27" customHeight="1" thickBot="1">
      <c r="A2" s="8"/>
      <c r="B2" s="77" t="str">
        <f>'Table of Contents'!$D$41</f>
        <v>Emissions</v>
      </c>
      <c r="C2" s="8"/>
      <c r="D2" s="8"/>
      <c r="E2" s="8"/>
      <c r="F2" s="8"/>
      <c r="G2" s="8"/>
      <c r="H2" s="8"/>
      <c r="I2" s="8"/>
      <c r="J2" s="8"/>
    </row>
    <row r="3" spans="1:10" ht="15.75" customHeight="1" thickTop="1">
      <c r="A3" s="8"/>
      <c r="B3" s="99" t="str">
        <f>HYPERLINK('Table of Contents'!D47, "Source: " &amp; 'Table of Contents'!F41)</f>
        <v>Source: AEMO 2018 ISP Assumptions Workbook</v>
      </c>
      <c r="C3" s="8"/>
      <c r="D3" s="8"/>
      <c r="E3" s="8"/>
      <c r="F3" s="8"/>
      <c r="G3" s="8"/>
      <c r="H3" s="8"/>
      <c r="I3" s="8"/>
      <c r="J3" s="8"/>
    </row>
    <row r="4" spans="1:10">
      <c r="A4" s="8"/>
      <c r="B4" s="8"/>
      <c r="C4" s="8"/>
      <c r="D4" s="8"/>
      <c r="E4" s="8"/>
      <c r="F4" s="8"/>
      <c r="G4" s="8"/>
      <c r="H4" s="8"/>
      <c r="I4" s="8"/>
      <c r="J4" s="8"/>
    </row>
    <row r="5" spans="1:10">
      <c r="A5" s="8"/>
      <c r="B5" s="70" t="s">
        <v>519</v>
      </c>
      <c r="C5" s="8"/>
      <c r="D5" s="8"/>
      <c r="E5" s="8"/>
      <c r="F5" s="8"/>
      <c r="G5" s="70" t="s">
        <v>520</v>
      </c>
      <c r="H5" s="8"/>
      <c r="I5" s="8"/>
      <c r="J5" s="8"/>
    </row>
    <row r="6" spans="1:10" ht="48.75" customHeight="1">
      <c r="A6" s="8"/>
      <c r="B6" s="54" t="s">
        <v>68</v>
      </c>
      <c r="C6" s="57" t="s">
        <v>521</v>
      </c>
      <c r="D6" s="57" t="s">
        <v>522</v>
      </c>
      <c r="E6" s="57" t="s">
        <v>523</v>
      </c>
      <c r="F6" s="8"/>
      <c r="G6" s="54" t="s">
        <v>68</v>
      </c>
      <c r="H6" s="54" t="s">
        <v>524</v>
      </c>
      <c r="I6" s="8"/>
      <c r="J6" s="8"/>
    </row>
    <row r="7" spans="1:10">
      <c r="A7" s="8"/>
      <c r="B7" s="44" t="s">
        <v>69</v>
      </c>
      <c r="C7" s="52">
        <v>865.51220055710303</v>
      </c>
      <c r="D7" s="52">
        <v>47.130919220055709</v>
      </c>
      <c r="E7" s="52">
        <f>C7+D7</f>
        <v>912.64311977715874</v>
      </c>
      <c r="F7" s="8"/>
      <c r="G7" s="44" t="s">
        <v>453</v>
      </c>
      <c r="H7" s="52">
        <v>0</v>
      </c>
      <c r="I7" s="8"/>
      <c r="J7" s="8"/>
    </row>
    <row r="8" spans="1:10">
      <c r="A8" s="8"/>
      <c r="B8" s="2" t="s">
        <v>70</v>
      </c>
      <c r="C8" s="53">
        <v>862.34644067796614</v>
      </c>
      <c r="D8" s="53">
        <v>47.79661016949153</v>
      </c>
      <c r="E8" s="53">
        <f t="shared" ref="E8:E69" si="0">C8+D8</f>
        <v>910.14305084745763</v>
      </c>
      <c r="F8" s="8"/>
      <c r="G8" s="2" t="s">
        <v>525</v>
      </c>
      <c r="H8" s="53">
        <v>0</v>
      </c>
      <c r="I8" s="8"/>
      <c r="J8" s="8"/>
    </row>
    <row r="9" spans="1:10">
      <c r="A9" s="8"/>
      <c r="B9" s="44" t="s">
        <v>78</v>
      </c>
      <c r="C9" s="52">
        <v>930</v>
      </c>
      <c r="D9" s="52">
        <v>50.591715976331372</v>
      </c>
      <c r="E9" s="52">
        <f t="shared" si="0"/>
        <v>980.59171597633133</v>
      </c>
      <c r="F9" s="8"/>
      <c r="G9" s="44" t="s">
        <v>526</v>
      </c>
      <c r="H9" s="52">
        <v>57.13</v>
      </c>
      <c r="I9" s="8"/>
      <c r="J9" s="8"/>
    </row>
    <row r="10" spans="1:10" ht="17.25">
      <c r="A10" s="8"/>
      <c r="B10" s="2" t="s">
        <v>332</v>
      </c>
      <c r="C10" s="53">
        <v>862.30216216216229</v>
      </c>
      <c r="D10" s="53">
        <v>46.216216216216218</v>
      </c>
      <c r="E10" s="53">
        <f t="shared" si="0"/>
        <v>908.51837837837854</v>
      </c>
      <c r="F10" s="8"/>
      <c r="G10" s="2" t="s">
        <v>1124</v>
      </c>
      <c r="H10" s="53">
        <f>381.9+D52</f>
        <v>500.46</v>
      </c>
      <c r="I10" s="8"/>
      <c r="J10" s="8"/>
    </row>
    <row r="11" spans="1:10">
      <c r="A11" s="8"/>
      <c r="B11" s="44" t="s">
        <v>76</v>
      </c>
      <c r="C11" s="52">
        <v>860</v>
      </c>
      <c r="D11" s="52">
        <v>48.305084745762713</v>
      </c>
      <c r="E11" s="52">
        <f t="shared" si="0"/>
        <v>908.30508474576277</v>
      </c>
      <c r="F11" s="8"/>
      <c r="G11" s="44" t="s">
        <v>527</v>
      </c>
      <c r="H11" s="52">
        <v>0</v>
      </c>
      <c r="I11" s="8"/>
      <c r="J11" s="8"/>
    </row>
    <row r="12" spans="1:10">
      <c r="A12" s="8"/>
      <c r="B12" s="2" t="s">
        <v>437</v>
      </c>
      <c r="C12" s="53">
        <v>920</v>
      </c>
      <c r="D12" s="53">
        <v>11.343490304709142</v>
      </c>
      <c r="E12" s="53">
        <f t="shared" si="0"/>
        <v>931.34349030470912</v>
      </c>
      <c r="F12" s="8"/>
      <c r="G12" s="2" t="s">
        <v>528</v>
      </c>
      <c r="H12" s="53">
        <v>0</v>
      </c>
      <c r="I12" s="8"/>
      <c r="J12" s="8"/>
    </row>
    <row r="13" spans="1:10">
      <c r="A13" s="8"/>
      <c r="B13" s="44" t="s">
        <v>438</v>
      </c>
      <c r="C13" s="52">
        <v>895.32295890410956</v>
      </c>
      <c r="D13" s="52">
        <v>11.589041095890412</v>
      </c>
      <c r="E13" s="52">
        <f t="shared" si="0"/>
        <v>906.91199999999992</v>
      </c>
      <c r="F13" s="8"/>
      <c r="G13" s="2"/>
      <c r="H13" s="51"/>
      <c r="I13" s="8"/>
      <c r="J13" s="8"/>
    </row>
    <row r="14" spans="1:10" ht="17.25">
      <c r="A14" s="8"/>
      <c r="B14" s="2" t="s">
        <v>71</v>
      </c>
      <c r="C14" s="53">
        <v>960</v>
      </c>
      <c r="D14" s="53">
        <v>11.761363636363635</v>
      </c>
      <c r="E14" s="53">
        <f t="shared" si="0"/>
        <v>971.76136363636363</v>
      </c>
      <c r="F14" s="8"/>
      <c r="G14" s="70" t="s">
        <v>855</v>
      </c>
      <c r="H14" s="17"/>
      <c r="I14" s="8"/>
      <c r="J14" s="8"/>
    </row>
    <row r="15" spans="1:10">
      <c r="A15" s="8"/>
      <c r="B15" s="44" t="s">
        <v>72</v>
      </c>
      <c r="C15" s="52">
        <v>820</v>
      </c>
      <c r="D15" s="52">
        <v>11.040000000000001</v>
      </c>
      <c r="E15" s="52">
        <f t="shared" si="0"/>
        <v>831.04</v>
      </c>
      <c r="F15" s="8"/>
      <c r="G15" s="54"/>
      <c r="H15" s="54" t="s">
        <v>529</v>
      </c>
      <c r="I15" s="8"/>
      <c r="J15" s="8"/>
    </row>
    <row r="16" spans="1:10">
      <c r="A16" s="8"/>
      <c r="B16" s="2" t="s">
        <v>73</v>
      </c>
      <c r="C16" s="53">
        <v>830.13463414634134</v>
      </c>
      <c r="D16" s="53">
        <v>11.463414634146341</v>
      </c>
      <c r="E16" s="53">
        <f t="shared" si="0"/>
        <v>841.59804878048772</v>
      </c>
      <c r="F16" s="8"/>
      <c r="G16" s="44" t="s">
        <v>343</v>
      </c>
      <c r="H16" s="52">
        <v>51.53</v>
      </c>
      <c r="I16" s="8"/>
      <c r="J16" s="8"/>
    </row>
    <row r="17" spans="1:10">
      <c r="A17" s="8"/>
      <c r="B17" s="44" t="s">
        <v>74</v>
      </c>
      <c r="C17" s="52">
        <v>860.94000000000017</v>
      </c>
      <c r="D17" s="52">
        <v>11.250000000000002</v>
      </c>
      <c r="E17" s="52">
        <f t="shared" si="0"/>
        <v>872.19000000000017</v>
      </c>
      <c r="F17" s="8"/>
      <c r="G17" s="2" t="s">
        <v>342</v>
      </c>
      <c r="H17" s="53">
        <v>51.53</v>
      </c>
      <c r="I17" s="8"/>
      <c r="J17" s="8"/>
    </row>
    <row r="18" spans="1:10" ht="13.9" customHeight="1">
      <c r="A18" s="8"/>
      <c r="B18" s="2" t="s">
        <v>75</v>
      </c>
      <c r="C18" s="53">
        <v>860.02209944751382</v>
      </c>
      <c r="D18" s="53">
        <v>11.436464088397791</v>
      </c>
      <c r="E18" s="53">
        <f t="shared" si="0"/>
        <v>871.45856353591159</v>
      </c>
      <c r="F18" s="8"/>
      <c r="G18" s="44" t="s">
        <v>530</v>
      </c>
      <c r="H18" s="52">
        <v>96.14</v>
      </c>
      <c r="I18" s="25"/>
      <c r="J18" s="8"/>
    </row>
    <row r="19" spans="1:10">
      <c r="A19" s="8"/>
      <c r="B19" s="44" t="s">
        <v>439</v>
      </c>
      <c r="C19" s="52">
        <v>832.96469387755099</v>
      </c>
      <c r="D19" s="52">
        <v>10.790816326530612</v>
      </c>
      <c r="E19" s="52">
        <f t="shared" si="0"/>
        <v>843.75551020408159</v>
      </c>
      <c r="F19" s="8"/>
      <c r="G19" s="25"/>
      <c r="H19" s="25"/>
      <c r="I19" s="25"/>
      <c r="J19" s="8"/>
    </row>
    <row r="20" spans="1:10">
      <c r="A20" s="8"/>
      <c r="B20" s="2" t="s">
        <v>440</v>
      </c>
      <c r="C20" s="53">
        <v>1150</v>
      </c>
      <c r="D20" s="53">
        <v>4.8176470588235301</v>
      </c>
      <c r="E20" s="53">
        <f t="shared" si="0"/>
        <v>1154.8176470588235</v>
      </c>
      <c r="F20" s="8"/>
      <c r="G20" s="107" t="s">
        <v>531</v>
      </c>
      <c r="H20" s="26"/>
      <c r="I20" s="8"/>
      <c r="J20" s="8"/>
    </row>
    <row r="21" spans="1:10" ht="13.5" customHeight="1">
      <c r="A21" s="8"/>
      <c r="B21" s="44" t="s">
        <v>441</v>
      </c>
      <c r="C21" s="52">
        <v>1136.0409022556391</v>
      </c>
      <c r="D21" s="52">
        <v>4.9804511278195491</v>
      </c>
      <c r="E21" s="52">
        <f t="shared" si="0"/>
        <v>1141.0213533834587</v>
      </c>
      <c r="F21" s="8"/>
      <c r="G21" s="54"/>
      <c r="H21" s="54" t="s">
        <v>532</v>
      </c>
      <c r="I21" s="54" t="s">
        <v>533</v>
      </c>
      <c r="J21" s="8"/>
    </row>
    <row r="22" spans="1:10">
      <c r="A22" s="8"/>
      <c r="B22" s="2" t="s">
        <v>77</v>
      </c>
      <c r="C22" s="53">
        <v>1310</v>
      </c>
      <c r="D22" s="53">
        <v>5.5148936170212783</v>
      </c>
      <c r="E22" s="53">
        <f t="shared" si="0"/>
        <v>1315.5148936170212</v>
      </c>
      <c r="F22" s="8"/>
      <c r="G22" s="44" t="s">
        <v>363</v>
      </c>
      <c r="H22" s="129">
        <v>7.8</v>
      </c>
      <c r="I22" s="131">
        <v>1.25</v>
      </c>
      <c r="J22" s="8"/>
    </row>
    <row r="23" spans="1:10">
      <c r="A23" s="8"/>
      <c r="B23" s="44" t="s">
        <v>534</v>
      </c>
      <c r="C23" s="52">
        <v>640</v>
      </c>
      <c r="D23" s="52">
        <v>142.56</v>
      </c>
      <c r="E23" s="52">
        <f t="shared" si="0"/>
        <v>782.56</v>
      </c>
      <c r="F23" s="8"/>
      <c r="G23" s="2" t="s">
        <v>60</v>
      </c>
      <c r="H23" s="130">
        <v>12.8</v>
      </c>
      <c r="I23" s="132">
        <v>5</v>
      </c>
      <c r="J23" s="8"/>
    </row>
    <row r="24" spans="1:10">
      <c r="A24" s="8"/>
      <c r="B24" s="2" t="s">
        <v>535</v>
      </c>
      <c r="C24" s="53">
        <v>480.96878048780485</v>
      </c>
      <c r="D24" s="53">
        <v>106.77073170731708</v>
      </c>
      <c r="E24" s="53">
        <f t="shared" si="0"/>
        <v>587.73951219512196</v>
      </c>
      <c r="F24" s="8"/>
      <c r="G24" s="44" t="s">
        <v>383</v>
      </c>
      <c r="H24" s="129">
        <v>3.9</v>
      </c>
      <c r="I24" s="50"/>
      <c r="J24" s="8"/>
    </row>
    <row r="25" spans="1:10">
      <c r="A25" s="8"/>
      <c r="B25" s="44" t="s">
        <v>536</v>
      </c>
      <c r="C25" s="52">
        <v>358.13951999999995</v>
      </c>
      <c r="D25" s="52">
        <v>89.395199999999988</v>
      </c>
      <c r="E25" s="52">
        <f t="shared" si="0"/>
        <v>447.53471999999994</v>
      </c>
      <c r="F25" s="8"/>
      <c r="G25" s="2" t="s">
        <v>62</v>
      </c>
      <c r="H25" s="130">
        <v>10.4</v>
      </c>
      <c r="I25" s="132">
        <v>2.5</v>
      </c>
      <c r="J25" s="8"/>
    </row>
    <row r="26" spans="1:10">
      <c r="A26" s="8"/>
      <c r="B26" s="2" t="s">
        <v>335</v>
      </c>
      <c r="C26" s="53">
        <v>581.71162499999991</v>
      </c>
      <c r="D26" s="53">
        <v>142.56</v>
      </c>
      <c r="E26" s="53">
        <f t="shared" si="0"/>
        <v>724.27162499999986</v>
      </c>
      <c r="F26" s="8"/>
      <c r="G26" s="44" t="s">
        <v>404</v>
      </c>
      <c r="H26" s="129">
        <v>3.9</v>
      </c>
      <c r="I26" s="50"/>
      <c r="J26" s="8"/>
    </row>
    <row r="27" spans="1:10">
      <c r="A27" s="8"/>
      <c r="B27" s="44" t="s">
        <v>367</v>
      </c>
      <c r="C27" s="52">
        <v>999.95657142857124</v>
      </c>
      <c r="D27" s="52">
        <v>99.282857142857125</v>
      </c>
      <c r="E27" s="52">
        <f t="shared" si="0"/>
        <v>1099.2394285714283</v>
      </c>
      <c r="F27" s="8"/>
      <c r="G27" s="8"/>
      <c r="H27" s="8"/>
      <c r="I27" s="8"/>
      <c r="J27" s="8"/>
    </row>
    <row r="28" spans="1:10">
      <c r="A28" s="8"/>
      <c r="B28" s="2" t="s">
        <v>538</v>
      </c>
      <c r="C28" s="53">
        <v>570.47760000000005</v>
      </c>
      <c r="D28" s="53">
        <v>92.664000000000001</v>
      </c>
      <c r="E28" s="53">
        <f t="shared" si="0"/>
        <v>663.14160000000004</v>
      </c>
      <c r="F28" s="8"/>
      <c r="G28" s="107" t="s">
        <v>537</v>
      </c>
      <c r="H28" s="27"/>
      <c r="I28" s="8"/>
      <c r="J28" s="8"/>
    </row>
    <row r="29" spans="1:10" ht="17.25">
      <c r="A29" s="8"/>
      <c r="B29" s="44" t="s">
        <v>541</v>
      </c>
      <c r="C29" s="52">
        <v>454.32374999999996</v>
      </c>
      <c r="D29" s="52">
        <v>56.744999999999997</v>
      </c>
      <c r="E29" s="52">
        <f t="shared" si="0"/>
        <v>511.06874999999997</v>
      </c>
      <c r="F29" s="8"/>
      <c r="G29" s="54" t="s">
        <v>539</v>
      </c>
      <c r="H29" s="54" t="s">
        <v>540</v>
      </c>
      <c r="I29" s="8"/>
      <c r="J29" s="8"/>
    </row>
    <row r="30" spans="1:10">
      <c r="A30" s="8"/>
      <c r="B30" s="2" t="s">
        <v>333</v>
      </c>
      <c r="C30" s="53">
        <v>420.20452173913037</v>
      </c>
      <c r="D30" s="53">
        <v>57.380869565217381</v>
      </c>
      <c r="E30" s="53">
        <f t="shared" si="0"/>
        <v>477.58539130434775</v>
      </c>
      <c r="F30" s="8"/>
      <c r="G30" s="44" t="s">
        <v>542</v>
      </c>
      <c r="H30" s="52">
        <f>'Heat rates'!F8*(Emissions!H16+H22)</f>
        <v>602.19950000000006</v>
      </c>
      <c r="I30" s="127"/>
      <c r="J30" s="8"/>
    </row>
    <row r="31" spans="1:10">
      <c r="A31" s="8"/>
      <c r="B31" s="44" t="s">
        <v>544</v>
      </c>
      <c r="C31" s="52">
        <v>760</v>
      </c>
      <c r="D31" s="52">
        <v>85.273619631901838</v>
      </c>
      <c r="E31" s="52">
        <f t="shared" si="0"/>
        <v>845.27361963190185</v>
      </c>
      <c r="F31" s="8"/>
      <c r="G31" s="2" t="s">
        <v>543</v>
      </c>
      <c r="H31" s="53">
        <f>'Heat rates'!F9*(Emissions!H17+Emissions!H22)</f>
        <v>411.15689999999995</v>
      </c>
      <c r="I31" s="127"/>
      <c r="J31" s="8"/>
    </row>
    <row r="32" spans="1:10">
      <c r="A32" s="8"/>
      <c r="B32" s="2" t="s">
        <v>546</v>
      </c>
      <c r="C32" s="53">
        <v>663.85440000000006</v>
      </c>
      <c r="D32" s="53">
        <v>92.664000000000001</v>
      </c>
      <c r="E32" s="53">
        <f t="shared" si="0"/>
        <v>756.51840000000004</v>
      </c>
      <c r="F32" s="8"/>
      <c r="G32" s="44" t="s">
        <v>545</v>
      </c>
      <c r="H32" s="52">
        <f>'Heat rates'!F8*(Emissions!H16+Emissions!H23)</f>
        <v>652.94950000000006</v>
      </c>
      <c r="I32" s="127"/>
      <c r="J32" s="8"/>
    </row>
    <row r="33" spans="1:10">
      <c r="A33" s="8"/>
      <c r="B33" s="44" t="s">
        <v>548</v>
      </c>
      <c r="C33" s="52">
        <v>370</v>
      </c>
      <c r="D33" s="52">
        <v>57.952340425531915</v>
      </c>
      <c r="E33" s="52">
        <f t="shared" si="0"/>
        <v>427.95234042553193</v>
      </c>
      <c r="F33" s="8"/>
      <c r="G33" s="2" t="s">
        <v>547</v>
      </c>
      <c r="H33" s="53">
        <f>'Heat rates'!F9*(Emissions!H17+Emissions!H23)</f>
        <v>445.80689999999998</v>
      </c>
      <c r="I33" s="127"/>
      <c r="J33" s="8"/>
    </row>
    <row r="34" spans="1:10">
      <c r="A34" s="8"/>
      <c r="B34" s="2" t="s">
        <v>334</v>
      </c>
      <c r="C34" s="53">
        <v>450</v>
      </c>
      <c r="D34" s="53">
        <v>59.212173913043472</v>
      </c>
      <c r="E34" s="53">
        <f t="shared" si="0"/>
        <v>509.21217391304344</v>
      </c>
      <c r="F34" s="8"/>
      <c r="G34" s="44" t="s">
        <v>549</v>
      </c>
      <c r="H34" s="52">
        <f>'Heat rates'!F8*(Emissions!H16+Emissions!H24)</f>
        <v>562.61450000000002</v>
      </c>
      <c r="I34" s="127"/>
      <c r="J34" s="8"/>
    </row>
    <row r="35" spans="1:10">
      <c r="A35" s="8"/>
      <c r="B35" s="44" t="s">
        <v>551</v>
      </c>
      <c r="C35" s="52">
        <v>450</v>
      </c>
      <c r="D35" s="52">
        <v>59.212173913043472</v>
      </c>
      <c r="E35" s="52">
        <f t="shared" si="0"/>
        <v>509.21217391304344</v>
      </c>
      <c r="F35" s="8"/>
      <c r="G35" s="2" t="s">
        <v>550</v>
      </c>
      <c r="H35" s="53">
        <f>'Heat rates'!F9*(Emissions!H17+Emissions!H24)</f>
        <v>384.12989999999996</v>
      </c>
      <c r="I35" s="127"/>
      <c r="J35" s="8"/>
    </row>
    <row r="36" spans="1:10">
      <c r="A36" s="8"/>
      <c r="B36" s="2" t="s">
        <v>553</v>
      </c>
      <c r="C36" s="53">
        <v>532.31294117647053</v>
      </c>
      <c r="D36" s="53">
        <v>80.936470588235281</v>
      </c>
      <c r="E36" s="53">
        <f t="shared" si="0"/>
        <v>613.24941176470577</v>
      </c>
      <c r="F36" s="8"/>
      <c r="G36" s="44" t="s">
        <v>552</v>
      </c>
      <c r="H36" s="52">
        <f>'Heat rates'!F8*(Emissions!H16+Emissions!H25)</f>
        <v>628.58950000000004</v>
      </c>
      <c r="I36" s="127"/>
      <c r="J36" s="8"/>
    </row>
    <row r="37" spans="1:10">
      <c r="A37" s="8"/>
      <c r="B37" s="44" t="s">
        <v>555</v>
      </c>
      <c r="C37" s="52">
        <v>760</v>
      </c>
      <c r="D37" s="52">
        <v>57.914999999999999</v>
      </c>
      <c r="E37" s="52">
        <f t="shared" si="0"/>
        <v>817.91499999999996</v>
      </c>
      <c r="F37" s="8"/>
      <c r="G37" s="2" t="s">
        <v>554</v>
      </c>
      <c r="H37" s="53">
        <f>'Heat rates'!F9*(Emissions!H17+Emissions!H25)</f>
        <v>429.17489999999998</v>
      </c>
      <c r="I37" s="127"/>
      <c r="J37" s="8"/>
    </row>
    <row r="38" spans="1:10">
      <c r="A38" s="8"/>
      <c r="B38" s="2" t="s">
        <v>557</v>
      </c>
      <c r="C38" s="53">
        <v>524.32729411764706</v>
      </c>
      <c r="D38" s="53">
        <v>40.88117647058823</v>
      </c>
      <c r="E38" s="53">
        <f t="shared" si="0"/>
        <v>565.20847058823529</v>
      </c>
      <c r="F38" s="8"/>
      <c r="G38" s="44" t="s">
        <v>556</v>
      </c>
      <c r="H38" s="52">
        <f>'Heat rates'!F8*(Emissions!H16+Emissions!H26)</f>
        <v>562.61450000000002</v>
      </c>
      <c r="I38" s="127"/>
      <c r="J38" s="8"/>
    </row>
    <row r="39" spans="1:10">
      <c r="A39" s="8"/>
      <c r="B39" s="44" t="s">
        <v>559</v>
      </c>
      <c r="C39" s="52">
        <v>819.93379912663772</v>
      </c>
      <c r="D39" s="52">
        <v>59.47074235807861</v>
      </c>
      <c r="E39" s="52">
        <f t="shared" si="0"/>
        <v>879.40454148471633</v>
      </c>
      <c r="F39" s="8"/>
      <c r="G39" s="2" t="s">
        <v>558</v>
      </c>
      <c r="H39" s="53">
        <f>'Heat rates'!F9*(Emissions!H17+Emissions!H26)</f>
        <v>384.12989999999996</v>
      </c>
      <c r="I39" s="127"/>
      <c r="J39" s="8"/>
    </row>
    <row r="40" spans="1:10">
      <c r="A40" s="8"/>
      <c r="B40" s="2" t="s">
        <v>561</v>
      </c>
      <c r="C40" s="53">
        <v>819.93379912663772</v>
      </c>
      <c r="D40" s="53">
        <v>59.47074235807861</v>
      </c>
      <c r="E40" s="53">
        <f t="shared" si="0"/>
        <v>879.40454148471633</v>
      </c>
      <c r="F40" s="8"/>
      <c r="G40" s="44" t="s">
        <v>560</v>
      </c>
      <c r="H40" s="52">
        <f>'Heat rates'!F11*(Emissions!H18+Emissions!I22)</f>
        <v>843.78696000000002</v>
      </c>
      <c r="I40" s="28"/>
      <c r="J40" s="8"/>
    </row>
    <row r="41" spans="1:10">
      <c r="A41" s="8"/>
      <c r="B41" s="44" t="s">
        <v>563</v>
      </c>
      <c r="C41" s="52">
        <v>745.38118421052627</v>
      </c>
      <c r="D41" s="52">
        <v>44.798684210526311</v>
      </c>
      <c r="E41" s="52">
        <f t="shared" si="0"/>
        <v>790.17986842105256</v>
      </c>
      <c r="F41" s="8"/>
      <c r="G41" s="2" t="s">
        <v>562</v>
      </c>
      <c r="H41" s="53">
        <f>'Heat rates'!F11*(Emissions!H18+Emissions!I23)</f>
        <v>876.27696000000003</v>
      </c>
      <c r="I41" s="127"/>
      <c r="J41" s="8"/>
    </row>
    <row r="42" spans="1:10">
      <c r="A42" s="8"/>
      <c r="B42" s="2" t="s">
        <v>565</v>
      </c>
      <c r="C42" s="53">
        <v>530</v>
      </c>
      <c r="D42" s="53">
        <v>43.436249999999994</v>
      </c>
      <c r="E42" s="53">
        <f t="shared" si="0"/>
        <v>573.43624999999997</v>
      </c>
      <c r="F42" s="8"/>
      <c r="G42" s="44" t="s">
        <v>564</v>
      </c>
      <c r="H42" s="52">
        <f>'Heat rates'!F11*(Emissions!H18+Emissions!I25)</f>
        <v>854.61695999999995</v>
      </c>
      <c r="I42" s="127"/>
      <c r="J42" s="8"/>
    </row>
    <row r="43" spans="1:10">
      <c r="A43" s="8"/>
      <c r="B43" s="44" t="s">
        <v>517</v>
      </c>
      <c r="C43" s="52">
        <v>530</v>
      </c>
      <c r="D43" s="52">
        <v>40.054054054054056</v>
      </c>
      <c r="E43" s="52">
        <f t="shared" si="0"/>
        <v>570.05405405405406</v>
      </c>
      <c r="F43" s="8"/>
      <c r="G43" s="27"/>
      <c r="H43" s="27"/>
      <c r="I43" s="8"/>
      <c r="J43" s="8"/>
    </row>
    <row r="44" spans="1:10">
      <c r="A44" s="8"/>
      <c r="B44" s="2" t="s">
        <v>566</v>
      </c>
      <c r="C44" s="53">
        <v>813.63149999999996</v>
      </c>
      <c r="D44" s="53">
        <v>57.914999999999999</v>
      </c>
      <c r="E44" s="53">
        <f t="shared" si="0"/>
        <v>871.54649999999992</v>
      </c>
      <c r="F44" s="8"/>
      <c r="G44" s="27"/>
      <c r="H44" s="27"/>
      <c r="I44" s="8"/>
      <c r="J44" s="8"/>
    </row>
    <row r="45" spans="1:10">
      <c r="A45" s="8"/>
      <c r="B45" s="44" t="s">
        <v>567</v>
      </c>
      <c r="C45" s="52">
        <v>1020</v>
      </c>
      <c r="D45" s="52">
        <v>154.44</v>
      </c>
      <c r="E45" s="52">
        <f t="shared" si="0"/>
        <v>1174.44</v>
      </c>
      <c r="F45" s="8"/>
      <c r="G45" s="19"/>
      <c r="H45" s="19"/>
      <c r="I45" s="19"/>
      <c r="J45" s="8"/>
    </row>
    <row r="46" spans="1:10" ht="13.9" customHeight="1">
      <c r="A46" s="8"/>
      <c r="B46" s="2" t="s">
        <v>568</v>
      </c>
      <c r="C46" s="53">
        <v>1200</v>
      </c>
      <c r="D46" s="53">
        <v>142.56</v>
      </c>
      <c r="E46" s="53">
        <f t="shared" si="0"/>
        <v>1342.56</v>
      </c>
      <c r="F46" s="8"/>
      <c r="G46" s="19"/>
      <c r="H46" s="19"/>
      <c r="I46" s="19"/>
      <c r="J46" s="8"/>
    </row>
    <row r="47" spans="1:10">
      <c r="A47" s="8"/>
      <c r="B47" s="44" t="s">
        <v>570</v>
      </c>
      <c r="C47" s="52">
        <v>530</v>
      </c>
      <c r="D47" s="52">
        <v>123.55200000000001</v>
      </c>
      <c r="E47" s="52">
        <f t="shared" si="0"/>
        <v>653.55200000000002</v>
      </c>
      <c r="F47" s="8"/>
      <c r="G47" s="19" t="s">
        <v>569</v>
      </c>
      <c r="H47" s="19"/>
      <c r="I47" s="19"/>
      <c r="J47" s="8"/>
    </row>
    <row r="48" spans="1:10">
      <c r="A48" s="8"/>
      <c r="B48" s="2" t="s">
        <v>572</v>
      </c>
      <c r="C48" s="53">
        <v>820</v>
      </c>
      <c r="D48" s="53">
        <v>132.37714285714284</v>
      </c>
      <c r="E48" s="53">
        <f t="shared" si="0"/>
        <v>952.37714285714287</v>
      </c>
      <c r="F48" s="8"/>
      <c r="G48" s="19" t="s">
        <v>571</v>
      </c>
      <c r="H48" s="26"/>
      <c r="I48" s="8"/>
      <c r="J48" s="8"/>
    </row>
    <row r="49" spans="1:10">
      <c r="A49" s="8"/>
      <c r="B49" s="44" t="s">
        <v>574</v>
      </c>
      <c r="C49" s="52">
        <v>460</v>
      </c>
      <c r="D49" s="52">
        <v>84.685714285714297</v>
      </c>
      <c r="E49" s="52">
        <f t="shared" si="0"/>
        <v>544.68571428571431</v>
      </c>
      <c r="F49" s="8"/>
      <c r="G49" s="19" t="s">
        <v>573</v>
      </c>
      <c r="H49" s="27"/>
      <c r="I49" s="8"/>
      <c r="J49" s="8"/>
    </row>
    <row r="50" spans="1:10">
      <c r="A50" s="8"/>
      <c r="B50" s="2" t="s">
        <v>575</v>
      </c>
      <c r="C50" s="53">
        <v>397.26749999999998</v>
      </c>
      <c r="D50" s="53">
        <v>76.440000000000012</v>
      </c>
      <c r="E50" s="53">
        <f t="shared" si="0"/>
        <v>473.70749999999998</v>
      </c>
      <c r="F50" s="8"/>
      <c r="G50" s="29"/>
      <c r="H50" s="26"/>
      <c r="I50" s="8"/>
      <c r="J50" s="8"/>
    </row>
    <row r="51" spans="1:10">
      <c r="A51" s="8"/>
      <c r="B51" s="44" t="s">
        <v>576</v>
      </c>
      <c r="C51" s="52">
        <v>688.80937499999993</v>
      </c>
      <c r="D51" s="52">
        <v>111.14999999999999</v>
      </c>
      <c r="E51" s="52">
        <f t="shared" si="0"/>
        <v>799.95937499999991</v>
      </c>
      <c r="F51" s="8"/>
      <c r="G51" s="29"/>
      <c r="H51" s="27"/>
      <c r="I51" s="8"/>
      <c r="J51" s="8"/>
    </row>
    <row r="52" spans="1:10">
      <c r="A52" s="8"/>
      <c r="B52" s="2" t="s">
        <v>455</v>
      </c>
      <c r="C52" s="53">
        <v>590</v>
      </c>
      <c r="D52" s="53">
        <v>118.56</v>
      </c>
      <c r="E52" s="53">
        <f t="shared" si="0"/>
        <v>708.56</v>
      </c>
      <c r="F52" s="8"/>
      <c r="G52" s="29"/>
      <c r="H52" s="26"/>
      <c r="I52" s="8"/>
      <c r="J52" s="8"/>
    </row>
    <row r="53" spans="1:10">
      <c r="A53" s="8"/>
      <c r="B53" s="44" t="s">
        <v>577</v>
      </c>
      <c r="C53" s="52">
        <v>570</v>
      </c>
      <c r="D53" s="52">
        <v>111.14999999999999</v>
      </c>
      <c r="E53" s="52">
        <f t="shared" si="0"/>
        <v>681.15</v>
      </c>
      <c r="F53" s="8"/>
      <c r="G53" s="29"/>
      <c r="H53" s="27"/>
      <c r="I53" s="8"/>
      <c r="J53" s="8"/>
    </row>
    <row r="54" spans="1:10">
      <c r="A54" s="8"/>
      <c r="B54" s="2" t="s">
        <v>578</v>
      </c>
      <c r="C54" s="53">
        <v>617.72275862068966</v>
      </c>
      <c r="D54" s="53">
        <v>46.961379310344832</v>
      </c>
      <c r="E54" s="53">
        <f t="shared" si="0"/>
        <v>664.68413793103446</v>
      </c>
      <c r="F54" s="8"/>
      <c r="G54" s="19"/>
      <c r="H54" s="26"/>
      <c r="I54" s="8"/>
      <c r="J54" s="8"/>
    </row>
    <row r="55" spans="1:10">
      <c r="A55" s="8"/>
      <c r="B55" s="44" t="s">
        <v>579</v>
      </c>
      <c r="C55" s="52">
        <v>652.97571428571416</v>
      </c>
      <c r="D55" s="52">
        <v>49.641428571428563</v>
      </c>
      <c r="E55" s="52">
        <f t="shared" si="0"/>
        <v>702.61714285714277</v>
      </c>
      <c r="F55" s="8"/>
      <c r="G55" s="197"/>
      <c r="H55" s="197"/>
      <c r="I55" s="197"/>
      <c r="J55" s="8"/>
    </row>
    <row r="56" spans="1:10">
      <c r="A56" s="8"/>
      <c r="B56" s="2" t="s">
        <v>580</v>
      </c>
      <c r="C56" s="53">
        <v>410.38274999999993</v>
      </c>
      <c r="D56" s="53">
        <v>28.372499999999999</v>
      </c>
      <c r="E56" s="53">
        <f t="shared" si="0"/>
        <v>438.75524999999993</v>
      </c>
      <c r="F56" s="8"/>
      <c r="G56" s="29"/>
      <c r="H56" s="26"/>
      <c r="I56" s="8"/>
      <c r="J56" s="8"/>
    </row>
    <row r="57" spans="1:10">
      <c r="A57" s="8"/>
      <c r="B57" s="44" t="s">
        <v>581</v>
      </c>
      <c r="C57" s="52">
        <v>887.18142857142846</v>
      </c>
      <c r="D57" s="52">
        <v>45.822857142857131</v>
      </c>
      <c r="E57" s="52">
        <f t="shared" si="0"/>
        <v>933.00428571428563</v>
      </c>
      <c r="F57" s="8"/>
      <c r="G57" s="29"/>
      <c r="H57" s="27"/>
      <c r="I57" s="8"/>
      <c r="J57" s="8"/>
    </row>
    <row r="58" spans="1:10">
      <c r="A58" s="8"/>
      <c r="B58" s="2" t="s">
        <v>582</v>
      </c>
      <c r="C58" s="53">
        <v>1000</v>
      </c>
      <c r="D58" s="53">
        <v>45.822857142857131</v>
      </c>
      <c r="E58" s="53">
        <f t="shared" si="0"/>
        <v>1045.8228571428572</v>
      </c>
      <c r="F58" s="8"/>
      <c r="G58" s="29"/>
      <c r="H58" s="26"/>
      <c r="I58" s="8"/>
      <c r="J58" s="8"/>
    </row>
    <row r="59" spans="1:10">
      <c r="A59" s="8"/>
      <c r="B59" s="44" t="s">
        <v>583</v>
      </c>
      <c r="C59" s="52">
        <v>955.86479999999995</v>
      </c>
      <c r="D59" s="52">
        <v>42.768000000000001</v>
      </c>
      <c r="E59" s="52">
        <f t="shared" si="0"/>
        <v>998.63279999999997</v>
      </c>
      <c r="F59" s="8"/>
      <c r="G59" s="29"/>
      <c r="H59" s="27"/>
      <c r="I59" s="8"/>
      <c r="J59" s="8"/>
    </row>
    <row r="60" spans="1:10">
      <c r="A60" s="8"/>
      <c r="B60" s="2" t="s">
        <v>584</v>
      </c>
      <c r="C60" s="53">
        <v>940.2</v>
      </c>
      <c r="D60" s="53">
        <v>73.400000000000006</v>
      </c>
      <c r="E60" s="53">
        <f t="shared" si="0"/>
        <v>1013.6</v>
      </c>
      <c r="F60" s="8"/>
      <c r="G60" s="29"/>
      <c r="H60" s="26"/>
      <c r="I60" s="8"/>
      <c r="J60" s="8"/>
    </row>
    <row r="61" spans="1:10">
      <c r="A61" s="8"/>
      <c r="B61" s="44" t="s">
        <v>585</v>
      </c>
      <c r="C61" s="52">
        <v>1442</v>
      </c>
      <c r="D61" s="52">
        <v>49.8</v>
      </c>
      <c r="E61" s="52">
        <f t="shared" si="0"/>
        <v>1491.8</v>
      </c>
      <c r="F61" s="8"/>
      <c r="G61" s="29"/>
      <c r="H61" s="27"/>
      <c r="I61" s="8"/>
      <c r="J61" s="8"/>
    </row>
    <row r="62" spans="1:10">
      <c r="A62" s="8"/>
      <c r="B62" s="2" t="s">
        <v>586</v>
      </c>
      <c r="C62" s="53">
        <v>1400</v>
      </c>
      <c r="D62" s="53">
        <v>45.85846153846154</v>
      </c>
      <c r="E62" s="53">
        <f t="shared" si="0"/>
        <v>1445.8584615384616</v>
      </c>
      <c r="F62" s="8"/>
      <c r="G62" s="29"/>
      <c r="H62" s="26"/>
      <c r="I62" s="8"/>
      <c r="J62" s="8"/>
    </row>
    <row r="63" spans="1:10">
      <c r="A63" s="8"/>
      <c r="B63" s="44" t="s">
        <v>275</v>
      </c>
      <c r="C63" s="52">
        <v>1400</v>
      </c>
      <c r="D63" s="52">
        <v>45.85846153846154</v>
      </c>
      <c r="E63" s="52">
        <f t="shared" si="0"/>
        <v>1445.8584615384616</v>
      </c>
      <c r="F63" s="8"/>
      <c r="G63" s="29"/>
      <c r="H63" s="27"/>
      <c r="I63" s="8"/>
      <c r="J63" s="8"/>
    </row>
    <row r="64" spans="1:10" ht="17.25">
      <c r="A64" s="8"/>
      <c r="B64" s="2" t="s">
        <v>1123</v>
      </c>
      <c r="C64" s="53">
        <v>1442</v>
      </c>
      <c r="D64" s="53">
        <v>49.8</v>
      </c>
      <c r="E64" s="53">
        <f t="shared" si="0"/>
        <v>1491.8</v>
      </c>
      <c r="F64" s="8"/>
      <c r="G64" s="29"/>
      <c r="H64" s="26"/>
      <c r="I64" s="8"/>
      <c r="J64" s="8"/>
    </row>
    <row r="65" spans="1:10">
      <c r="A65" s="8"/>
      <c r="B65" s="44" t="s">
        <v>587</v>
      </c>
      <c r="C65" s="52">
        <v>1400</v>
      </c>
      <c r="D65" s="52">
        <v>48.350769230769231</v>
      </c>
      <c r="E65" s="52">
        <f t="shared" si="0"/>
        <v>1448.3507692307692</v>
      </c>
      <c r="F65" s="8"/>
      <c r="G65" s="29"/>
      <c r="H65" s="27"/>
      <c r="I65" s="8"/>
      <c r="J65" s="8"/>
    </row>
    <row r="66" spans="1:10">
      <c r="A66" s="8"/>
      <c r="B66" s="2" t="s">
        <v>336</v>
      </c>
      <c r="C66" s="53">
        <v>940.2</v>
      </c>
      <c r="D66" s="53">
        <v>73.400000000000006</v>
      </c>
      <c r="E66" s="53">
        <f t="shared" si="0"/>
        <v>1013.6</v>
      </c>
      <c r="F66" s="8"/>
      <c r="G66" s="29"/>
      <c r="H66" s="26"/>
      <c r="I66" s="8"/>
      <c r="J66" s="8"/>
    </row>
    <row r="67" spans="1:10">
      <c r="A67" s="8"/>
      <c r="B67" s="44" t="s">
        <v>588</v>
      </c>
      <c r="C67" s="52">
        <v>0</v>
      </c>
      <c r="D67" s="52">
        <v>0</v>
      </c>
      <c r="E67" s="52">
        <f t="shared" si="0"/>
        <v>0</v>
      </c>
      <c r="F67" s="8"/>
      <c r="G67" s="29"/>
      <c r="H67" s="27"/>
      <c r="I67" s="8"/>
      <c r="J67" s="8"/>
    </row>
    <row r="68" spans="1:10">
      <c r="A68" s="8"/>
      <c r="B68" s="2" t="s">
        <v>589</v>
      </c>
      <c r="C68" s="53">
        <v>0</v>
      </c>
      <c r="D68" s="53">
        <v>0</v>
      </c>
      <c r="E68" s="53">
        <f t="shared" si="0"/>
        <v>0</v>
      </c>
      <c r="F68" s="8"/>
      <c r="G68" s="29"/>
      <c r="H68" s="26"/>
      <c r="I68" s="8"/>
      <c r="J68" s="8"/>
    </row>
    <row r="69" spans="1:10">
      <c r="A69" s="8"/>
      <c r="B69" s="44" t="s">
        <v>590</v>
      </c>
      <c r="C69" s="52">
        <v>0</v>
      </c>
      <c r="D69" s="52">
        <v>0</v>
      </c>
      <c r="E69" s="52">
        <f t="shared" si="0"/>
        <v>0</v>
      </c>
      <c r="F69" s="8"/>
      <c r="G69" s="29"/>
      <c r="H69" s="27"/>
      <c r="I69" s="8"/>
      <c r="J69" s="8"/>
    </row>
    <row r="70" spans="1:10">
      <c r="A70" s="8"/>
      <c r="B70" s="8"/>
      <c r="C70" s="8"/>
      <c r="D70" s="8"/>
      <c r="E70" s="8"/>
      <c r="F70" s="8"/>
      <c r="G70" s="29"/>
      <c r="H70" s="26"/>
      <c r="I70" s="8"/>
      <c r="J70" s="8"/>
    </row>
    <row r="71" spans="1:10">
      <c r="A71" s="8"/>
      <c r="B71" s="10" t="s">
        <v>591</v>
      </c>
      <c r="C71" s="8"/>
      <c r="D71" s="8"/>
      <c r="E71" s="8"/>
      <c r="F71" s="8"/>
      <c r="G71" s="8"/>
      <c r="H71" s="8"/>
      <c r="I71" s="8"/>
      <c r="J71" s="8"/>
    </row>
    <row r="72" spans="1:10">
      <c r="A72" s="8"/>
      <c r="B72" s="10" t="s">
        <v>592</v>
      </c>
      <c r="C72" s="8"/>
      <c r="D72" s="8"/>
      <c r="E72" s="8"/>
      <c r="F72" s="8"/>
      <c r="G72" s="8"/>
      <c r="H72" s="8"/>
      <c r="I72" s="8"/>
      <c r="J72" s="8"/>
    </row>
    <row r="73" spans="1:10">
      <c r="A73" s="8"/>
      <c r="B73" s="8"/>
      <c r="C73" s="8"/>
      <c r="D73" s="8"/>
      <c r="E73" s="8"/>
      <c r="F73" s="8"/>
      <c r="G73" s="8"/>
      <c r="H73" s="8"/>
      <c r="I73" s="8"/>
      <c r="J73" s="8"/>
    </row>
  </sheetData>
  <mergeCells count="1">
    <mergeCell ref="G55:I55"/>
  </mergeCells>
  <hyperlinks>
    <hyperlink ref="A1" location="'Table of Contents'!$C$41" display="TOC"/>
  </hyperlinks>
  <pageMargins left="0.7" right="0.7" top="0.75" bottom="0.75" header="0.3" footer="0.3"/>
  <pageSetup paperSize="9" orientation="portrait" r:id="rId1"/>
  <rowBreaks count="1" manualBreakCount="1">
    <brk id="42"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249977111117893"/>
  </sheetPr>
  <dimension ref="A1:I266"/>
  <sheetViews>
    <sheetView showGridLines="0" zoomScale="85" zoomScaleNormal="85" workbookViewId="0"/>
  </sheetViews>
  <sheetFormatPr defaultRowHeight="15"/>
  <cols>
    <col min="1" max="1" width="3.7109375" style="42" customWidth="1"/>
    <col min="2" max="2" width="35.85546875" style="42" bestFit="1" customWidth="1"/>
    <col min="3" max="3" width="28.85546875" style="42" customWidth="1"/>
    <col min="4" max="16384" width="9.140625" style="42"/>
  </cols>
  <sheetData>
    <row r="1" spans="1:9" ht="12" customHeight="1">
      <c r="A1" s="85" t="s">
        <v>898</v>
      </c>
      <c r="B1" s="23"/>
      <c r="C1" s="23"/>
      <c r="D1" s="23"/>
      <c r="E1" s="23"/>
      <c r="F1" s="23"/>
      <c r="G1" s="23"/>
      <c r="H1" s="23"/>
      <c r="I1" s="23"/>
    </row>
    <row r="2" spans="1:9" ht="27" customHeight="1" thickBot="1">
      <c r="A2" s="23"/>
      <c r="B2" s="77" t="str">
        <f>'Table of Contents'!$D$42</f>
        <v>Marginal Loss Factors (MLFs)</v>
      </c>
      <c r="C2" s="77"/>
      <c r="D2" s="23"/>
      <c r="E2" s="23"/>
      <c r="F2" s="23"/>
      <c r="G2" s="23"/>
      <c r="H2" s="23"/>
      <c r="I2" s="23"/>
    </row>
    <row r="3" spans="1:9" ht="15.75" customHeight="1" thickTop="1">
      <c r="A3" s="23"/>
      <c r="B3" s="99" t="str">
        <f>HYPERLINK('Table of Contents'!D49, "Source: " &amp; 'Table of Contents'!F42)</f>
        <v>Source: Regions and Marginal Loss Factors: FY 2018-19</v>
      </c>
      <c r="C3" s="23"/>
      <c r="D3" s="23"/>
      <c r="E3" s="23"/>
      <c r="F3" s="23"/>
      <c r="G3" s="23"/>
      <c r="H3" s="23"/>
      <c r="I3" s="23"/>
    </row>
    <row r="4" spans="1:9">
      <c r="A4" s="23"/>
      <c r="B4" s="69"/>
      <c r="C4" s="23"/>
      <c r="D4" s="23"/>
      <c r="E4" s="23"/>
      <c r="F4" s="23"/>
      <c r="G4" s="23"/>
      <c r="H4" s="23"/>
      <c r="I4" s="23"/>
    </row>
    <row r="5" spans="1:9">
      <c r="A5" s="23"/>
      <c r="B5" s="23"/>
      <c r="C5" s="23"/>
      <c r="D5" s="23"/>
      <c r="E5" s="23"/>
      <c r="F5" s="23"/>
      <c r="G5" s="23"/>
      <c r="H5" s="23"/>
      <c r="I5" s="23"/>
    </row>
    <row r="6" spans="1:9">
      <c r="A6" s="23"/>
      <c r="B6" s="23" t="s">
        <v>456</v>
      </c>
      <c r="C6" s="23"/>
      <c r="D6" s="23"/>
      <c r="E6" s="23"/>
      <c r="F6" s="23"/>
      <c r="G6" s="23"/>
      <c r="H6" s="23"/>
      <c r="I6" s="23"/>
    </row>
    <row r="7" spans="1:9" ht="42" customHeight="1">
      <c r="A7" s="23"/>
      <c r="B7" s="198" t="s">
        <v>856</v>
      </c>
      <c r="C7" s="198"/>
      <c r="D7" s="198"/>
      <c r="E7" s="198"/>
      <c r="F7" s="198"/>
      <c r="G7" s="198"/>
      <c r="H7" s="198"/>
      <c r="I7" s="128"/>
    </row>
    <row r="8" spans="1:9" ht="39.75" customHeight="1">
      <c r="A8" s="23"/>
      <c r="B8" s="93" t="s">
        <v>457</v>
      </c>
      <c r="C8" s="23"/>
      <c r="D8" s="23"/>
      <c r="E8" s="23"/>
      <c r="F8" s="23"/>
      <c r="G8" s="23"/>
      <c r="H8" s="23"/>
      <c r="I8" s="23"/>
    </row>
    <row r="9" spans="1:9" ht="15" customHeight="1">
      <c r="A9" s="23"/>
      <c r="B9" s="54" t="s">
        <v>68</v>
      </c>
      <c r="C9" s="54" t="s">
        <v>80</v>
      </c>
      <c r="D9" s="23"/>
      <c r="E9" s="23"/>
      <c r="F9" s="23"/>
      <c r="G9" s="23"/>
      <c r="H9" s="23"/>
      <c r="I9" s="23"/>
    </row>
    <row r="10" spans="1:9">
      <c r="A10" s="23"/>
      <c r="B10" s="44" t="s">
        <v>81</v>
      </c>
      <c r="C10" s="44">
        <v>0.89339999999999997</v>
      </c>
      <c r="D10" s="23"/>
      <c r="E10" s="23"/>
      <c r="F10" s="23"/>
      <c r="G10" s="23"/>
      <c r="H10" s="23"/>
      <c r="I10" s="23"/>
    </row>
    <row r="11" spans="1:9">
      <c r="A11" s="23"/>
      <c r="B11" s="2" t="s">
        <v>82</v>
      </c>
      <c r="C11" s="2">
        <v>0.93459999999999999</v>
      </c>
      <c r="D11" s="23"/>
      <c r="E11" s="23"/>
      <c r="F11" s="23"/>
      <c r="G11" s="23"/>
      <c r="H11" s="23"/>
      <c r="I11" s="23"/>
    </row>
    <row r="12" spans="1:9">
      <c r="A12" s="23"/>
      <c r="B12" s="44" t="s">
        <v>83</v>
      </c>
      <c r="C12" s="44">
        <v>0.93459999999999999</v>
      </c>
      <c r="D12" s="23"/>
      <c r="E12" s="23"/>
      <c r="F12" s="23"/>
      <c r="G12" s="23"/>
      <c r="H12" s="23"/>
      <c r="I12" s="23"/>
    </row>
    <row r="13" spans="1:9">
      <c r="A13" s="23"/>
      <c r="B13" s="2" t="s">
        <v>84</v>
      </c>
      <c r="C13" s="2">
        <v>0.97089999999999999</v>
      </c>
      <c r="D13" s="23"/>
      <c r="E13" s="23"/>
      <c r="F13" s="23"/>
      <c r="G13" s="23"/>
      <c r="H13" s="23"/>
      <c r="I13" s="23"/>
    </row>
    <row r="14" spans="1:9">
      <c r="A14" s="23"/>
      <c r="B14" s="44" t="s">
        <v>85</v>
      </c>
      <c r="C14" s="44">
        <v>0.97089999999999999</v>
      </c>
      <c r="D14" s="23"/>
      <c r="E14" s="23"/>
      <c r="F14" s="23"/>
      <c r="G14" s="23"/>
      <c r="H14" s="23"/>
      <c r="I14" s="23"/>
    </row>
    <row r="15" spans="1:9">
      <c r="A15" s="23"/>
      <c r="B15" s="2" t="s">
        <v>86</v>
      </c>
      <c r="C15" s="2">
        <v>0.97089999999999999</v>
      </c>
      <c r="D15" s="23"/>
      <c r="E15" s="23"/>
      <c r="F15" s="23"/>
      <c r="G15" s="23"/>
      <c r="H15" s="23"/>
      <c r="I15" s="23"/>
    </row>
    <row r="16" spans="1:9">
      <c r="A16" s="23"/>
      <c r="B16" s="44" t="s">
        <v>87</v>
      </c>
      <c r="C16" s="44">
        <v>0.97089999999999999</v>
      </c>
      <c r="D16" s="23"/>
      <c r="E16" s="23"/>
      <c r="F16" s="23"/>
      <c r="G16" s="23"/>
      <c r="H16" s="23"/>
      <c r="I16" s="23"/>
    </row>
    <row r="17" spans="1:9">
      <c r="A17" s="23"/>
      <c r="B17" s="2" t="s">
        <v>88</v>
      </c>
      <c r="C17" s="2">
        <v>0.97089999999999999</v>
      </c>
      <c r="D17" s="23"/>
      <c r="E17" s="23"/>
      <c r="F17" s="23"/>
      <c r="G17" s="23"/>
      <c r="H17" s="23"/>
      <c r="I17" s="23"/>
    </row>
    <row r="18" spans="1:9">
      <c r="A18" s="23"/>
      <c r="B18" s="44" t="s">
        <v>89</v>
      </c>
      <c r="C18" s="44">
        <v>0.97089999999999999</v>
      </c>
      <c r="D18" s="23"/>
      <c r="E18" s="23"/>
      <c r="F18" s="23"/>
      <c r="G18" s="23"/>
      <c r="H18" s="23"/>
      <c r="I18" s="23"/>
    </row>
    <row r="19" spans="1:9">
      <c r="A19" s="23"/>
      <c r="B19" s="2" t="s">
        <v>90</v>
      </c>
      <c r="C19" s="2">
        <v>0.90480000000000005</v>
      </c>
      <c r="D19" s="23"/>
      <c r="E19" s="23"/>
      <c r="F19" s="23"/>
      <c r="G19" s="23"/>
      <c r="H19" s="23"/>
      <c r="I19" s="23"/>
    </row>
    <row r="20" spans="1:9">
      <c r="A20" s="23"/>
      <c r="B20" s="44" t="s">
        <v>91</v>
      </c>
      <c r="C20" s="44">
        <v>0.90739999999999998</v>
      </c>
      <c r="D20" s="23"/>
      <c r="E20" s="23"/>
      <c r="F20" s="23"/>
      <c r="G20" s="23"/>
      <c r="H20" s="23"/>
      <c r="I20" s="23"/>
    </row>
    <row r="21" spans="1:9">
      <c r="A21" s="23"/>
      <c r="B21" s="2" t="s">
        <v>92</v>
      </c>
      <c r="C21" s="2">
        <v>0.90739999999999998</v>
      </c>
      <c r="D21" s="23"/>
      <c r="E21" s="23"/>
      <c r="F21" s="23"/>
      <c r="G21" s="23"/>
      <c r="H21" s="23"/>
      <c r="I21" s="23"/>
    </row>
    <row r="22" spans="1:9">
      <c r="A22" s="23"/>
      <c r="B22" s="44" t="s">
        <v>93</v>
      </c>
      <c r="C22" s="44">
        <v>0.90690000000000004</v>
      </c>
      <c r="D22" s="23"/>
      <c r="E22" s="23"/>
      <c r="F22" s="23"/>
      <c r="G22" s="23"/>
      <c r="H22" s="23"/>
      <c r="I22" s="23"/>
    </row>
    <row r="23" spans="1:9">
      <c r="A23" s="23"/>
      <c r="B23" s="2" t="s">
        <v>94</v>
      </c>
      <c r="C23" s="2">
        <v>0.90690000000000004</v>
      </c>
      <c r="D23" s="23"/>
      <c r="E23" s="23"/>
      <c r="F23" s="23"/>
      <c r="G23" s="23"/>
      <c r="H23" s="23"/>
      <c r="I23" s="23"/>
    </row>
    <row r="24" spans="1:9">
      <c r="A24" s="23"/>
      <c r="B24" s="44" t="s">
        <v>95</v>
      </c>
      <c r="C24" s="44">
        <v>0.90800000000000003</v>
      </c>
      <c r="D24" s="23"/>
      <c r="E24" s="23"/>
      <c r="F24" s="23"/>
      <c r="G24" s="23"/>
      <c r="H24" s="23"/>
      <c r="I24" s="23"/>
    </row>
    <row r="25" spans="1:9">
      <c r="A25" s="23"/>
      <c r="B25" s="2" t="s">
        <v>96</v>
      </c>
      <c r="C25" s="2">
        <v>0.90800000000000003</v>
      </c>
      <c r="D25" s="23"/>
      <c r="E25" s="23"/>
      <c r="F25" s="23"/>
      <c r="G25" s="23"/>
      <c r="H25" s="23"/>
      <c r="I25" s="23"/>
    </row>
    <row r="26" spans="1:9">
      <c r="A26" s="23"/>
      <c r="B26" s="44" t="s">
        <v>97</v>
      </c>
      <c r="C26" s="44">
        <v>0.87270000000000003</v>
      </c>
      <c r="D26" s="23"/>
      <c r="E26" s="23"/>
      <c r="F26" s="23"/>
      <c r="G26" s="23"/>
      <c r="H26" s="23"/>
      <c r="I26" s="23"/>
    </row>
    <row r="27" spans="1:9">
      <c r="A27" s="23"/>
      <c r="B27" s="2" t="s">
        <v>98</v>
      </c>
      <c r="C27" s="2">
        <v>0.98819999999999997</v>
      </c>
      <c r="D27" s="23"/>
      <c r="E27" s="23"/>
      <c r="F27" s="23"/>
      <c r="G27" s="23"/>
      <c r="H27" s="23"/>
      <c r="I27" s="23"/>
    </row>
    <row r="28" spans="1:9">
      <c r="A28" s="23"/>
      <c r="B28" s="44" t="s">
        <v>99</v>
      </c>
      <c r="C28" s="44">
        <v>0.97089999999999999</v>
      </c>
      <c r="D28" s="23"/>
      <c r="E28" s="23"/>
      <c r="F28" s="23"/>
      <c r="G28" s="23"/>
      <c r="H28" s="23"/>
      <c r="I28" s="23"/>
    </row>
    <row r="29" spans="1:9">
      <c r="A29" s="23"/>
      <c r="B29" s="2" t="s">
        <v>100</v>
      </c>
      <c r="C29" s="2">
        <v>0.92059999999999997</v>
      </c>
      <c r="D29" s="23"/>
      <c r="E29" s="23"/>
      <c r="F29" s="23"/>
      <c r="G29" s="23"/>
      <c r="H29" s="23"/>
      <c r="I29" s="23"/>
    </row>
    <row r="30" spans="1:9">
      <c r="A30" s="23"/>
      <c r="B30" s="44" t="s">
        <v>101</v>
      </c>
      <c r="C30" s="44">
        <v>0.98119999999999996</v>
      </c>
      <c r="D30" s="23"/>
      <c r="E30" s="23"/>
      <c r="F30" s="23"/>
      <c r="G30" s="23"/>
      <c r="H30" s="23"/>
      <c r="I30" s="23"/>
    </row>
    <row r="31" spans="1:9">
      <c r="A31" s="23"/>
      <c r="B31" s="2" t="s">
        <v>102</v>
      </c>
      <c r="C31" s="2">
        <v>0.92059999999999997</v>
      </c>
      <c r="D31" s="23"/>
      <c r="E31" s="23"/>
      <c r="F31" s="23"/>
      <c r="G31" s="23"/>
      <c r="H31" s="23"/>
      <c r="I31" s="23"/>
    </row>
    <row r="32" spans="1:9">
      <c r="A32" s="23"/>
      <c r="B32" s="44" t="s">
        <v>103</v>
      </c>
      <c r="C32" s="44">
        <v>0.92059999999999997</v>
      </c>
      <c r="D32" s="23"/>
      <c r="E32" s="23"/>
      <c r="F32" s="23"/>
      <c r="G32" s="23"/>
      <c r="H32" s="23"/>
      <c r="I32" s="23"/>
    </row>
    <row r="33" spans="1:9">
      <c r="A33" s="23"/>
      <c r="B33" s="2" t="s">
        <v>104</v>
      </c>
      <c r="C33" s="2">
        <v>0.92400000000000004</v>
      </c>
      <c r="D33" s="23"/>
      <c r="E33" s="23"/>
      <c r="F33" s="23"/>
      <c r="G33" s="23"/>
      <c r="H33" s="23"/>
      <c r="I33" s="23"/>
    </row>
    <row r="34" spans="1:9">
      <c r="A34" s="23"/>
      <c r="B34" s="44" t="s">
        <v>105</v>
      </c>
      <c r="C34" s="44">
        <v>0.92400000000000004</v>
      </c>
      <c r="D34" s="23"/>
      <c r="E34" s="23"/>
      <c r="F34" s="23"/>
      <c r="G34" s="23"/>
      <c r="H34" s="23"/>
      <c r="I34" s="23"/>
    </row>
    <row r="35" spans="1:9">
      <c r="A35" s="23"/>
      <c r="B35" s="2" t="s">
        <v>106</v>
      </c>
      <c r="C35" s="2">
        <v>0.92400000000000004</v>
      </c>
      <c r="D35" s="23"/>
      <c r="E35" s="23"/>
      <c r="F35" s="23"/>
      <c r="G35" s="23"/>
      <c r="H35" s="23"/>
      <c r="I35" s="23"/>
    </row>
    <row r="36" spans="1:9">
      <c r="A36" s="23"/>
      <c r="B36" s="44" t="s">
        <v>107</v>
      </c>
      <c r="C36" s="44">
        <v>0.92400000000000004</v>
      </c>
      <c r="D36" s="23"/>
      <c r="E36" s="23"/>
      <c r="F36" s="23"/>
      <c r="G36" s="23"/>
      <c r="H36" s="23"/>
      <c r="I36" s="23"/>
    </row>
    <row r="37" spans="1:9">
      <c r="A37" s="23"/>
      <c r="B37" s="2" t="s">
        <v>108</v>
      </c>
      <c r="C37" s="2">
        <v>0.87409999999999999</v>
      </c>
      <c r="D37" s="23"/>
      <c r="E37" s="23"/>
      <c r="F37" s="23"/>
      <c r="G37" s="23"/>
      <c r="H37" s="23"/>
      <c r="I37" s="23"/>
    </row>
    <row r="38" spans="1:9">
      <c r="A38" s="23"/>
      <c r="B38" s="44" t="s">
        <v>109</v>
      </c>
      <c r="C38" s="44">
        <v>0.88419999999999999</v>
      </c>
      <c r="D38" s="23"/>
      <c r="E38" s="23"/>
      <c r="F38" s="23"/>
      <c r="G38" s="23"/>
      <c r="H38" s="23"/>
      <c r="I38" s="23"/>
    </row>
    <row r="39" spans="1:9">
      <c r="A39" s="23"/>
      <c r="B39" s="2" t="s">
        <v>110</v>
      </c>
      <c r="C39" s="2">
        <v>0.95230000000000004</v>
      </c>
      <c r="D39" s="23"/>
      <c r="E39" s="23"/>
      <c r="F39" s="23"/>
      <c r="G39" s="23"/>
      <c r="H39" s="23"/>
      <c r="I39" s="23"/>
    </row>
    <row r="40" spans="1:9">
      <c r="A40" s="23"/>
      <c r="B40" s="44" t="s">
        <v>111</v>
      </c>
      <c r="C40" s="44">
        <v>0.95230000000000004</v>
      </c>
      <c r="D40" s="23"/>
      <c r="E40" s="23"/>
      <c r="F40" s="23"/>
      <c r="G40" s="23"/>
      <c r="H40" s="23"/>
      <c r="I40" s="23"/>
    </row>
    <row r="41" spans="1:9">
      <c r="A41" s="23"/>
      <c r="B41" s="2" t="s">
        <v>112</v>
      </c>
      <c r="C41" s="2">
        <v>0.95230000000000004</v>
      </c>
      <c r="D41" s="23"/>
      <c r="E41" s="23"/>
      <c r="F41" s="23"/>
      <c r="G41" s="23"/>
      <c r="H41" s="23"/>
      <c r="I41" s="23"/>
    </row>
    <row r="42" spans="1:9">
      <c r="A42" s="23"/>
      <c r="B42" s="44" t="s">
        <v>113</v>
      </c>
      <c r="C42" s="44">
        <v>0.95230000000000004</v>
      </c>
      <c r="D42" s="23"/>
      <c r="E42" s="23"/>
      <c r="F42" s="23"/>
      <c r="G42" s="23"/>
      <c r="H42" s="23"/>
      <c r="I42" s="23"/>
    </row>
    <row r="43" spans="1:9">
      <c r="A43" s="23"/>
      <c r="B43" s="2" t="s">
        <v>114</v>
      </c>
      <c r="C43" s="2">
        <v>0.88419999999999999</v>
      </c>
      <c r="D43" s="23"/>
      <c r="E43" s="23"/>
      <c r="F43" s="23"/>
      <c r="G43" s="23"/>
      <c r="H43" s="23"/>
      <c r="I43" s="23"/>
    </row>
    <row r="44" spans="1:9">
      <c r="A44" s="23"/>
      <c r="B44" s="44" t="s">
        <v>115</v>
      </c>
      <c r="C44" s="44">
        <v>0.97430000000000005</v>
      </c>
      <c r="D44" s="23"/>
      <c r="E44" s="23"/>
      <c r="F44" s="23"/>
      <c r="G44" s="23"/>
      <c r="H44" s="23"/>
      <c r="I44" s="23"/>
    </row>
    <row r="45" spans="1:9">
      <c r="A45" s="23"/>
      <c r="B45" s="2" t="s">
        <v>116</v>
      </c>
      <c r="C45" s="2">
        <v>0.95230000000000004</v>
      </c>
      <c r="D45" s="23"/>
      <c r="E45" s="23"/>
      <c r="F45" s="23"/>
      <c r="G45" s="23"/>
      <c r="H45" s="23"/>
      <c r="I45" s="23"/>
    </row>
    <row r="46" spans="1:9">
      <c r="A46" s="23"/>
      <c r="B46" s="44" t="s">
        <v>117</v>
      </c>
      <c r="C46" s="44">
        <v>0.98119999999999996</v>
      </c>
      <c r="D46" s="23"/>
      <c r="E46" s="23"/>
      <c r="F46" s="23"/>
      <c r="G46" s="23"/>
      <c r="H46" s="23"/>
      <c r="I46" s="23"/>
    </row>
    <row r="47" spans="1:9">
      <c r="A47" s="23"/>
      <c r="B47" s="2" t="s">
        <v>118</v>
      </c>
      <c r="C47" s="2">
        <v>0.98119999999999996</v>
      </c>
      <c r="D47" s="23"/>
      <c r="E47" s="23"/>
      <c r="F47" s="23"/>
      <c r="G47" s="23"/>
      <c r="H47" s="23"/>
      <c r="I47" s="23"/>
    </row>
    <row r="48" spans="1:9">
      <c r="A48" s="23"/>
      <c r="B48" s="44" t="s">
        <v>119</v>
      </c>
      <c r="C48" s="44">
        <v>0.88419999999999999</v>
      </c>
      <c r="D48" s="23"/>
      <c r="E48" s="23"/>
      <c r="F48" s="23"/>
      <c r="G48" s="23"/>
      <c r="H48" s="23"/>
      <c r="I48" s="23"/>
    </row>
    <row r="49" spans="1:9">
      <c r="A49" s="23"/>
      <c r="B49" s="2" t="s">
        <v>120</v>
      </c>
      <c r="C49" s="2">
        <v>0.88419999999999999</v>
      </c>
      <c r="D49" s="23"/>
      <c r="E49" s="23"/>
      <c r="F49" s="23"/>
      <c r="G49" s="23"/>
      <c r="H49" s="23"/>
      <c r="I49" s="23"/>
    </row>
    <row r="50" spans="1:9">
      <c r="A50" s="23"/>
      <c r="B50" s="44" t="s">
        <v>121</v>
      </c>
      <c r="C50" s="44">
        <v>0.88419999999999999</v>
      </c>
      <c r="D50" s="23"/>
      <c r="E50" s="23"/>
      <c r="F50" s="23"/>
      <c r="G50" s="23"/>
      <c r="H50" s="23"/>
      <c r="I50" s="23"/>
    </row>
    <row r="51" spans="1:9">
      <c r="A51" s="23"/>
      <c r="B51" s="2" t="s">
        <v>122</v>
      </c>
      <c r="C51" s="2">
        <v>0.95620000000000005</v>
      </c>
      <c r="D51" s="23"/>
      <c r="E51" s="23"/>
      <c r="F51" s="23"/>
      <c r="G51" s="23"/>
      <c r="H51" s="23"/>
      <c r="I51" s="23"/>
    </row>
    <row r="52" spans="1:9">
      <c r="A52" s="23"/>
      <c r="B52" s="44" t="s">
        <v>123</v>
      </c>
      <c r="C52" s="44">
        <v>0.95620000000000005</v>
      </c>
      <c r="D52" s="23"/>
      <c r="E52" s="23"/>
      <c r="F52" s="23"/>
      <c r="G52" s="23"/>
      <c r="H52" s="23"/>
      <c r="I52" s="23"/>
    </row>
    <row r="53" spans="1:9">
      <c r="A53" s="23"/>
      <c r="B53" s="2" t="s">
        <v>124</v>
      </c>
      <c r="C53" s="2">
        <v>0.88419999999999999</v>
      </c>
      <c r="D53" s="23"/>
      <c r="E53" s="23"/>
      <c r="F53" s="23"/>
      <c r="G53" s="23"/>
      <c r="H53" s="23"/>
      <c r="I53" s="23"/>
    </row>
    <row r="54" spans="1:9">
      <c r="A54" s="23"/>
      <c r="B54" s="44" t="s">
        <v>125</v>
      </c>
      <c r="C54" s="44">
        <v>0.91039999999999999</v>
      </c>
      <c r="D54" s="23"/>
      <c r="E54" s="23"/>
      <c r="F54" s="23"/>
      <c r="G54" s="23"/>
      <c r="H54" s="23"/>
      <c r="I54" s="23"/>
    </row>
    <row r="55" spans="1:9">
      <c r="A55" s="23"/>
      <c r="B55" s="2" t="s">
        <v>126</v>
      </c>
      <c r="C55" s="2">
        <v>0.90749999999999997</v>
      </c>
      <c r="D55" s="23"/>
      <c r="E55" s="23"/>
      <c r="F55" s="23"/>
      <c r="G55" s="23"/>
      <c r="H55" s="23"/>
      <c r="I55" s="23"/>
    </row>
    <row r="56" spans="1:9">
      <c r="A56" s="23"/>
      <c r="B56" s="44" t="s">
        <v>127</v>
      </c>
      <c r="C56" s="44">
        <v>0.90749999999999997</v>
      </c>
      <c r="D56" s="23"/>
      <c r="E56" s="23"/>
      <c r="F56" s="23"/>
      <c r="G56" s="23"/>
      <c r="H56" s="23"/>
      <c r="I56" s="23"/>
    </row>
    <row r="57" spans="1:9">
      <c r="A57" s="23"/>
      <c r="B57" s="2" t="s">
        <v>128</v>
      </c>
      <c r="C57" s="2">
        <v>0.90749999999999997</v>
      </c>
      <c r="D57" s="23"/>
      <c r="E57" s="23"/>
      <c r="F57" s="23"/>
      <c r="G57" s="23"/>
      <c r="H57" s="23"/>
      <c r="I57" s="23"/>
    </row>
    <row r="58" spans="1:9">
      <c r="A58" s="23"/>
      <c r="B58" s="44" t="s">
        <v>129</v>
      </c>
      <c r="C58" s="44">
        <v>0.90749999999999997</v>
      </c>
      <c r="D58" s="23"/>
      <c r="E58" s="23"/>
      <c r="F58" s="23"/>
      <c r="G58" s="23"/>
      <c r="H58" s="23"/>
      <c r="I58" s="23"/>
    </row>
    <row r="59" spans="1:9">
      <c r="A59" s="23"/>
      <c r="B59" s="2" t="s">
        <v>130</v>
      </c>
      <c r="C59" s="2">
        <v>1.0116000000000001</v>
      </c>
      <c r="D59" s="23"/>
      <c r="E59" s="23"/>
      <c r="F59" s="23"/>
      <c r="G59" s="23"/>
      <c r="H59" s="23"/>
      <c r="I59" s="23"/>
    </row>
    <row r="60" spans="1:9">
      <c r="A60" s="23"/>
      <c r="B60" s="44" t="s">
        <v>131</v>
      </c>
      <c r="C60" s="44">
        <v>1.0092000000000001</v>
      </c>
      <c r="D60" s="23"/>
      <c r="E60" s="23"/>
      <c r="F60" s="23"/>
      <c r="G60" s="23"/>
      <c r="H60" s="23"/>
      <c r="I60" s="23"/>
    </row>
    <row r="61" spans="1:9">
      <c r="A61" s="23"/>
      <c r="B61" s="2" t="s">
        <v>132</v>
      </c>
      <c r="C61" s="2">
        <v>1.0008999999999999</v>
      </c>
      <c r="D61" s="23"/>
      <c r="E61" s="23"/>
      <c r="F61" s="23"/>
      <c r="G61" s="23"/>
      <c r="H61" s="23"/>
      <c r="I61" s="23"/>
    </row>
    <row r="62" spans="1:9">
      <c r="A62" s="23"/>
      <c r="B62" s="44" t="s">
        <v>133</v>
      </c>
      <c r="C62" s="44">
        <v>0.97550000000000003</v>
      </c>
      <c r="D62" s="23"/>
      <c r="E62" s="23"/>
      <c r="F62" s="23"/>
      <c r="G62" s="23"/>
      <c r="H62" s="23"/>
      <c r="I62" s="23"/>
    </row>
    <row r="63" spans="1:9">
      <c r="A63" s="23"/>
      <c r="B63" s="2" t="s">
        <v>134</v>
      </c>
      <c r="C63" s="2">
        <v>0.97519999999999996</v>
      </c>
      <c r="D63" s="23"/>
      <c r="E63" s="23"/>
      <c r="F63" s="23"/>
      <c r="G63" s="23"/>
      <c r="H63" s="23"/>
      <c r="I63" s="23"/>
    </row>
    <row r="64" spans="1:9">
      <c r="A64" s="23"/>
      <c r="B64" s="44" t="s">
        <v>135</v>
      </c>
      <c r="C64" s="44">
        <v>0.97519999999999996</v>
      </c>
      <c r="D64" s="23"/>
      <c r="E64" s="23"/>
      <c r="F64" s="23"/>
      <c r="G64" s="23"/>
      <c r="H64" s="23"/>
      <c r="I64" s="23"/>
    </row>
    <row r="65" spans="1:9">
      <c r="A65" s="23"/>
      <c r="B65" s="2" t="s">
        <v>136</v>
      </c>
      <c r="C65" s="2">
        <v>0.97519999999999996</v>
      </c>
      <c r="D65" s="23"/>
      <c r="E65" s="23"/>
      <c r="F65" s="23"/>
      <c r="G65" s="23"/>
      <c r="H65" s="23"/>
      <c r="I65" s="23"/>
    </row>
    <row r="66" spans="1:9">
      <c r="A66" s="23"/>
      <c r="B66" s="44" t="s">
        <v>137</v>
      </c>
      <c r="C66" s="44">
        <v>0.97519999999999996</v>
      </c>
      <c r="D66" s="23"/>
      <c r="E66" s="23"/>
      <c r="F66" s="23"/>
      <c r="G66" s="23"/>
      <c r="H66" s="23"/>
      <c r="I66" s="23"/>
    </row>
    <row r="67" spans="1:9">
      <c r="A67" s="23"/>
      <c r="B67" s="2" t="s">
        <v>138</v>
      </c>
      <c r="C67" s="2">
        <v>0.87409999999999999</v>
      </c>
      <c r="D67" s="23"/>
      <c r="E67" s="23"/>
      <c r="F67" s="23"/>
      <c r="G67" s="23"/>
      <c r="H67" s="23"/>
      <c r="I67" s="23"/>
    </row>
    <row r="68" spans="1:9">
      <c r="A68" s="23"/>
      <c r="B68" s="44" t="s">
        <v>139</v>
      </c>
      <c r="C68" s="44">
        <v>0.99390000000000001</v>
      </c>
      <c r="D68" s="23"/>
      <c r="E68" s="23"/>
      <c r="F68" s="23"/>
      <c r="G68" s="23"/>
      <c r="H68" s="23"/>
      <c r="I68" s="23"/>
    </row>
    <row r="69" spans="1:9">
      <c r="A69" s="23"/>
      <c r="B69" s="2" t="s">
        <v>140</v>
      </c>
      <c r="C69" s="2">
        <v>0.99390000000000001</v>
      </c>
      <c r="D69" s="23"/>
      <c r="E69" s="23"/>
      <c r="F69" s="23"/>
      <c r="G69" s="23"/>
      <c r="H69" s="23"/>
      <c r="I69" s="23"/>
    </row>
    <row r="70" spans="1:9">
      <c r="A70" s="23"/>
      <c r="B70" s="44" t="s">
        <v>141</v>
      </c>
      <c r="C70" s="44">
        <v>0.99739999999999995</v>
      </c>
      <c r="D70" s="23"/>
      <c r="E70" s="23"/>
      <c r="F70" s="23"/>
      <c r="G70" s="23"/>
      <c r="H70" s="23"/>
      <c r="I70" s="23"/>
    </row>
    <row r="71" spans="1:9">
      <c r="A71" s="23"/>
      <c r="B71" s="2" t="s">
        <v>142</v>
      </c>
      <c r="C71" s="2">
        <v>0.99739999999999995</v>
      </c>
      <c r="D71" s="23"/>
      <c r="E71" s="23"/>
      <c r="F71" s="23"/>
      <c r="G71" s="23"/>
      <c r="H71" s="23"/>
      <c r="I71" s="23"/>
    </row>
    <row r="72" spans="1:9">
      <c r="A72" s="23"/>
      <c r="B72" s="44" t="s">
        <v>143</v>
      </c>
      <c r="C72" s="44">
        <v>0.93459999999999999</v>
      </c>
      <c r="D72" s="23"/>
      <c r="E72" s="23"/>
      <c r="F72" s="23"/>
      <c r="G72" s="23"/>
      <c r="H72" s="23"/>
      <c r="I72" s="23"/>
    </row>
    <row r="73" spans="1:9">
      <c r="A73" s="23"/>
      <c r="B73" s="2" t="s">
        <v>144</v>
      </c>
      <c r="C73" s="2">
        <v>0.92449999999999999</v>
      </c>
      <c r="D73" s="23"/>
      <c r="E73" s="23"/>
      <c r="F73" s="23"/>
      <c r="G73" s="23"/>
      <c r="H73" s="23"/>
      <c r="I73" s="23"/>
    </row>
    <row r="74" spans="1:9">
      <c r="A74" s="23"/>
      <c r="B74" s="44" t="s">
        <v>145</v>
      </c>
      <c r="C74" s="44">
        <v>0.95379999999999998</v>
      </c>
      <c r="D74" s="23"/>
      <c r="E74" s="23"/>
      <c r="F74" s="23"/>
      <c r="G74" s="23"/>
      <c r="H74" s="23"/>
      <c r="I74" s="23"/>
    </row>
    <row r="75" spans="1:9">
      <c r="A75" s="23"/>
      <c r="B75" s="2" t="s">
        <v>146</v>
      </c>
      <c r="C75" s="2">
        <v>0.95379999999999998</v>
      </c>
      <c r="D75" s="23"/>
      <c r="E75" s="23"/>
      <c r="F75" s="23"/>
      <c r="G75" s="23"/>
      <c r="H75" s="23"/>
      <c r="I75" s="23"/>
    </row>
    <row r="76" spans="1:9">
      <c r="A76" s="23"/>
      <c r="B76" s="44" t="s">
        <v>147</v>
      </c>
      <c r="C76" s="44">
        <v>0.95550000000000002</v>
      </c>
      <c r="D76" s="23"/>
      <c r="E76" s="23"/>
      <c r="F76" s="23"/>
      <c r="G76" s="23"/>
      <c r="H76" s="23"/>
      <c r="I76" s="23"/>
    </row>
    <row r="77" spans="1:9">
      <c r="A77" s="23"/>
      <c r="B77" s="2" t="s">
        <v>148</v>
      </c>
      <c r="C77" s="2">
        <v>0.95550000000000002</v>
      </c>
      <c r="D77" s="23"/>
      <c r="E77" s="23"/>
      <c r="F77" s="23"/>
      <c r="G77" s="23"/>
      <c r="H77" s="23"/>
      <c r="I77" s="23"/>
    </row>
    <row r="78" spans="1:9">
      <c r="A78" s="23"/>
      <c r="B78" s="44" t="s">
        <v>149</v>
      </c>
      <c r="C78" s="44">
        <v>0.99</v>
      </c>
      <c r="D78" s="23"/>
      <c r="E78" s="23"/>
      <c r="F78" s="23"/>
      <c r="G78" s="23"/>
      <c r="H78" s="23"/>
      <c r="I78" s="23"/>
    </row>
    <row r="79" spans="1:9">
      <c r="A79" s="23"/>
      <c r="B79" s="2" t="s">
        <v>150</v>
      </c>
      <c r="C79" s="2">
        <v>0.9819</v>
      </c>
      <c r="D79" s="23"/>
      <c r="E79" s="23"/>
      <c r="F79" s="23"/>
      <c r="G79" s="23"/>
      <c r="H79" s="23"/>
      <c r="I79" s="23"/>
    </row>
    <row r="80" spans="1:9">
      <c r="A80" s="23"/>
      <c r="B80" s="44" t="s">
        <v>151</v>
      </c>
      <c r="C80" s="44">
        <v>1.0603</v>
      </c>
      <c r="D80" s="23"/>
      <c r="E80" s="23"/>
      <c r="F80" s="23"/>
      <c r="G80" s="23"/>
      <c r="H80" s="23"/>
      <c r="I80" s="23"/>
    </row>
    <row r="81" spans="1:9">
      <c r="A81" s="23"/>
      <c r="B81" s="2" t="s">
        <v>152</v>
      </c>
      <c r="C81" s="2">
        <v>1.0124</v>
      </c>
      <c r="D81" s="23"/>
      <c r="E81" s="23"/>
      <c r="F81" s="23"/>
      <c r="G81" s="23"/>
      <c r="H81" s="23"/>
      <c r="I81" s="23"/>
    </row>
    <row r="82" spans="1:9">
      <c r="A82" s="23"/>
      <c r="B82" s="44" t="s">
        <v>153</v>
      </c>
      <c r="C82" s="44">
        <v>1.01</v>
      </c>
      <c r="D82" s="23"/>
      <c r="E82" s="23"/>
      <c r="F82" s="23"/>
      <c r="G82" s="23"/>
      <c r="H82" s="23"/>
      <c r="I82" s="23"/>
    </row>
    <row r="83" spans="1:9">
      <c r="A83" s="23"/>
      <c r="B83" s="2" t="s">
        <v>154</v>
      </c>
      <c r="C83" s="2">
        <v>0.98270000000000002</v>
      </c>
      <c r="D83" s="23"/>
      <c r="E83" s="23"/>
      <c r="F83" s="23"/>
      <c r="G83" s="23"/>
      <c r="H83" s="23"/>
      <c r="I83" s="23"/>
    </row>
    <row r="84" spans="1:9">
      <c r="A84" s="23"/>
      <c r="B84" s="44" t="s">
        <v>155</v>
      </c>
      <c r="C84" s="44">
        <v>0.98270000000000002</v>
      </c>
      <c r="D84" s="23"/>
      <c r="E84" s="23"/>
      <c r="F84" s="23"/>
      <c r="G84" s="23"/>
      <c r="H84" s="23"/>
      <c r="I84" s="23"/>
    </row>
    <row r="85" spans="1:9">
      <c r="A85" s="23"/>
      <c r="B85" s="2" t="s">
        <v>156</v>
      </c>
      <c r="C85" s="2">
        <v>0.98270000000000002</v>
      </c>
      <c r="D85" s="23"/>
      <c r="E85" s="23"/>
      <c r="F85" s="23"/>
      <c r="G85" s="23"/>
      <c r="H85" s="23"/>
      <c r="I85" s="23"/>
    </row>
    <row r="86" spans="1:9">
      <c r="A86" s="23"/>
      <c r="B86" s="44" t="s">
        <v>157</v>
      </c>
      <c r="C86" s="44">
        <v>0.98270000000000002</v>
      </c>
      <c r="D86" s="23"/>
      <c r="E86" s="23"/>
      <c r="F86" s="23"/>
      <c r="G86" s="23"/>
      <c r="H86" s="23"/>
      <c r="I86" s="23"/>
    </row>
    <row r="87" spans="1:9">
      <c r="A87" s="23"/>
      <c r="B87" s="2" t="s">
        <v>158</v>
      </c>
      <c r="C87" s="2">
        <v>0.98280000000000001</v>
      </c>
      <c r="D87" s="23"/>
      <c r="E87" s="23"/>
      <c r="F87" s="23"/>
      <c r="G87" s="23"/>
      <c r="H87" s="23"/>
      <c r="I87" s="23"/>
    </row>
    <row r="88" spans="1:9">
      <c r="A88" s="23"/>
      <c r="B88" s="44" t="s">
        <v>159</v>
      </c>
      <c r="C88" s="44">
        <v>0.98280000000000001</v>
      </c>
      <c r="D88" s="23"/>
      <c r="E88" s="23"/>
      <c r="F88" s="23"/>
      <c r="G88" s="23"/>
      <c r="H88" s="23"/>
      <c r="I88" s="23"/>
    </row>
    <row r="89" spans="1:9">
      <c r="A89" s="23"/>
      <c r="B89" s="2" t="s">
        <v>160</v>
      </c>
      <c r="C89" s="2">
        <v>0.98529999999999995</v>
      </c>
      <c r="D89" s="23"/>
      <c r="E89" s="23"/>
      <c r="F89" s="23"/>
      <c r="G89" s="23"/>
      <c r="H89" s="23"/>
      <c r="I89" s="23"/>
    </row>
    <row r="90" spans="1:9">
      <c r="A90" s="23"/>
      <c r="B90" s="44" t="s">
        <v>161</v>
      </c>
      <c r="C90" s="44">
        <v>0.98529999999999995</v>
      </c>
      <c r="D90" s="23"/>
      <c r="E90" s="23"/>
      <c r="F90" s="23"/>
      <c r="G90" s="23"/>
      <c r="H90" s="23"/>
      <c r="I90" s="23"/>
    </row>
    <row r="91" spans="1:9">
      <c r="A91" s="23"/>
      <c r="B91" s="2" t="s">
        <v>162</v>
      </c>
      <c r="C91" s="2">
        <v>0.98529999999999995</v>
      </c>
      <c r="D91" s="23"/>
      <c r="E91" s="23"/>
      <c r="F91" s="23"/>
      <c r="G91" s="23"/>
      <c r="H91" s="23"/>
      <c r="I91" s="23"/>
    </row>
    <row r="92" spans="1:9">
      <c r="A92" s="23"/>
      <c r="B92" s="44" t="s">
        <v>163</v>
      </c>
      <c r="C92" s="44">
        <v>1.0603</v>
      </c>
      <c r="D92" s="23"/>
      <c r="E92" s="23"/>
      <c r="F92" s="23"/>
      <c r="G92" s="23"/>
      <c r="H92" s="23"/>
      <c r="I92" s="23"/>
    </row>
    <row r="93" spans="1:9">
      <c r="A93" s="23"/>
      <c r="B93" s="2" t="s">
        <v>164</v>
      </c>
      <c r="C93" s="2">
        <v>0.99590000000000001</v>
      </c>
      <c r="D93" s="23"/>
      <c r="E93" s="23"/>
      <c r="F93" s="23"/>
      <c r="G93" s="23"/>
      <c r="H93" s="23"/>
      <c r="I93" s="23"/>
    </row>
    <row r="94" spans="1:9">
      <c r="A94" s="23"/>
      <c r="B94" s="44" t="s">
        <v>165</v>
      </c>
      <c r="C94" s="44">
        <v>0.99590000000000001</v>
      </c>
      <c r="D94" s="23"/>
      <c r="E94" s="23"/>
      <c r="F94" s="23"/>
      <c r="G94" s="23"/>
      <c r="H94" s="23"/>
      <c r="I94" s="23"/>
    </row>
    <row r="95" spans="1:9">
      <c r="A95" s="23"/>
      <c r="B95" s="2" t="s">
        <v>166</v>
      </c>
      <c r="C95" s="2">
        <v>0.95369999999999999</v>
      </c>
      <c r="D95" s="23"/>
      <c r="E95" s="23"/>
      <c r="F95" s="23"/>
      <c r="G95" s="23"/>
      <c r="H95" s="23"/>
      <c r="I95" s="23"/>
    </row>
    <row r="96" spans="1:9">
      <c r="A96" s="23"/>
      <c r="B96" s="44" t="s">
        <v>167</v>
      </c>
      <c r="C96" s="44">
        <v>1.0256000000000001</v>
      </c>
      <c r="D96" s="23"/>
      <c r="E96" s="23"/>
      <c r="F96" s="23"/>
      <c r="G96" s="23"/>
      <c r="H96" s="23"/>
      <c r="I96" s="23"/>
    </row>
    <row r="97" spans="1:9">
      <c r="A97" s="23"/>
      <c r="B97" s="2" t="s">
        <v>168</v>
      </c>
      <c r="C97" s="2">
        <v>1.0674999999999999</v>
      </c>
      <c r="D97" s="23"/>
      <c r="E97" s="23"/>
      <c r="F97" s="23"/>
      <c r="G97" s="23"/>
      <c r="H97" s="23"/>
      <c r="I97" s="23"/>
    </row>
    <row r="98" spans="1:9">
      <c r="A98" s="23"/>
      <c r="B98" s="44" t="s">
        <v>169</v>
      </c>
      <c r="C98" s="44">
        <v>0.99809999999999999</v>
      </c>
      <c r="D98" s="23"/>
      <c r="E98" s="23"/>
      <c r="F98" s="23"/>
      <c r="G98" s="23"/>
      <c r="H98" s="23"/>
      <c r="I98" s="23"/>
    </row>
    <row r="99" spans="1:9">
      <c r="A99" s="23"/>
      <c r="B99" s="2" t="s">
        <v>170</v>
      </c>
      <c r="C99" s="2">
        <v>1.0137</v>
      </c>
      <c r="D99" s="23"/>
      <c r="E99" s="23"/>
      <c r="F99" s="23"/>
      <c r="G99" s="23"/>
      <c r="H99" s="23"/>
      <c r="I99" s="23"/>
    </row>
    <row r="100" spans="1:9">
      <c r="A100" s="23"/>
      <c r="B100" s="44" t="s">
        <v>171</v>
      </c>
      <c r="C100" s="44">
        <v>0.95369999999999999</v>
      </c>
      <c r="D100" s="23"/>
      <c r="E100" s="23"/>
      <c r="F100" s="23"/>
      <c r="G100" s="23"/>
      <c r="H100" s="23"/>
      <c r="I100" s="23"/>
    </row>
    <row r="101" spans="1:9">
      <c r="A101" s="23"/>
      <c r="B101" s="2" t="s">
        <v>172</v>
      </c>
      <c r="C101" s="2">
        <v>0.95369999999999999</v>
      </c>
      <c r="D101" s="23"/>
      <c r="E101" s="23"/>
      <c r="F101" s="23"/>
      <c r="G101" s="23"/>
      <c r="H101" s="23"/>
      <c r="I101" s="23"/>
    </row>
    <row r="102" spans="1:9">
      <c r="A102" s="23"/>
      <c r="B102" s="44" t="s">
        <v>173</v>
      </c>
      <c r="C102" s="44">
        <v>0.95369999999999999</v>
      </c>
      <c r="D102" s="23"/>
      <c r="E102" s="23"/>
      <c r="F102" s="23"/>
      <c r="G102" s="23"/>
      <c r="H102" s="23"/>
      <c r="I102" s="23"/>
    </row>
    <row r="103" spans="1:9">
      <c r="A103" s="23"/>
      <c r="B103" s="2" t="s">
        <v>174</v>
      </c>
      <c r="C103" s="2">
        <v>0.95369999999999999</v>
      </c>
      <c r="D103" s="23"/>
      <c r="E103" s="23"/>
      <c r="F103" s="23"/>
      <c r="G103" s="23"/>
      <c r="H103" s="23"/>
      <c r="I103" s="23"/>
    </row>
    <row r="104" spans="1:9">
      <c r="A104" s="23"/>
      <c r="B104" s="44" t="s">
        <v>175</v>
      </c>
      <c r="C104" s="44">
        <v>0.95369999999999999</v>
      </c>
      <c r="D104" s="23"/>
      <c r="E104" s="23"/>
      <c r="F104" s="23"/>
      <c r="G104" s="23"/>
      <c r="H104" s="23"/>
      <c r="I104" s="23"/>
    </row>
    <row r="105" spans="1:9">
      <c r="A105" s="23"/>
      <c r="B105" s="2" t="s">
        <v>176</v>
      </c>
      <c r="C105" s="2">
        <v>0.99539999999999995</v>
      </c>
      <c r="D105" s="23"/>
      <c r="E105" s="23"/>
      <c r="F105" s="23"/>
      <c r="G105" s="23"/>
      <c r="H105" s="23"/>
      <c r="I105" s="23"/>
    </row>
    <row r="106" spans="1:9">
      <c r="A106" s="23"/>
      <c r="B106" s="44" t="s">
        <v>177</v>
      </c>
      <c r="C106" s="44">
        <v>1.0438000000000001</v>
      </c>
      <c r="D106" s="23"/>
      <c r="E106" s="23"/>
      <c r="F106" s="23"/>
      <c r="G106" s="23"/>
      <c r="H106" s="23"/>
      <c r="I106" s="23"/>
    </row>
    <row r="107" spans="1:9">
      <c r="A107" s="23"/>
      <c r="B107" s="2" t="s">
        <v>178</v>
      </c>
      <c r="C107" s="2">
        <v>1.0545</v>
      </c>
      <c r="D107" s="23"/>
      <c r="E107" s="23"/>
      <c r="F107" s="23"/>
      <c r="G107" s="23"/>
      <c r="H107" s="23"/>
      <c r="I107" s="23"/>
    </row>
    <row r="108" spans="1:9">
      <c r="A108" s="23"/>
      <c r="B108" s="44" t="s">
        <v>179</v>
      </c>
      <c r="C108" s="44">
        <v>1.0438000000000001</v>
      </c>
      <c r="D108" s="23"/>
      <c r="E108" s="23"/>
      <c r="F108" s="23"/>
      <c r="G108" s="23"/>
      <c r="H108" s="23"/>
      <c r="I108" s="23"/>
    </row>
    <row r="109" spans="1:9">
      <c r="A109" s="23"/>
      <c r="B109" s="2" t="s">
        <v>180</v>
      </c>
      <c r="C109" s="2">
        <v>1.0438000000000001</v>
      </c>
      <c r="D109" s="23"/>
      <c r="E109" s="23"/>
      <c r="F109" s="23"/>
      <c r="G109" s="23"/>
      <c r="H109" s="23"/>
      <c r="I109" s="23"/>
    </row>
    <row r="110" spans="1:9">
      <c r="A110" s="23"/>
      <c r="B110" s="44" t="s">
        <v>181</v>
      </c>
      <c r="C110" s="44">
        <v>0.9738</v>
      </c>
      <c r="D110" s="23"/>
      <c r="E110" s="23"/>
      <c r="F110" s="23"/>
      <c r="G110" s="23"/>
      <c r="H110" s="23"/>
      <c r="I110" s="23"/>
    </row>
    <row r="111" spans="1:9">
      <c r="A111" s="23"/>
      <c r="B111" s="2" t="s">
        <v>182</v>
      </c>
      <c r="C111" s="2">
        <v>0.9738</v>
      </c>
      <c r="D111" s="23"/>
      <c r="E111" s="23"/>
      <c r="F111" s="23"/>
      <c r="G111" s="23"/>
      <c r="H111" s="23"/>
      <c r="I111" s="23"/>
    </row>
    <row r="112" spans="1:9">
      <c r="A112" s="23"/>
      <c r="B112" s="44" t="s">
        <v>183</v>
      </c>
      <c r="C112" s="44">
        <v>0.9738</v>
      </c>
      <c r="D112" s="23"/>
      <c r="E112" s="23"/>
      <c r="F112" s="23"/>
      <c r="G112" s="23"/>
      <c r="H112" s="23"/>
      <c r="I112" s="23"/>
    </row>
    <row r="113" spans="1:9">
      <c r="A113" s="23"/>
      <c r="B113" s="2" t="s">
        <v>184</v>
      </c>
      <c r="C113" s="2">
        <v>0.90690000000000004</v>
      </c>
      <c r="D113" s="23"/>
      <c r="E113" s="23"/>
      <c r="F113" s="23"/>
      <c r="G113" s="23"/>
      <c r="H113" s="23"/>
      <c r="I113" s="23"/>
    </row>
    <row r="114" spans="1:9">
      <c r="A114" s="23"/>
      <c r="B114" s="44" t="s">
        <v>185</v>
      </c>
      <c r="C114" s="44">
        <v>0.90690000000000004</v>
      </c>
      <c r="D114" s="23"/>
      <c r="E114" s="23"/>
      <c r="F114" s="23"/>
      <c r="G114" s="23"/>
      <c r="H114" s="23"/>
      <c r="I114" s="23"/>
    </row>
    <row r="115" spans="1:9">
      <c r="A115" s="23"/>
      <c r="B115" s="2" t="s">
        <v>186</v>
      </c>
      <c r="C115" s="2">
        <v>0.90690000000000004</v>
      </c>
      <c r="D115" s="23"/>
      <c r="E115" s="23"/>
      <c r="F115" s="23"/>
      <c r="G115" s="23"/>
      <c r="H115" s="23"/>
      <c r="I115" s="23"/>
    </row>
    <row r="116" spans="1:9">
      <c r="A116" s="23"/>
      <c r="B116" s="44" t="s">
        <v>187</v>
      </c>
      <c r="C116" s="44">
        <v>0.99639999999999995</v>
      </c>
      <c r="D116" s="23"/>
      <c r="E116" s="23"/>
      <c r="F116" s="23"/>
      <c r="G116" s="23"/>
      <c r="H116" s="23"/>
      <c r="I116" s="23"/>
    </row>
    <row r="117" spans="1:9">
      <c r="A117" s="23"/>
      <c r="B117" s="2" t="s">
        <v>188</v>
      </c>
      <c r="C117" s="2">
        <v>0.8821</v>
      </c>
      <c r="D117" s="23"/>
      <c r="E117" s="23"/>
      <c r="F117" s="23"/>
      <c r="G117" s="23"/>
      <c r="H117" s="23"/>
      <c r="I117" s="23"/>
    </row>
    <row r="118" spans="1:9">
      <c r="A118" s="23"/>
      <c r="B118" s="44" t="s">
        <v>189</v>
      </c>
      <c r="C118" s="44">
        <v>1.0062</v>
      </c>
      <c r="D118" s="23"/>
      <c r="E118" s="23"/>
      <c r="F118" s="23"/>
      <c r="G118" s="23"/>
      <c r="H118" s="23"/>
      <c r="I118" s="23"/>
    </row>
    <row r="119" spans="1:9">
      <c r="A119" s="23"/>
      <c r="B119" s="2" t="s">
        <v>190</v>
      </c>
      <c r="C119" s="2">
        <v>1.0112000000000001</v>
      </c>
      <c r="D119" s="23"/>
      <c r="E119" s="23"/>
      <c r="F119" s="23"/>
      <c r="G119" s="23"/>
      <c r="H119" s="23"/>
      <c r="I119" s="23"/>
    </row>
    <row r="120" spans="1:9">
      <c r="A120" s="23"/>
      <c r="B120" s="44" t="s">
        <v>191</v>
      </c>
      <c r="C120" s="44">
        <v>0.96089999999999998</v>
      </c>
      <c r="D120" s="23"/>
      <c r="E120" s="23"/>
      <c r="F120" s="23"/>
      <c r="G120" s="23"/>
      <c r="H120" s="23"/>
      <c r="I120" s="23"/>
    </row>
    <row r="121" spans="1:9">
      <c r="A121" s="23"/>
      <c r="B121" s="2" t="s">
        <v>192</v>
      </c>
      <c r="C121" s="2">
        <v>0.96089999999999998</v>
      </c>
      <c r="D121" s="23"/>
      <c r="E121" s="23"/>
      <c r="F121" s="23"/>
      <c r="G121" s="23"/>
      <c r="H121" s="23"/>
      <c r="I121" s="23"/>
    </row>
    <row r="122" spans="1:9">
      <c r="A122" s="23"/>
      <c r="B122" s="44" t="s">
        <v>193</v>
      </c>
      <c r="C122" s="44">
        <v>0.96089999999999998</v>
      </c>
      <c r="D122" s="23"/>
      <c r="E122" s="23"/>
      <c r="F122" s="23"/>
      <c r="G122" s="23"/>
      <c r="H122" s="23"/>
      <c r="I122" s="23"/>
    </row>
    <row r="123" spans="1:9">
      <c r="A123" s="23"/>
      <c r="B123" s="2" t="s">
        <v>194</v>
      </c>
      <c r="C123" s="2">
        <v>0.96089999999999998</v>
      </c>
      <c r="D123" s="23"/>
      <c r="E123" s="23"/>
      <c r="F123" s="23"/>
      <c r="G123" s="23"/>
      <c r="H123" s="23"/>
      <c r="I123" s="23"/>
    </row>
    <row r="124" spans="1:9">
      <c r="A124" s="23"/>
      <c r="B124" s="44" t="s">
        <v>195</v>
      </c>
      <c r="C124" s="44">
        <v>0.98509999999999998</v>
      </c>
      <c r="D124" s="23"/>
      <c r="E124" s="23"/>
      <c r="F124" s="23"/>
      <c r="G124" s="23"/>
      <c r="H124" s="23"/>
      <c r="I124" s="23"/>
    </row>
    <row r="125" spans="1:9">
      <c r="A125" s="23"/>
      <c r="B125" s="2" t="s">
        <v>196</v>
      </c>
      <c r="C125" s="2">
        <v>0.98509999999999998</v>
      </c>
      <c r="D125" s="23"/>
      <c r="E125" s="23"/>
      <c r="F125" s="23"/>
      <c r="G125" s="23"/>
      <c r="H125" s="23"/>
      <c r="I125" s="23"/>
    </row>
    <row r="126" spans="1:9">
      <c r="A126" s="23"/>
      <c r="B126" s="44" t="s">
        <v>197</v>
      </c>
      <c r="C126" s="44">
        <v>0.98509999999999998</v>
      </c>
      <c r="D126" s="23"/>
      <c r="E126" s="23"/>
      <c r="F126" s="23"/>
      <c r="G126" s="23"/>
      <c r="H126" s="23"/>
      <c r="I126" s="23"/>
    </row>
    <row r="127" spans="1:9">
      <c r="A127" s="23"/>
      <c r="B127" s="2" t="s">
        <v>198</v>
      </c>
      <c r="C127" s="2">
        <v>1.01</v>
      </c>
      <c r="D127" s="23"/>
      <c r="E127" s="23"/>
      <c r="F127" s="23"/>
      <c r="G127" s="23"/>
      <c r="H127" s="23"/>
      <c r="I127" s="23"/>
    </row>
    <row r="128" spans="1:9">
      <c r="A128" s="23"/>
      <c r="B128" s="44" t="s">
        <v>199</v>
      </c>
      <c r="C128" s="44">
        <v>0.84130000000000005</v>
      </c>
      <c r="D128" s="23"/>
      <c r="E128" s="23"/>
      <c r="F128" s="23"/>
      <c r="G128" s="23"/>
      <c r="H128" s="23"/>
      <c r="I128" s="23"/>
    </row>
    <row r="129" spans="1:9">
      <c r="A129" s="23"/>
      <c r="B129" s="2" t="s">
        <v>200</v>
      </c>
      <c r="C129" s="2">
        <v>0.96909999999999996</v>
      </c>
      <c r="D129" s="23"/>
      <c r="E129" s="23"/>
      <c r="F129" s="23"/>
      <c r="G129" s="23"/>
      <c r="H129" s="23"/>
      <c r="I129" s="23"/>
    </row>
    <row r="130" spans="1:9">
      <c r="A130" s="23"/>
      <c r="B130" s="44" t="s">
        <v>201</v>
      </c>
      <c r="C130" s="44">
        <v>0.92490000000000006</v>
      </c>
      <c r="D130" s="23"/>
      <c r="E130" s="23"/>
      <c r="F130" s="23"/>
      <c r="G130" s="23"/>
      <c r="H130" s="23"/>
      <c r="I130" s="23"/>
    </row>
    <row r="131" spans="1:9">
      <c r="A131" s="23"/>
      <c r="B131" s="2" t="s">
        <v>202</v>
      </c>
      <c r="C131" s="2">
        <v>1.0062</v>
      </c>
      <c r="D131" s="23"/>
      <c r="E131" s="23"/>
      <c r="F131" s="23"/>
      <c r="G131" s="23"/>
      <c r="H131" s="23"/>
      <c r="I131" s="23"/>
    </row>
    <row r="132" spans="1:9">
      <c r="A132" s="23"/>
      <c r="B132" s="44" t="s">
        <v>203</v>
      </c>
      <c r="C132" s="44">
        <v>0.9839</v>
      </c>
      <c r="D132" s="23"/>
      <c r="E132" s="23"/>
      <c r="F132" s="23"/>
      <c r="G132" s="23"/>
      <c r="H132" s="23"/>
      <c r="I132" s="23"/>
    </row>
    <row r="133" spans="1:9">
      <c r="A133" s="23"/>
      <c r="B133" s="2" t="s">
        <v>204</v>
      </c>
      <c r="C133" s="2">
        <v>0.92490000000000006</v>
      </c>
      <c r="D133" s="23"/>
      <c r="E133" s="23"/>
      <c r="F133" s="23"/>
      <c r="G133" s="23"/>
      <c r="H133" s="23"/>
      <c r="I133" s="23"/>
    </row>
    <row r="134" spans="1:9">
      <c r="A134" s="23"/>
      <c r="B134" s="44" t="s">
        <v>205</v>
      </c>
      <c r="C134" s="44">
        <v>0.97819999999999996</v>
      </c>
      <c r="D134" s="23"/>
      <c r="E134" s="23"/>
      <c r="F134" s="23"/>
      <c r="G134" s="23"/>
      <c r="H134" s="23"/>
      <c r="I134" s="23"/>
    </row>
    <row r="135" spans="1:9">
      <c r="A135" s="23"/>
      <c r="B135" s="2" t="s">
        <v>206</v>
      </c>
      <c r="C135" s="2">
        <v>0.97819999999999996</v>
      </c>
      <c r="D135" s="23"/>
      <c r="E135" s="23"/>
      <c r="F135" s="23"/>
      <c r="G135" s="23"/>
      <c r="H135" s="23"/>
      <c r="I135" s="23"/>
    </row>
    <row r="136" spans="1:9">
      <c r="A136" s="23"/>
      <c r="B136" s="44" t="s">
        <v>207</v>
      </c>
      <c r="C136" s="44">
        <v>0.98129999999999995</v>
      </c>
      <c r="D136" s="23"/>
      <c r="E136" s="23"/>
      <c r="F136" s="23"/>
      <c r="G136" s="23"/>
      <c r="H136" s="23"/>
      <c r="I136" s="23"/>
    </row>
    <row r="137" spans="1:9">
      <c r="A137" s="23"/>
      <c r="B137" s="2" t="s">
        <v>208</v>
      </c>
      <c r="C137" s="2">
        <v>0.97829999999999995</v>
      </c>
      <c r="D137" s="23"/>
      <c r="E137" s="23"/>
      <c r="F137" s="23"/>
      <c r="G137" s="23"/>
      <c r="H137" s="23"/>
      <c r="I137" s="23"/>
    </row>
    <row r="138" spans="1:9">
      <c r="A138" s="23"/>
      <c r="B138" s="44" t="s">
        <v>209</v>
      </c>
      <c r="C138" s="44">
        <v>0.97829999999999995</v>
      </c>
      <c r="D138" s="23"/>
      <c r="E138" s="23"/>
      <c r="F138" s="23"/>
      <c r="G138" s="23"/>
      <c r="H138" s="23"/>
      <c r="I138" s="23"/>
    </row>
    <row r="139" spans="1:9">
      <c r="A139" s="23"/>
      <c r="B139" s="2" t="s">
        <v>210</v>
      </c>
      <c r="C139" s="2">
        <v>0.97829999999999995</v>
      </c>
      <c r="D139" s="23"/>
      <c r="E139" s="23"/>
      <c r="F139" s="23"/>
      <c r="G139" s="23"/>
      <c r="H139" s="23"/>
      <c r="I139" s="23"/>
    </row>
    <row r="140" spans="1:9">
      <c r="A140" s="23"/>
      <c r="B140" s="44" t="s">
        <v>211</v>
      </c>
      <c r="C140" s="44">
        <v>0.97829999999999995</v>
      </c>
      <c r="D140" s="23"/>
      <c r="E140" s="23"/>
      <c r="F140" s="23"/>
      <c r="G140" s="23"/>
      <c r="H140" s="23"/>
      <c r="I140" s="23"/>
    </row>
    <row r="141" spans="1:9">
      <c r="A141" s="23"/>
      <c r="B141" s="2" t="s">
        <v>212</v>
      </c>
      <c r="C141" s="2">
        <v>0.97829999999999995</v>
      </c>
      <c r="D141" s="23"/>
      <c r="E141" s="23"/>
      <c r="F141" s="23"/>
      <c r="G141" s="23"/>
      <c r="H141" s="23"/>
      <c r="I141" s="23"/>
    </row>
    <row r="142" spans="1:9">
      <c r="A142" s="23"/>
      <c r="B142" s="44" t="s">
        <v>213</v>
      </c>
      <c r="C142" s="44">
        <v>0.97829999999999995</v>
      </c>
      <c r="D142" s="23"/>
      <c r="E142" s="23"/>
      <c r="F142" s="23"/>
      <c r="G142" s="23"/>
      <c r="H142" s="23"/>
      <c r="I142" s="23"/>
    </row>
    <row r="143" spans="1:9">
      <c r="A143" s="23"/>
      <c r="B143" s="2" t="s">
        <v>214</v>
      </c>
      <c r="C143" s="2">
        <v>0.97829999999999995</v>
      </c>
      <c r="D143" s="23"/>
      <c r="E143" s="23"/>
      <c r="F143" s="23"/>
      <c r="G143" s="23"/>
      <c r="H143" s="23"/>
      <c r="I143" s="23"/>
    </row>
    <row r="144" spans="1:9">
      <c r="A144" s="23"/>
      <c r="B144" s="44" t="s">
        <v>215</v>
      </c>
      <c r="C144" s="44">
        <v>1.0124</v>
      </c>
      <c r="D144" s="23"/>
      <c r="E144" s="23"/>
      <c r="F144" s="23"/>
      <c r="G144" s="23"/>
      <c r="H144" s="23"/>
      <c r="I144" s="23"/>
    </row>
    <row r="145" spans="1:9">
      <c r="A145" s="23"/>
      <c r="B145" s="2" t="s">
        <v>216</v>
      </c>
      <c r="C145" s="2">
        <v>0.99109999999999998</v>
      </c>
      <c r="D145" s="23"/>
      <c r="E145" s="23"/>
      <c r="F145" s="23"/>
      <c r="G145" s="23"/>
      <c r="H145" s="23"/>
      <c r="I145" s="23"/>
    </row>
    <row r="146" spans="1:9">
      <c r="A146" s="23"/>
      <c r="B146" s="44" t="s">
        <v>217</v>
      </c>
      <c r="C146" s="44">
        <v>1.0018</v>
      </c>
      <c r="D146" s="23"/>
      <c r="E146" s="23"/>
      <c r="F146" s="23"/>
      <c r="G146" s="23"/>
      <c r="H146" s="23"/>
      <c r="I146" s="23"/>
    </row>
    <row r="147" spans="1:9">
      <c r="A147" s="23"/>
      <c r="B147" s="2" t="s">
        <v>218</v>
      </c>
      <c r="C147" s="2">
        <v>1.0018</v>
      </c>
      <c r="D147" s="23"/>
      <c r="E147" s="23"/>
      <c r="F147" s="23"/>
      <c r="G147" s="23"/>
      <c r="H147" s="23"/>
      <c r="I147" s="23"/>
    </row>
    <row r="148" spans="1:9">
      <c r="A148" s="23"/>
      <c r="B148" s="44" t="s">
        <v>219</v>
      </c>
      <c r="C148" s="44">
        <v>0.9798</v>
      </c>
      <c r="D148" s="23"/>
      <c r="E148" s="23"/>
      <c r="F148" s="23"/>
      <c r="G148" s="23"/>
      <c r="H148" s="23"/>
      <c r="I148" s="23"/>
    </row>
    <row r="149" spans="1:9">
      <c r="A149" s="23"/>
      <c r="B149" s="2" t="s">
        <v>220</v>
      </c>
      <c r="C149" s="2">
        <v>0.9798</v>
      </c>
      <c r="D149" s="23"/>
      <c r="E149" s="23"/>
      <c r="F149" s="23"/>
      <c r="G149" s="23"/>
      <c r="H149" s="23"/>
      <c r="I149" s="23"/>
    </row>
    <row r="150" spans="1:9">
      <c r="A150" s="23"/>
      <c r="B150" s="44" t="s">
        <v>221</v>
      </c>
      <c r="C150" s="44">
        <v>0.9798</v>
      </c>
      <c r="D150" s="23"/>
      <c r="E150" s="23"/>
      <c r="F150" s="23"/>
      <c r="G150" s="23"/>
      <c r="H150" s="23"/>
      <c r="I150" s="23"/>
    </row>
    <row r="151" spans="1:9">
      <c r="A151" s="23"/>
      <c r="B151" s="2" t="s">
        <v>222</v>
      </c>
      <c r="C151" s="2">
        <v>0.9798</v>
      </c>
      <c r="D151" s="23"/>
      <c r="E151" s="23"/>
      <c r="F151" s="23"/>
      <c r="G151" s="23"/>
      <c r="H151" s="23"/>
      <c r="I151" s="23"/>
    </row>
    <row r="152" spans="1:9">
      <c r="A152" s="23"/>
      <c r="B152" s="44" t="s">
        <v>223</v>
      </c>
      <c r="C152" s="44">
        <v>0.9798</v>
      </c>
      <c r="D152" s="23"/>
      <c r="E152" s="23"/>
      <c r="F152" s="23"/>
      <c r="G152" s="23"/>
      <c r="H152" s="23"/>
      <c r="I152" s="23"/>
    </row>
    <row r="153" spans="1:9">
      <c r="A153" s="23"/>
      <c r="B153" s="2" t="s">
        <v>224</v>
      </c>
      <c r="C153" s="2">
        <v>0.9798</v>
      </c>
      <c r="D153" s="23"/>
      <c r="E153" s="23"/>
      <c r="F153" s="23"/>
      <c r="G153" s="23"/>
      <c r="H153" s="23"/>
      <c r="I153" s="23"/>
    </row>
    <row r="154" spans="1:9">
      <c r="A154" s="23"/>
      <c r="B154" s="44" t="s">
        <v>225</v>
      </c>
      <c r="C154" s="44">
        <v>0.9798</v>
      </c>
      <c r="D154" s="23"/>
      <c r="E154" s="23"/>
      <c r="F154" s="23"/>
      <c r="G154" s="23"/>
      <c r="H154" s="23"/>
      <c r="I154" s="23"/>
    </row>
    <row r="155" spans="1:9">
      <c r="A155" s="23"/>
      <c r="B155" s="2" t="s">
        <v>226</v>
      </c>
      <c r="C155" s="2">
        <v>0.99709999999999999</v>
      </c>
      <c r="D155" s="23"/>
      <c r="E155" s="23"/>
      <c r="F155" s="23"/>
      <c r="G155" s="23"/>
      <c r="H155" s="23"/>
      <c r="I155" s="23"/>
    </row>
    <row r="156" spans="1:9">
      <c r="A156" s="23"/>
      <c r="B156" s="44" t="s">
        <v>227</v>
      </c>
      <c r="C156" s="44">
        <v>0.92649999999999999</v>
      </c>
      <c r="D156" s="23"/>
      <c r="E156" s="23"/>
      <c r="F156" s="23"/>
      <c r="G156" s="23"/>
      <c r="H156" s="23"/>
      <c r="I156" s="23"/>
    </row>
    <row r="157" spans="1:9">
      <c r="A157" s="23"/>
      <c r="B157" s="2" t="s">
        <v>228</v>
      </c>
      <c r="C157" s="2">
        <v>0.99609999999999999</v>
      </c>
      <c r="D157" s="23"/>
      <c r="E157" s="23"/>
      <c r="F157" s="23"/>
      <c r="G157" s="23"/>
      <c r="H157" s="23"/>
      <c r="I157" s="23"/>
    </row>
    <row r="158" spans="1:9">
      <c r="A158" s="23"/>
      <c r="B158" s="44" t="s">
        <v>229</v>
      </c>
      <c r="C158" s="44">
        <v>0.99609999999999999</v>
      </c>
      <c r="D158" s="23"/>
      <c r="E158" s="23"/>
      <c r="F158" s="23"/>
      <c r="G158" s="23"/>
      <c r="H158" s="23"/>
      <c r="I158" s="23"/>
    </row>
    <row r="159" spans="1:9">
      <c r="A159" s="23"/>
      <c r="B159" s="2" t="s">
        <v>230</v>
      </c>
      <c r="C159" s="2">
        <v>0.9909</v>
      </c>
      <c r="D159" s="23"/>
      <c r="E159" s="23"/>
      <c r="F159" s="23"/>
      <c r="G159" s="23"/>
      <c r="H159" s="23"/>
      <c r="I159" s="23"/>
    </row>
    <row r="160" spans="1:9">
      <c r="A160" s="23"/>
      <c r="B160" s="44" t="s">
        <v>231</v>
      </c>
      <c r="C160" s="44">
        <v>0.90690000000000004</v>
      </c>
      <c r="D160" s="23"/>
      <c r="E160" s="23"/>
      <c r="F160" s="23"/>
      <c r="G160" s="23"/>
      <c r="H160" s="23"/>
      <c r="I160" s="23"/>
    </row>
    <row r="161" spans="1:9">
      <c r="A161" s="23"/>
      <c r="B161" s="2" t="s">
        <v>232</v>
      </c>
      <c r="C161" s="2">
        <v>0.99619999999999997</v>
      </c>
      <c r="D161" s="23"/>
      <c r="E161" s="23"/>
      <c r="F161" s="23"/>
      <c r="G161" s="23"/>
      <c r="H161" s="23"/>
      <c r="I161" s="23"/>
    </row>
    <row r="162" spans="1:9">
      <c r="A162" s="23"/>
      <c r="B162" s="44" t="s">
        <v>233</v>
      </c>
      <c r="C162" s="44">
        <v>1.0076000000000001</v>
      </c>
      <c r="D162" s="23"/>
      <c r="E162" s="23"/>
      <c r="F162" s="23"/>
      <c r="G162" s="23"/>
      <c r="H162" s="23"/>
      <c r="I162" s="23"/>
    </row>
    <row r="163" spans="1:9">
      <c r="A163" s="23"/>
      <c r="B163" s="2" t="s">
        <v>234</v>
      </c>
      <c r="C163" s="2">
        <v>0.9798</v>
      </c>
      <c r="D163" s="23"/>
      <c r="E163" s="23"/>
      <c r="F163" s="23"/>
      <c r="G163" s="23"/>
      <c r="H163" s="23"/>
      <c r="I163" s="23"/>
    </row>
    <row r="164" spans="1:9">
      <c r="A164" s="23"/>
      <c r="B164" s="44" t="s">
        <v>235</v>
      </c>
      <c r="C164" s="44">
        <v>0.9798</v>
      </c>
      <c r="D164" s="23"/>
      <c r="E164" s="23"/>
      <c r="F164" s="23"/>
      <c r="G164" s="23"/>
      <c r="H164" s="23"/>
      <c r="I164" s="23"/>
    </row>
    <row r="165" spans="1:9">
      <c r="A165" s="23"/>
      <c r="B165" s="2" t="s">
        <v>236</v>
      </c>
      <c r="C165" s="2">
        <v>0.9798</v>
      </c>
      <c r="D165" s="23"/>
      <c r="E165" s="23"/>
      <c r="F165" s="23"/>
      <c r="G165" s="23"/>
      <c r="H165" s="23"/>
      <c r="I165" s="23"/>
    </row>
    <row r="166" spans="1:9">
      <c r="A166" s="23"/>
      <c r="B166" s="44" t="s">
        <v>237</v>
      </c>
      <c r="C166" s="44">
        <v>0.9798</v>
      </c>
      <c r="D166" s="23"/>
      <c r="E166" s="23"/>
      <c r="F166" s="23"/>
      <c r="G166" s="23"/>
      <c r="H166" s="23"/>
      <c r="I166" s="23"/>
    </row>
    <row r="167" spans="1:9">
      <c r="A167" s="23"/>
      <c r="B167" s="2" t="s">
        <v>238</v>
      </c>
      <c r="C167" s="2">
        <v>0.9798</v>
      </c>
      <c r="D167" s="23"/>
      <c r="E167" s="23"/>
      <c r="F167" s="23"/>
      <c r="G167" s="23"/>
      <c r="H167" s="23"/>
      <c r="I167" s="23"/>
    </row>
    <row r="168" spans="1:9">
      <c r="A168" s="23"/>
      <c r="B168" s="44" t="s">
        <v>239</v>
      </c>
      <c r="C168" s="44">
        <v>0.9798</v>
      </c>
      <c r="D168" s="23"/>
      <c r="E168" s="23"/>
      <c r="F168" s="23"/>
      <c r="G168" s="23"/>
      <c r="H168" s="23"/>
      <c r="I168" s="23"/>
    </row>
    <row r="169" spans="1:9">
      <c r="A169" s="23"/>
      <c r="B169" s="2" t="s">
        <v>240</v>
      </c>
      <c r="C169" s="2">
        <v>0.97840000000000005</v>
      </c>
      <c r="D169" s="23"/>
      <c r="E169" s="23"/>
      <c r="F169" s="23"/>
      <c r="G169" s="23"/>
      <c r="H169" s="23"/>
      <c r="I169" s="23"/>
    </row>
    <row r="170" spans="1:9">
      <c r="A170" s="23"/>
      <c r="B170" s="44" t="s">
        <v>241</v>
      </c>
      <c r="C170" s="44">
        <v>0.9607</v>
      </c>
      <c r="D170" s="23"/>
      <c r="E170" s="23"/>
      <c r="F170" s="23"/>
      <c r="G170" s="23"/>
      <c r="H170" s="23"/>
      <c r="I170" s="23"/>
    </row>
    <row r="171" spans="1:9">
      <c r="A171" s="23"/>
      <c r="B171" s="2" t="s">
        <v>242</v>
      </c>
      <c r="C171" s="2">
        <v>0.9607</v>
      </c>
      <c r="D171" s="23"/>
      <c r="E171" s="23"/>
      <c r="F171" s="23"/>
      <c r="G171" s="23"/>
      <c r="H171" s="23"/>
      <c r="I171" s="23"/>
    </row>
    <row r="172" spans="1:9">
      <c r="A172" s="23"/>
      <c r="B172" s="44" t="s">
        <v>243</v>
      </c>
      <c r="C172" s="44">
        <v>0.95730000000000004</v>
      </c>
      <c r="D172" s="23"/>
      <c r="E172" s="23"/>
      <c r="F172" s="23"/>
      <c r="G172" s="23"/>
      <c r="H172" s="23"/>
      <c r="I172" s="23"/>
    </row>
    <row r="173" spans="1:9">
      <c r="A173" s="23"/>
      <c r="B173" s="2" t="s">
        <v>244</v>
      </c>
      <c r="C173" s="2">
        <v>0.96960000000000002</v>
      </c>
      <c r="D173" s="23"/>
      <c r="E173" s="23"/>
      <c r="F173" s="23"/>
      <c r="G173" s="23"/>
      <c r="H173" s="23"/>
      <c r="I173" s="23"/>
    </row>
    <row r="174" spans="1:9">
      <c r="A174" s="23"/>
      <c r="B174" s="44" t="s">
        <v>245</v>
      </c>
      <c r="C174" s="44">
        <v>0.95730000000000004</v>
      </c>
      <c r="D174" s="23"/>
      <c r="E174" s="23"/>
      <c r="F174" s="23"/>
      <c r="G174" s="23"/>
      <c r="H174" s="23"/>
      <c r="I174" s="23"/>
    </row>
    <row r="175" spans="1:9">
      <c r="A175" s="23"/>
      <c r="B175" s="2" t="s">
        <v>246</v>
      </c>
      <c r="C175" s="2">
        <v>0.95730000000000004</v>
      </c>
      <c r="D175" s="23"/>
      <c r="E175" s="23"/>
      <c r="F175" s="23"/>
      <c r="G175" s="23"/>
      <c r="H175" s="23"/>
      <c r="I175" s="23"/>
    </row>
    <row r="176" spans="1:9">
      <c r="A176" s="23"/>
      <c r="B176" s="44" t="s">
        <v>247</v>
      </c>
      <c r="C176" s="44">
        <v>0.95730000000000004</v>
      </c>
      <c r="D176" s="23"/>
      <c r="E176" s="23"/>
      <c r="F176" s="23"/>
      <c r="G176" s="23"/>
      <c r="H176" s="23"/>
      <c r="I176" s="23"/>
    </row>
    <row r="177" spans="1:9">
      <c r="A177" s="23"/>
      <c r="B177" s="2" t="s">
        <v>248</v>
      </c>
      <c r="C177" s="2">
        <v>1.0016</v>
      </c>
      <c r="D177" s="23"/>
      <c r="E177" s="23"/>
      <c r="F177" s="23"/>
      <c r="G177" s="23"/>
      <c r="H177" s="23"/>
      <c r="I177" s="23"/>
    </row>
    <row r="178" spans="1:9">
      <c r="A178" s="23"/>
      <c r="B178" s="44" t="s">
        <v>249</v>
      </c>
      <c r="C178" s="44">
        <v>0.97</v>
      </c>
      <c r="D178" s="23"/>
      <c r="E178" s="23"/>
      <c r="F178" s="23"/>
      <c r="G178" s="23"/>
      <c r="H178" s="23"/>
      <c r="I178" s="23"/>
    </row>
    <row r="179" spans="1:9">
      <c r="A179" s="23"/>
      <c r="B179" s="2" t="s">
        <v>250</v>
      </c>
      <c r="C179" s="2">
        <v>0.88600000000000001</v>
      </c>
      <c r="D179" s="23"/>
      <c r="E179" s="23"/>
      <c r="F179" s="23"/>
      <c r="G179" s="23"/>
      <c r="H179" s="23"/>
      <c r="I179" s="23"/>
    </row>
    <row r="180" spans="1:9">
      <c r="A180" s="23"/>
      <c r="B180" s="44" t="s">
        <v>251</v>
      </c>
      <c r="C180" s="44">
        <v>0.96830000000000005</v>
      </c>
      <c r="D180" s="23"/>
      <c r="E180" s="23"/>
      <c r="F180" s="23"/>
      <c r="G180" s="23"/>
      <c r="H180" s="23"/>
      <c r="I180" s="23"/>
    </row>
    <row r="181" spans="1:9">
      <c r="A181" s="23"/>
      <c r="B181" s="2" t="s">
        <v>252</v>
      </c>
      <c r="C181" s="2">
        <v>1.0029999999999999</v>
      </c>
      <c r="D181" s="23"/>
      <c r="E181" s="23"/>
      <c r="F181" s="23"/>
      <c r="G181" s="23"/>
      <c r="H181" s="23"/>
      <c r="I181" s="23"/>
    </row>
    <row r="182" spans="1:9">
      <c r="A182" s="23"/>
      <c r="B182" s="44" t="s">
        <v>253</v>
      </c>
      <c r="C182" s="44">
        <v>1.0029999999999999</v>
      </c>
      <c r="D182" s="23"/>
      <c r="E182" s="23"/>
      <c r="F182" s="23"/>
      <c r="G182" s="23"/>
      <c r="H182" s="23"/>
      <c r="I182" s="23"/>
    </row>
    <row r="183" spans="1:9">
      <c r="A183" s="23"/>
      <c r="B183" s="2" t="s">
        <v>254</v>
      </c>
      <c r="C183" s="2">
        <v>1.0029999999999999</v>
      </c>
      <c r="D183" s="23"/>
      <c r="E183" s="23"/>
      <c r="F183" s="23"/>
      <c r="G183" s="23"/>
      <c r="H183" s="23"/>
      <c r="I183" s="23"/>
    </row>
    <row r="184" spans="1:9">
      <c r="A184" s="23"/>
      <c r="B184" s="44" t="s">
        <v>255</v>
      </c>
      <c r="C184" s="44">
        <v>0.88800000000000001</v>
      </c>
      <c r="D184" s="23"/>
      <c r="E184" s="23"/>
      <c r="F184" s="23"/>
      <c r="G184" s="23"/>
      <c r="H184" s="23"/>
      <c r="I184" s="23"/>
    </row>
    <row r="185" spans="1:9">
      <c r="A185" s="23"/>
      <c r="B185" s="2" t="s">
        <v>256</v>
      </c>
      <c r="C185" s="2">
        <v>0.93259999999999998</v>
      </c>
      <c r="D185" s="23"/>
      <c r="E185" s="23"/>
      <c r="F185" s="23"/>
      <c r="G185" s="23"/>
      <c r="H185" s="23"/>
      <c r="I185" s="23"/>
    </row>
    <row r="186" spans="1:9">
      <c r="A186" s="23"/>
      <c r="B186" s="44" t="s">
        <v>257</v>
      </c>
      <c r="C186" s="44">
        <v>0.97150000000000003</v>
      </c>
      <c r="D186" s="23"/>
      <c r="E186" s="23"/>
      <c r="F186" s="23"/>
      <c r="G186" s="23"/>
      <c r="H186" s="23"/>
      <c r="I186" s="23"/>
    </row>
    <row r="187" spans="1:9">
      <c r="A187" s="23"/>
      <c r="B187" s="2" t="s">
        <v>258</v>
      </c>
      <c r="C187" s="2">
        <v>0.97150000000000003</v>
      </c>
      <c r="D187" s="23"/>
      <c r="E187" s="23"/>
      <c r="F187" s="23"/>
      <c r="G187" s="23"/>
      <c r="H187" s="23"/>
      <c r="I187" s="23"/>
    </row>
    <row r="188" spans="1:9">
      <c r="A188" s="23"/>
      <c r="B188" s="44" t="s">
        <v>259</v>
      </c>
      <c r="C188" s="44">
        <v>0.97150000000000003</v>
      </c>
      <c r="D188" s="23"/>
      <c r="E188" s="23"/>
      <c r="F188" s="23"/>
      <c r="G188" s="23"/>
      <c r="H188" s="23"/>
      <c r="I188" s="23"/>
    </row>
    <row r="189" spans="1:9">
      <c r="A189" s="23"/>
      <c r="B189" s="2" t="s">
        <v>260</v>
      </c>
      <c r="C189" s="2">
        <v>0.97440000000000004</v>
      </c>
      <c r="D189" s="23"/>
      <c r="E189" s="23"/>
      <c r="F189" s="23"/>
      <c r="G189" s="23"/>
      <c r="H189" s="23"/>
      <c r="I189" s="23"/>
    </row>
    <row r="190" spans="1:9">
      <c r="A190" s="23"/>
      <c r="B190" s="44" t="s">
        <v>261</v>
      </c>
      <c r="C190" s="44">
        <v>0.97440000000000004</v>
      </c>
      <c r="D190" s="23"/>
      <c r="E190" s="23"/>
      <c r="F190" s="23"/>
      <c r="G190" s="23"/>
      <c r="H190" s="23"/>
      <c r="I190" s="23"/>
    </row>
    <row r="191" spans="1:9">
      <c r="A191" s="23"/>
      <c r="B191" s="2" t="s">
        <v>262</v>
      </c>
      <c r="C191" s="2">
        <v>0.97440000000000004</v>
      </c>
      <c r="D191" s="23"/>
      <c r="E191" s="23"/>
      <c r="F191" s="23"/>
      <c r="G191" s="23"/>
      <c r="H191" s="23"/>
      <c r="I191" s="23"/>
    </row>
    <row r="192" spans="1:9">
      <c r="A192" s="23"/>
      <c r="B192" s="44" t="s">
        <v>263</v>
      </c>
      <c r="C192" s="44">
        <v>0.97709999999999997</v>
      </c>
      <c r="D192" s="23"/>
      <c r="E192" s="23"/>
      <c r="F192" s="23"/>
      <c r="G192" s="23"/>
      <c r="H192" s="23"/>
      <c r="I192" s="23"/>
    </row>
    <row r="193" spans="1:9">
      <c r="A193" s="23"/>
      <c r="B193" s="2" t="s">
        <v>264</v>
      </c>
      <c r="C193" s="2">
        <v>0.98529999999999995</v>
      </c>
      <c r="D193" s="23"/>
      <c r="E193" s="23"/>
      <c r="F193" s="23"/>
      <c r="G193" s="23"/>
      <c r="H193" s="23"/>
      <c r="I193" s="23"/>
    </row>
    <row r="194" spans="1:9">
      <c r="A194" s="23"/>
      <c r="B194" s="44" t="s">
        <v>265</v>
      </c>
      <c r="C194" s="44">
        <v>0.94740000000000002</v>
      </c>
      <c r="D194" s="23"/>
      <c r="E194" s="23"/>
      <c r="F194" s="23"/>
      <c r="G194" s="23"/>
      <c r="H194" s="23"/>
      <c r="I194" s="23"/>
    </row>
    <row r="195" spans="1:9">
      <c r="A195" s="23"/>
      <c r="B195" s="2" t="s">
        <v>266</v>
      </c>
      <c r="C195" s="2">
        <v>0.94740000000000002</v>
      </c>
      <c r="D195" s="23"/>
      <c r="E195" s="23"/>
      <c r="F195" s="23"/>
      <c r="G195" s="23"/>
      <c r="H195" s="23"/>
      <c r="I195" s="23"/>
    </row>
    <row r="196" spans="1:9">
      <c r="A196" s="23"/>
      <c r="B196" s="44" t="s">
        <v>267</v>
      </c>
      <c r="C196" s="44">
        <v>0.91439999999999999</v>
      </c>
      <c r="D196" s="23"/>
      <c r="E196" s="23"/>
      <c r="F196" s="23"/>
      <c r="G196" s="23"/>
      <c r="H196" s="23"/>
      <c r="I196" s="23"/>
    </row>
    <row r="197" spans="1:9">
      <c r="A197" s="23"/>
      <c r="B197" s="2" t="s">
        <v>268</v>
      </c>
      <c r="C197" s="2">
        <v>0.91439999999999999</v>
      </c>
      <c r="D197" s="23"/>
      <c r="E197" s="23"/>
      <c r="F197" s="23"/>
      <c r="G197" s="23"/>
      <c r="H197" s="23"/>
      <c r="I197" s="23"/>
    </row>
    <row r="198" spans="1:9">
      <c r="A198" s="23"/>
      <c r="B198" s="44" t="s">
        <v>269</v>
      </c>
      <c r="C198" s="44">
        <v>0.91439999999999999</v>
      </c>
      <c r="D198" s="23"/>
      <c r="E198" s="23"/>
      <c r="F198" s="23"/>
      <c r="G198" s="23"/>
      <c r="H198" s="23"/>
      <c r="I198" s="23"/>
    </row>
    <row r="199" spans="1:9">
      <c r="A199" s="23"/>
      <c r="B199" s="2" t="s">
        <v>270</v>
      </c>
      <c r="C199" s="2">
        <v>0.99419999999999997</v>
      </c>
      <c r="D199" s="23"/>
      <c r="E199" s="23"/>
      <c r="F199" s="23"/>
      <c r="G199" s="23"/>
      <c r="H199" s="23"/>
      <c r="I199" s="23"/>
    </row>
    <row r="200" spans="1:9">
      <c r="A200" s="23"/>
      <c r="B200" s="44" t="s">
        <v>271</v>
      </c>
      <c r="C200" s="44">
        <v>0.90549999999999997</v>
      </c>
      <c r="D200" s="23"/>
      <c r="E200" s="23"/>
      <c r="F200" s="23"/>
      <c r="G200" s="23"/>
      <c r="H200" s="23"/>
      <c r="I200" s="23"/>
    </row>
    <row r="201" spans="1:9">
      <c r="A201" s="23"/>
      <c r="B201" s="2" t="s">
        <v>272</v>
      </c>
      <c r="C201" s="2">
        <v>0.96740000000000004</v>
      </c>
      <c r="D201" s="23"/>
      <c r="E201" s="23"/>
      <c r="F201" s="23"/>
      <c r="G201" s="23"/>
      <c r="H201" s="23"/>
      <c r="I201" s="23"/>
    </row>
    <row r="202" spans="1:9">
      <c r="A202" s="23"/>
      <c r="B202" s="44" t="s">
        <v>273</v>
      </c>
      <c r="C202" s="44">
        <v>0.99919999999999998</v>
      </c>
      <c r="D202" s="23"/>
      <c r="E202" s="23"/>
      <c r="F202" s="23"/>
      <c r="G202" s="23"/>
      <c r="H202" s="23"/>
      <c r="I202" s="23"/>
    </row>
    <row r="203" spans="1:9">
      <c r="A203" s="23"/>
      <c r="B203" s="2" t="s">
        <v>274</v>
      </c>
      <c r="C203" s="2">
        <v>1.0004999999999999</v>
      </c>
      <c r="D203" s="23"/>
      <c r="E203" s="23"/>
      <c r="F203" s="23"/>
      <c r="G203" s="23"/>
      <c r="H203" s="23"/>
      <c r="I203" s="23"/>
    </row>
    <row r="204" spans="1:9">
      <c r="A204" s="23"/>
      <c r="B204" s="44" t="s">
        <v>275</v>
      </c>
      <c r="C204" s="44">
        <v>1.0383</v>
      </c>
      <c r="D204" s="23"/>
      <c r="E204" s="23"/>
      <c r="F204" s="23"/>
      <c r="G204" s="23"/>
      <c r="H204" s="23"/>
      <c r="I204" s="23"/>
    </row>
    <row r="205" spans="1:9">
      <c r="A205" s="23"/>
      <c r="B205" s="2" t="s">
        <v>276</v>
      </c>
      <c r="C205" s="2">
        <v>0.96909999999999996</v>
      </c>
      <c r="D205" s="23"/>
      <c r="E205" s="23"/>
      <c r="F205" s="23"/>
      <c r="G205" s="23"/>
      <c r="H205" s="23"/>
      <c r="I205" s="23"/>
    </row>
    <row r="206" spans="1:9">
      <c r="A206" s="23"/>
      <c r="B206" s="44" t="s">
        <v>277</v>
      </c>
      <c r="C206" s="44">
        <v>0.98540000000000005</v>
      </c>
      <c r="D206" s="23"/>
      <c r="E206" s="23"/>
      <c r="F206" s="23"/>
      <c r="G206" s="23"/>
      <c r="H206" s="23"/>
      <c r="I206" s="23"/>
    </row>
    <row r="207" spans="1:9">
      <c r="A207" s="23"/>
      <c r="B207" s="2" t="s">
        <v>278</v>
      </c>
      <c r="C207" s="2">
        <v>0.98540000000000005</v>
      </c>
      <c r="D207" s="23"/>
      <c r="E207" s="23"/>
      <c r="F207" s="23"/>
      <c r="G207" s="23"/>
      <c r="H207" s="23"/>
      <c r="I207" s="23"/>
    </row>
    <row r="208" spans="1:9">
      <c r="A208" s="23"/>
      <c r="B208" s="44" t="s">
        <v>279</v>
      </c>
      <c r="C208" s="44">
        <v>0.98540000000000005</v>
      </c>
      <c r="D208" s="23"/>
      <c r="E208" s="23"/>
      <c r="F208" s="23"/>
      <c r="G208" s="23"/>
      <c r="H208" s="23"/>
      <c r="I208" s="23"/>
    </row>
    <row r="209" spans="1:9">
      <c r="A209" s="23"/>
      <c r="B209" s="2" t="s">
        <v>280</v>
      </c>
      <c r="C209" s="2">
        <v>0.98540000000000005</v>
      </c>
      <c r="D209" s="23"/>
      <c r="E209" s="23"/>
      <c r="F209" s="23"/>
      <c r="G209" s="23"/>
      <c r="H209" s="23"/>
      <c r="I209" s="23"/>
    </row>
    <row r="210" spans="1:9">
      <c r="A210" s="23"/>
      <c r="B210" s="44" t="s">
        <v>281</v>
      </c>
      <c r="C210" s="44">
        <v>0.98540000000000005</v>
      </c>
      <c r="D210" s="23"/>
      <c r="E210" s="23"/>
      <c r="F210" s="23"/>
      <c r="G210" s="23"/>
      <c r="H210" s="23"/>
      <c r="I210" s="23"/>
    </row>
    <row r="211" spans="1:9">
      <c r="A211" s="23"/>
      <c r="B211" s="2" t="s">
        <v>282</v>
      </c>
      <c r="C211" s="2">
        <v>0.98129999999999995</v>
      </c>
      <c r="D211" s="23"/>
      <c r="E211" s="23"/>
      <c r="F211" s="23"/>
      <c r="G211" s="23"/>
      <c r="H211" s="23"/>
      <c r="I211" s="23"/>
    </row>
    <row r="212" spans="1:9">
      <c r="A212" s="23"/>
      <c r="B212" s="44" t="s">
        <v>283</v>
      </c>
      <c r="C212" s="44">
        <v>0.98129999999999995</v>
      </c>
      <c r="D212" s="23"/>
      <c r="E212" s="23"/>
      <c r="F212" s="23"/>
      <c r="G212" s="23"/>
      <c r="H212" s="23"/>
      <c r="I212" s="23"/>
    </row>
    <row r="213" spans="1:9">
      <c r="A213" s="23"/>
      <c r="B213" s="2" t="s">
        <v>284</v>
      </c>
      <c r="C213" s="2">
        <v>0.92030000000000001</v>
      </c>
      <c r="D213" s="23"/>
      <c r="E213" s="23"/>
      <c r="F213" s="23"/>
      <c r="G213" s="23"/>
      <c r="H213" s="23"/>
      <c r="I213" s="23"/>
    </row>
    <row r="214" spans="1:9">
      <c r="A214" s="23"/>
      <c r="B214" s="44" t="s">
        <v>285</v>
      </c>
      <c r="C214" s="44">
        <v>0.9325</v>
      </c>
      <c r="D214" s="23"/>
      <c r="E214" s="23"/>
      <c r="F214" s="23"/>
      <c r="G214" s="23"/>
      <c r="H214" s="23"/>
      <c r="I214" s="23"/>
    </row>
    <row r="215" spans="1:9">
      <c r="A215" s="23"/>
      <c r="B215" s="2" t="s">
        <v>286</v>
      </c>
      <c r="C215" s="2">
        <v>0.96740000000000004</v>
      </c>
      <c r="D215" s="23"/>
      <c r="E215" s="23"/>
      <c r="F215" s="23"/>
      <c r="G215" s="23"/>
      <c r="H215" s="23"/>
      <c r="I215" s="23"/>
    </row>
    <row r="216" spans="1:9">
      <c r="A216" s="23"/>
      <c r="B216" s="44" t="s">
        <v>287</v>
      </c>
      <c r="C216" s="44">
        <v>1.0008999999999999</v>
      </c>
      <c r="D216" s="23"/>
      <c r="E216" s="23"/>
      <c r="F216" s="23"/>
      <c r="G216" s="23"/>
      <c r="H216" s="23"/>
      <c r="I216" s="23"/>
    </row>
    <row r="217" spans="1:9">
      <c r="A217" s="23"/>
      <c r="B217" s="2" t="s">
        <v>288</v>
      </c>
      <c r="C217" s="2">
        <v>1.0008999999999999</v>
      </c>
      <c r="D217" s="23"/>
      <c r="E217" s="23"/>
      <c r="F217" s="23"/>
      <c r="G217" s="23"/>
      <c r="H217" s="23"/>
      <c r="I217" s="23"/>
    </row>
    <row r="218" spans="1:9">
      <c r="A218" s="23"/>
      <c r="B218" s="44" t="s">
        <v>289</v>
      </c>
      <c r="C218" s="44">
        <v>1.0008999999999999</v>
      </c>
      <c r="D218" s="23"/>
      <c r="E218" s="23"/>
      <c r="F218" s="23"/>
      <c r="G218" s="23"/>
      <c r="H218" s="23"/>
      <c r="I218" s="23"/>
    </row>
    <row r="219" spans="1:9">
      <c r="A219" s="23"/>
      <c r="B219" s="2" t="s">
        <v>290</v>
      </c>
      <c r="C219" s="2">
        <v>1.0008999999999999</v>
      </c>
      <c r="D219" s="23"/>
      <c r="E219" s="23"/>
      <c r="F219" s="23"/>
      <c r="G219" s="23"/>
      <c r="H219" s="23"/>
      <c r="I219" s="23"/>
    </row>
    <row r="220" spans="1:9">
      <c r="A220" s="23"/>
      <c r="B220" s="44" t="s">
        <v>291</v>
      </c>
      <c r="C220" s="44">
        <v>1.0008999999999999</v>
      </c>
      <c r="D220" s="23"/>
      <c r="E220" s="23"/>
      <c r="F220" s="23"/>
      <c r="G220" s="23"/>
      <c r="H220" s="23"/>
      <c r="I220" s="23"/>
    </row>
    <row r="221" spans="1:9">
      <c r="A221" s="23"/>
      <c r="B221" s="2" t="s">
        <v>292</v>
      </c>
      <c r="C221" s="2">
        <v>1.0008999999999999</v>
      </c>
      <c r="D221" s="23"/>
      <c r="E221" s="23"/>
      <c r="F221" s="23"/>
      <c r="G221" s="23"/>
      <c r="H221" s="23"/>
      <c r="I221" s="23"/>
    </row>
    <row r="222" spans="1:9">
      <c r="A222" s="23"/>
      <c r="B222" s="44" t="s">
        <v>293</v>
      </c>
      <c r="C222" s="44">
        <v>1.0008999999999999</v>
      </c>
      <c r="D222" s="23"/>
      <c r="E222" s="23"/>
      <c r="F222" s="23"/>
      <c r="G222" s="23"/>
      <c r="H222" s="23"/>
      <c r="I222" s="23"/>
    </row>
    <row r="223" spans="1:9">
      <c r="A223" s="23"/>
      <c r="B223" s="2" t="s">
        <v>294</v>
      </c>
      <c r="C223" s="2">
        <v>1.0008999999999999</v>
      </c>
      <c r="D223" s="23"/>
      <c r="E223" s="23"/>
      <c r="F223" s="23"/>
      <c r="G223" s="23"/>
      <c r="H223" s="23"/>
      <c r="I223" s="23"/>
    </row>
    <row r="224" spans="1:9">
      <c r="A224" s="23"/>
      <c r="B224" s="44" t="s">
        <v>295</v>
      </c>
      <c r="C224" s="44">
        <v>1</v>
      </c>
      <c r="D224" s="23"/>
      <c r="E224" s="23"/>
      <c r="F224" s="23"/>
      <c r="G224" s="23"/>
      <c r="H224" s="23"/>
      <c r="I224" s="23"/>
    </row>
    <row r="225" spans="1:9">
      <c r="A225" s="23"/>
      <c r="B225" s="2" t="s">
        <v>296</v>
      </c>
      <c r="C225" s="2">
        <v>0.97119999999999995</v>
      </c>
      <c r="D225" s="23"/>
      <c r="E225" s="23"/>
      <c r="F225" s="23"/>
      <c r="G225" s="23"/>
      <c r="H225" s="23"/>
      <c r="I225" s="23"/>
    </row>
    <row r="226" spans="1:9">
      <c r="A226" s="23"/>
      <c r="B226" s="44" t="s">
        <v>297</v>
      </c>
      <c r="C226" s="44">
        <v>0.82789999999999997</v>
      </c>
      <c r="D226" s="23"/>
      <c r="E226" s="23"/>
      <c r="F226" s="23"/>
      <c r="G226" s="23"/>
      <c r="H226" s="23"/>
      <c r="I226" s="23"/>
    </row>
    <row r="227" spans="1:9">
      <c r="A227" s="23"/>
      <c r="B227" s="2" t="s">
        <v>298</v>
      </c>
      <c r="C227" s="2">
        <v>1</v>
      </c>
      <c r="D227" s="23"/>
      <c r="E227" s="23"/>
      <c r="F227" s="23"/>
      <c r="G227" s="23"/>
      <c r="H227" s="23"/>
      <c r="I227" s="23"/>
    </row>
    <row r="228" spans="1:9">
      <c r="A228" s="23"/>
      <c r="B228" s="44" t="s">
        <v>299</v>
      </c>
      <c r="C228" s="44">
        <v>0.94099999999999995</v>
      </c>
      <c r="D228" s="23"/>
      <c r="E228" s="23"/>
      <c r="F228" s="23"/>
      <c r="G228" s="23"/>
      <c r="H228" s="23"/>
      <c r="I228" s="23"/>
    </row>
    <row r="229" spans="1:9">
      <c r="A229" s="23"/>
      <c r="B229" s="2" t="s">
        <v>300</v>
      </c>
      <c r="C229" s="2">
        <v>1.0003</v>
      </c>
      <c r="D229" s="23"/>
      <c r="E229" s="23"/>
      <c r="F229" s="23"/>
      <c r="G229" s="23"/>
      <c r="H229" s="23"/>
      <c r="I229" s="23"/>
    </row>
    <row r="230" spans="1:9">
      <c r="A230" s="23"/>
      <c r="B230" s="44" t="s">
        <v>300</v>
      </c>
      <c r="C230" s="44">
        <v>1.0003</v>
      </c>
      <c r="D230" s="23"/>
      <c r="E230" s="23"/>
      <c r="F230" s="23"/>
      <c r="G230" s="23"/>
      <c r="H230" s="23"/>
      <c r="I230" s="23"/>
    </row>
    <row r="231" spans="1:9">
      <c r="A231" s="23"/>
      <c r="B231" s="2" t="s">
        <v>300</v>
      </c>
      <c r="C231" s="2">
        <v>1.0003</v>
      </c>
      <c r="D231" s="23"/>
      <c r="E231" s="23"/>
      <c r="F231" s="23"/>
      <c r="G231" s="23"/>
      <c r="H231" s="23"/>
      <c r="I231" s="23"/>
    </row>
    <row r="232" spans="1:9">
      <c r="A232" s="23"/>
      <c r="B232" s="44" t="s">
        <v>301</v>
      </c>
      <c r="C232" s="44">
        <v>0.8952</v>
      </c>
      <c r="D232" s="23"/>
      <c r="E232" s="23"/>
      <c r="F232" s="23"/>
      <c r="G232" s="23"/>
      <c r="H232" s="23"/>
      <c r="I232" s="23"/>
    </row>
    <row r="233" spans="1:9">
      <c r="A233" s="23"/>
      <c r="B233" s="2" t="s">
        <v>302</v>
      </c>
      <c r="C233" s="2">
        <v>0.93500000000000005</v>
      </c>
      <c r="D233" s="23"/>
      <c r="E233" s="23"/>
      <c r="F233" s="23"/>
      <c r="G233" s="23"/>
      <c r="H233" s="23"/>
      <c r="I233" s="23"/>
    </row>
    <row r="234" spans="1:9">
      <c r="A234" s="23"/>
      <c r="B234" s="44" t="s">
        <v>303</v>
      </c>
      <c r="C234" s="44">
        <v>0.99770000000000003</v>
      </c>
      <c r="D234" s="23"/>
      <c r="E234" s="23"/>
      <c r="F234" s="23"/>
      <c r="G234" s="23"/>
      <c r="H234" s="23"/>
      <c r="I234" s="23"/>
    </row>
    <row r="235" spans="1:9">
      <c r="A235" s="23"/>
      <c r="B235" s="2" t="s">
        <v>304</v>
      </c>
      <c r="C235" s="2">
        <v>0.96279999999999999</v>
      </c>
      <c r="D235" s="23"/>
      <c r="E235" s="23"/>
      <c r="F235" s="23"/>
      <c r="G235" s="23"/>
      <c r="H235" s="23"/>
      <c r="I235" s="23"/>
    </row>
    <row r="236" spans="1:9">
      <c r="A236" s="23"/>
      <c r="B236" s="44" t="s">
        <v>305</v>
      </c>
      <c r="C236" s="44">
        <v>1.0019</v>
      </c>
      <c r="D236" s="23"/>
      <c r="E236" s="23"/>
      <c r="F236" s="23"/>
      <c r="G236" s="23"/>
      <c r="H236" s="23"/>
      <c r="I236" s="23"/>
    </row>
    <row r="237" spans="1:9">
      <c r="A237" s="23"/>
      <c r="B237" s="2" t="s">
        <v>306</v>
      </c>
      <c r="C237" s="2">
        <v>0.96919999999999995</v>
      </c>
      <c r="D237" s="23"/>
      <c r="E237" s="23"/>
      <c r="F237" s="23"/>
      <c r="G237" s="23"/>
      <c r="H237" s="23"/>
      <c r="I237" s="23"/>
    </row>
    <row r="238" spans="1:9">
      <c r="A238" s="23"/>
      <c r="B238" s="44" t="s">
        <v>307</v>
      </c>
      <c r="C238" s="44">
        <v>0.96599999999999997</v>
      </c>
      <c r="D238" s="23"/>
      <c r="E238" s="23"/>
      <c r="F238" s="23"/>
      <c r="G238" s="23"/>
      <c r="H238" s="23"/>
      <c r="I238" s="23"/>
    </row>
    <row r="239" spans="1:9">
      <c r="A239" s="23"/>
      <c r="B239" s="2" t="s">
        <v>308</v>
      </c>
      <c r="C239" s="2">
        <v>0.98680000000000001</v>
      </c>
      <c r="D239" s="23"/>
      <c r="E239" s="23"/>
      <c r="F239" s="23"/>
      <c r="G239" s="23"/>
      <c r="H239" s="23"/>
      <c r="I239" s="23"/>
    </row>
    <row r="240" spans="1:9">
      <c r="A240" s="23"/>
      <c r="B240" s="44" t="s">
        <v>309</v>
      </c>
      <c r="C240" s="44">
        <v>0.9365</v>
      </c>
      <c r="D240" s="23"/>
      <c r="E240" s="23"/>
      <c r="F240" s="23"/>
      <c r="G240" s="23"/>
      <c r="H240" s="23"/>
      <c r="I240" s="23"/>
    </row>
    <row r="241" spans="1:9">
      <c r="A241" s="23"/>
      <c r="B241" s="2" t="s">
        <v>310</v>
      </c>
      <c r="C241" s="2">
        <v>0.9385</v>
      </c>
      <c r="D241" s="23"/>
      <c r="E241" s="23"/>
      <c r="F241" s="23"/>
      <c r="G241" s="23"/>
      <c r="H241" s="23"/>
      <c r="I241" s="23"/>
    </row>
    <row r="242" spans="1:9">
      <c r="A242" s="23"/>
      <c r="B242" s="44" t="s">
        <v>311</v>
      </c>
      <c r="C242" s="44">
        <v>0.97009999999999996</v>
      </c>
      <c r="D242" s="23"/>
      <c r="E242" s="23"/>
      <c r="F242" s="23"/>
      <c r="G242" s="23"/>
      <c r="H242" s="23"/>
      <c r="I242" s="23"/>
    </row>
    <row r="243" spans="1:9">
      <c r="A243" s="23"/>
      <c r="B243" s="2" t="s">
        <v>312</v>
      </c>
      <c r="C243" s="2">
        <v>0.99770000000000003</v>
      </c>
      <c r="D243" s="23"/>
      <c r="E243" s="23"/>
      <c r="F243" s="23"/>
      <c r="G243" s="23"/>
      <c r="H243" s="23"/>
      <c r="I243" s="23"/>
    </row>
    <row r="244" spans="1:9">
      <c r="A244" s="23"/>
      <c r="B244" s="44" t="s">
        <v>313</v>
      </c>
      <c r="C244" s="44">
        <v>0.92820000000000003</v>
      </c>
      <c r="D244" s="23"/>
      <c r="E244" s="23"/>
      <c r="F244" s="23"/>
      <c r="G244" s="23"/>
      <c r="H244" s="23"/>
      <c r="I244" s="23"/>
    </row>
    <row r="245" spans="1:9">
      <c r="A245" s="23"/>
      <c r="B245" s="2" t="s">
        <v>314</v>
      </c>
      <c r="C245" s="2">
        <v>0.97729999999999995</v>
      </c>
      <c r="D245" s="23"/>
      <c r="E245" s="23"/>
      <c r="F245" s="23"/>
      <c r="G245" s="23"/>
      <c r="H245" s="23"/>
      <c r="I245" s="23"/>
    </row>
    <row r="246" spans="1:9">
      <c r="A246" s="23"/>
      <c r="B246" s="44" t="s">
        <v>315</v>
      </c>
      <c r="C246" s="44">
        <v>0.91049999999999998</v>
      </c>
      <c r="D246" s="23"/>
      <c r="E246" s="23"/>
      <c r="F246" s="23"/>
      <c r="G246" s="23"/>
      <c r="H246" s="23"/>
      <c r="I246" s="23"/>
    </row>
    <row r="247" spans="1:9">
      <c r="A247" s="23"/>
      <c r="B247" s="2" t="s">
        <v>316</v>
      </c>
      <c r="C247" s="2">
        <v>0.97709999999999997</v>
      </c>
      <c r="D247" s="23"/>
      <c r="E247" s="23"/>
      <c r="F247" s="23"/>
      <c r="G247" s="23"/>
      <c r="H247" s="23"/>
      <c r="I247" s="23"/>
    </row>
    <row r="248" spans="1:9">
      <c r="A248" s="23"/>
      <c r="B248" s="44" t="s">
        <v>317</v>
      </c>
      <c r="C248" s="44">
        <v>0.99119999999999997</v>
      </c>
      <c r="D248" s="23"/>
      <c r="E248" s="23"/>
      <c r="F248" s="23"/>
      <c r="G248" s="23"/>
      <c r="H248" s="23"/>
      <c r="I248" s="23"/>
    </row>
    <row r="249" spans="1:9">
      <c r="A249" s="23"/>
      <c r="B249" s="2" t="s">
        <v>317</v>
      </c>
      <c r="C249" s="2">
        <v>0.97989999999999999</v>
      </c>
      <c r="D249" s="23"/>
      <c r="E249" s="23"/>
      <c r="F249" s="23"/>
      <c r="G249" s="23"/>
      <c r="H249" s="23"/>
      <c r="I249" s="23"/>
    </row>
    <row r="250" spans="1:9">
      <c r="A250" s="23"/>
      <c r="B250" s="44" t="s">
        <v>318</v>
      </c>
      <c r="C250" s="44">
        <v>0.93500000000000005</v>
      </c>
      <c r="D250" s="23"/>
      <c r="E250" s="23"/>
      <c r="F250" s="23"/>
      <c r="G250" s="23"/>
      <c r="H250" s="23"/>
      <c r="I250" s="23"/>
    </row>
    <row r="251" spans="1:9">
      <c r="A251" s="23"/>
      <c r="B251" s="2" t="s">
        <v>319</v>
      </c>
      <c r="C251" s="2">
        <v>0.9264</v>
      </c>
      <c r="D251" s="23"/>
      <c r="E251" s="23"/>
      <c r="F251" s="23"/>
      <c r="G251" s="23"/>
      <c r="H251" s="23"/>
      <c r="I251" s="23"/>
    </row>
    <row r="252" spans="1:9">
      <c r="A252" s="23"/>
      <c r="B252" s="44" t="s">
        <v>320</v>
      </c>
      <c r="C252" s="44">
        <v>1.0019</v>
      </c>
      <c r="D252" s="23"/>
      <c r="E252" s="23"/>
      <c r="F252" s="23"/>
      <c r="G252" s="23"/>
      <c r="H252" s="23"/>
      <c r="I252" s="23"/>
    </row>
    <row r="253" spans="1:9">
      <c r="A253" s="23"/>
      <c r="B253" s="2" t="s">
        <v>321</v>
      </c>
      <c r="C253" s="2">
        <v>0.96599999999999997</v>
      </c>
      <c r="D253" s="23"/>
      <c r="E253" s="23"/>
      <c r="F253" s="23"/>
      <c r="G253" s="23"/>
      <c r="H253" s="23"/>
      <c r="I253" s="23"/>
    </row>
    <row r="254" spans="1:9">
      <c r="A254" s="23"/>
      <c r="B254" s="44" t="s">
        <v>322</v>
      </c>
      <c r="C254" s="44">
        <v>0.99990000000000001</v>
      </c>
      <c r="D254" s="23"/>
      <c r="E254" s="23"/>
      <c r="F254" s="23"/>
      <c r="G254" s="23"/>
      <c r="H254" s="23"/>
      <c r="I254" s="23"/>
    </row>
    <row r="255" spans="1:9">
      <c r="A255" s="23"/>
      <c r="B255" s="2" t="s">
        <v>323</v>
      </c>
      <c r="C255" s="2">
        <v>1.0003</v>
      </c>
      <c r="D255" s="23"/>
      <c r="E255" s="23"/>
      <c r="F255" s="23"/>
      <c r="G255" s="23"/>
      <c r="H255" s="23"/>
      <c r="I255" s="23"/>
    </row>
    <row r="256" spans="1:9">
      <c r="A256" s="23"/>
      <c r="B256" s="44" t="s">
        <v>324</v>
      </c>
      <c r="C256" s="44">
        <v>0.9405</v>
      </c>
      <c r="D256" s="23"/>
      <c r="E256" s="23"/>
      <c r="F256" s="23"/>
      <c r="G256" s="23"/>
      <c r="H256" s="23"/>
      <c r="I256" s="23"/>
    </row>
    <row r="257" spans="1:9">
      <c r="A257" s="23"/>
      <c r="B257" s="2" t="s">
        <v>325</v>
      </c>
      <c r="C257" s="2">
        <v>0.9909</v>
      </c>
      <c r="D257" s="23"/>
      <c r="E257" s="23"/>
      <c r="F257" s="23"/>
      <c r="G257" s="23"/>
      <c r="H257" s="23"/>
      <c r="I257" s="23"/>
    </row>
    <row r="258" spans="1:9">
      <c r="A258" s="23"/>
      <c r="B258" s="44" t="s">
        <v>326</v>
      </c>
      <c r="C258" s="44">
        <v>0.93769999999999998</v>
      </c>
      <c r="D258" s="23"/>
      <c r="E258" s="23"/>
      <c r="F258" s="23"/>
      <c r="G258" s="23"/>
      <c r="H258" s="23"/>
      <c r="I258" s="23"/>
    </row>
    <row r="259" spans="1:9">
      <c r="A259" s="23"/>
      <c r="B259" s="2" t="s">
        <v>327</v>
      </c>
      <c r="C259" s="2">
        <v>0.91839999999999999</v>
      </c>
      <c r="D259" s="23"/>
      <c r="E259" s="23"/>
      <c r="F259" s="23"/>
      <c r="G259" s="23"/>
      <c r="H259" s="23"/>
      <c r="I259" s="23"/>
    </row>
    <row r="260" spans="1:9">
      <c r="A260" s="23"/>
      <c r="B260" s="44" t="s">
        <v>328</v>
      </c>
      <c r="C260" s="44">
        <v>0.99770000000000003</v>
      </c>
      <c r="D260" s="23"/>
      <c r="E260" s="23"/>
      <c r="F260" s="23"/>
      <c r="G260" s="23"/>
      <c r="H260" s="23"/>
      <c r="I260" s="23"/>
    </row>
    <row r="261" spans="1:9">
      <c r="A261" s="23"/>
      <c r="B261" s="2" t="s">
        <v>329</v>
      </c>
      <c r="C261" s="2">
        <v>0.97009999999999996</v>
      </c>
      <c r="D261" s="23"/>
      <c r="E261" s="23"/>
      <c r="F261" s="23"/>
      <c r="G261" s="23"/>
      <c r="H261" s="23"/>
      <c r="I261" s="23"/>
    </row>
    <row r="262" spans="1:9">
      <c r="A262" s="23"/>
      <c r="B262" s="23"/>
      <c r="C262" s="23"/>
      <c r="D262" s="23"/>
      <c r="E262" s="23"/>
      <c r="F262" s="23"/>
      <c r="G262" s="23"/>
      <c r="H262" s="23"/>
      <c r="I262" s="23"/>
    </row>
    <row r="263" spans="1:9">
      <c r="A263" s="23"/>
      <c r="B263" s="23"/>
      <c r="C263" s="23"/>
      <c r="D263" s="23"/>
      <c r="E263" s="23"/>
      <c r="F263" s="23"/>
      <c r="G263" s="23"/>
      <c r="H263" s="23"/>
      <c r="I263" s="23"/>
    </row>
    <row r="264" spans="1:9">
      <c r="A264" s="23"/>
      <c r="B264" s="23"/>
      <c r="C264" s="23"/>
      <c r="D264" s="23"/>
      <c r="E264" s="23"/>
      <c r="F264" s="23"/>
      <c r="G264" s="23"/>
      <c r="H264" s="23"/>
      <c r="I264" s="23"/>
    </row>
    <row r="265" spans="1:9">
      <c r="A265" s="23"/>
      <c r="B265" s="23"/>
      <c r="C265" s="23"/>
      <c r="D265" s="23"/>
      <c r="E265" s="23"/>
      <c r="F265" s="23"/>
      <c r="G265" s="23"/>
      <c r="H265" s="23"/>
      <c r="I265" s="23"/>
    </row>
    <row r="266" spans="1:9">
      <c r="A266" s="23"/>
      <c r="B266" s="23"/>
      <c r="C266" s="23"/>
      <c r="D266" s="23"/>
      <c r="E266" s="23"/>
      <c r="F266" s="23"/>
      <c r="G266" s="23"/>
      <c r="H266" s="23"/>
      <c r="I266" s="23"/>
    </row>
  </sheetData>
  <mergeCells count="1">
    <mergeCell ref="B7:H7"/>
  </mergeCells>
  <hyperlinks>
    <hyperlink ref="A1" location="'Table of Contents'!C42" display="TO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tint="0.249977111117893"/>
  </sheetPr>
  <dimension ref="A1:P45"/>
  <sheetViews>
    <sheetView showGridLines="0" zoomScale="85" zoomScaleNormal="85" workbookViewId="0"/>
  </sheetViews>
  <sheetFormatPr defaultRowHeight="15"/>
  <cols>
    <col min="1" max="1" width="3.7109375" style="3" customWidth="1"/>
    <col min="2" max="2" width="8.85546875" style="3"/>
    <col min="3" max="3" width="26.140625" style="3" bestFit="1" customWidth="1"/>
    <col min="4" max="4" width="11.7109375" style="3" bestFit="1" customWidth="1"/>
    <col min="5" max="5" width="10" style="3" bestFit="1" customWidth="1"/>
    <col min="6" max="16384" width="9.140625" style="3"/>
  </cols>
  <sheetData>
    <row r="1" spans="1:16" ht="12" customHeight="1">
      <c r="A1" s="84" t="s">
        <v>898</v>
      </c>
      <c r="B1" s="2"/>
      <c r="C1" s="2"/>
      <c r="D1" s="2"/>
      <c r="E1" s="2"/>
      <c r="F1" s="2"/>
      <c r="G1" s="2"/>
      <c r="H1" s="2"/>
      <c r="I1" s="2"/>
      <c r="J1" s="2"/>
      <c r="K1" s="2"/>
      <c r="L1" s="2"/>
      <c r="M1" s="2"/>
      <c r="N1" s="2"/>
      <c r="O1" s="2"/>
      <c r="P1" s="2"/>
    </row>
    <row r="2" spans="1:16" ht="27" customHeight="1" thickBot="1">
      <c r="A2" s="2"/>
      <c r="B2" s="82" t="str">
        <f>'Table of Contents'!$D$7</f>
        <v>Renewable Energy Zones</v>
      </c>
      <c r="C2" s="82"/>
      <c r="D2" s="82"/>
      <c r="E2" s="2"/>
      <c r="F2" s="2"/>
      <c r="G2" s="2"/>
      <c r="H2" s="2"/>
      <c r="I2" s="2"/>
      <c r="J2" s="2"/>
      <c r="K2" s="2"/>
      <c r="L2" s="2"/>
      <c r="M2" s="2"/>
      <c r="N2" s="2"/>
      <c r="O2" s="2"/>
      <c r="P2" s="2"/>
    </row>
    <row r="3" spans="1:16" ht="15.75" customHeight="1" thickTop="1">
      <c r="A3" s="2"/>
      <c r="B3" s="99" t="str">
        <f>HYPERLINK('Table of Contents'!D47, "Source: " &amp; 'Table of Contents'!F7)</f>
        <v>Source: AEMO 2018 ISP Assumptions Workbook</v>
      </c>
      <c r="C3" s="2"/>
      <c r="D3" s="2"/>
      <c r="E3" s="2"/>
      <c r="F3" s="2"/>
      <c r="G3" s="2"/>
      <c r="H3" s="2"/>
      <c r="I3" s="2"/>
      <c r="J3" s="2"/>
      <c r="K3" s="2"/>
      <c r="L3" s="2"/>
      <c r="M3" s="2"/>
      <c r="N3" s="2"/>
      <c r="O3" s="2"/>
      <c r="P3" s="2"/>
    </row>
    <row r="4" spans="1:16">
      <c r="A4" s="2"/>
      <c r="B4" s="11" t="s">
        <v>1132</v>
      </c>
      <c r="C4" s="2"/>
      <c r="D4" s="2"/>
      <c r="E4" s="2"/>
      <c r="F4" s="2"/>
      <c r="G4" s="2"/>
      <c r="H4" s="2"/>
      <c r="I4" s="2"/>
      <c r="J4" s="2"/>
      <c r="K4" s="2"/>
      <c r="L4" s="2"/>
      <c r="M4" s="2"/>
      <c r="N4" s="2"/>
      <c r="O4" s="2"/>
      <c r="P4" s="2"/>
    </row>
    <row r="5" spans="1:16">
      <c r="A5" s="2"/>
      <c r="B5" s="11"/>
      <c r="C5" s="2"/>
      <c r="D5" s="2"/>
      <c r="E5" s="2"/>
      <c r="F5" s="2"/>
      <c r="G5" s="2"/>
      <c r="H5" s="2"/>
      <c r="I5" s="2"/>
      <c r="J5" s="2"/>
      <c r="K5" s="2"/>
      <c r="L5" s="2"/>
      <c r="M5" s="2"/>
      <c r="N5" s="2"/>
      <c r="O5" s="2"/>
      <c r="P5" s="2"/>
    </row>
    <row r="6" spans="1:16">
      <c r="A6" s="2"/>
      <c r="B6" s="54" t="s">
        <v>814</v>
      </c>
      <c r="C6" s="54" t="s">
        <v>359</v>
      </c>
      <c r="D6" s="54" t="s">
        <v>360</v>
      </c>
      <c r="E6" s="54" t="s">
        <v>361</v>
      </c>
      <c r="F6" s="2"/>
      <c r="G6" s="2"/>
      <c r="H6" s="2"/>
      <c r="I6" s="2"/>
      <c r="J6" s="2"/>
      <c r="K6" s="2"/>
      <c r="L6" s="2"/>
      <c r="M6" s="2"/>
      <c r="N6" s="2"/>
      <c r="O6" s="2"/>
      <c r="P6" s="2"/>
    </row>
    <row r="7" spans="1:16">
      <c r="A7" s="2"/>
      <c r="B7" s="44">
        <v>0</v>
      </c>
      <c r="C7" s="44" t="s">
        <v>362</v>
      </c>
      <c r="D7" s="44" t="s">
        <v>363</v>
      </c>
      <c r="E7" s="44" t="s">
        <v>364</v>
      </c>
      <c r="F7" s="2"/>
      <c r="G7" s="2"/>
      <c r="H7" s="2"/>
      <c r="I7" s="2"/>
      <c r="J7" s="2"/>
      <c r="K7" s="2"/>
      <c r="L7" s="2"/>
      <c r="M7" s="2"/>
      <c r="N7" s="2"/>
      <c r="O7" s="2"/>
      <c r="P7" s="2"/>
    </row>
    <row r="8" spans="1:16">
      <c r="A8" s="2"/>
      <c r="B8" s="2">
        <v>1</v>
      </c>
      <c r="C8" s="2" t="s">
        <v>365</v>
      </c>
      <c r="D8" s="2" t="s">
        <v>363</v>
      </c>
      <c r="E8" s="2" t="s">
        <v>364</v>
      </c>
      <c r="F8" s="2"/>
      <c r="G8" s="2"/>
      <c r="H8" s="2"/>
      <c r="I8" s="2"/>
      <c r="J8" s="2"/>
      <c r="K8" s="2"/>
      <c r="L8" s="2"/>
      <c r="M8" s="2"/>
      <c r="N8" s="2"/>
      <c r="O8" s="2"/>
      <c r="P8" s="2"/>
    </row>
    <row r="9" spans="1:16">
      <c r="A9" s="2"/>
      <c r="B9" s="44">
        <v>2</v>
      </c>
      <c r="C9" s="44" t="s">
        <v>366</v>
      </c>
      <c r="D9" s="44" t="s">
        <v>363</v>
      </c>
      <c r="E9" s="44" t="s">
        <v>364</v>
      </c>
      <c r="F9" s="2"/>
      <c r="G9" s="2"/>
      <c r="H9" s="2"/>
      <c r="I9" s="2"/>
      <c r="J9" s="2"/>
      <c r="K9" s="2"/>
      <c r="L9" s="2"/>
      <c r="M9" s="2"/>
      <c r="N9" s="2"/>
      <c r="O9" s="2"/>
      <c r="P9" s="2"/>
    </row>
    <row r="10" spans="1:16">
      <c r="A10" s="2"/>
      <c r="B10" s="2">
        <v>3</v>
      </c>
      <c r="C10" s="2" t="s">
        <v>367</v>
      </c>
      <c r="D10" s="2" t="s">
        <v>363</v>
      </c>
      <c r="E10" s="2" t="s">
        <v>368</v>
      </c>
      <c r="F10" s="2"/>
      <c r="G10" s="2"/>
      <c r="H10" s="2"/>
      <c r="I10" s="2"/>
      <c r="J10" s="2"/>
      <c r="K10" s="2"/>
      <c r="L10" s="2"/>
      <c r="M10" s="2"/>
      <c r="N10" s="2"/>
      <c r="O10" s="2"/>
      <c r="P10" s="2"/>
    </row>
    <row r="11" spans="1:16">
      <c r="A11" s="2"/>
      <c r="B11" s="44">
        <v>4</v>
      </c>
      <c r="C11" s="44" t="s">
        <v>369</v>
      </c>
      <c r="D11" s="44" t="s">
        <v>363</v>
      </c>
      <c r="E11" s="44" t="s">
        <v>364</v>
      </c>
      <c r="F11" s="2"/>
      <c r="G11" s="2"/>
      <c r="H11" s="2"/>
      <c r="I11" s="2"/>
      <c r="J11" s="2"/>
      <c r="K11" s="2"/>
      <c r="L11" s="2"/>
      <c r="M11" s="2"/>
      <c r="N11" s="2"/>
      <c r="O11" s="2"/>
      <c r="P11" s="2"/>
    </row>
    <row r="12" spans="1:16">
      <c r="A12" s="2"/>
      <c r="B12" s="2">
        <v>5</v>
      </c>
      <c r="C12" s="2" t="s">
        <v>370</v>
      </c>
      <c r="D12" s="2" t="s">
        <v>363</v>
      </c>
      <c r="E12" s="2" t="s">
        <v>368</v>
      </c>
      <c r="F12" s="2"/>
      <c r="G12" s="2"/>
      <c r="H12" s="2"/>
      <c r="I12" s="2"/>
      <c r="J12" s="2"/>
      <c r="K12" s="2"/>
      <c r="L12" s="2"/>
      <c r="M12" s="2"/>
      <c r="N12" s="2"/>
      <c r="O12" s="2"/>
      <c r="P12" s="2"/>
    </row>
    <row r="13" spans="1:16">
      <c r="A13" s="2"/>
      <c r="B13" s="44">
        <v>6</v>
      </c>
      <c r="C13" s="44" t="s">
        <v>333</v>
      </c>
      <c r="D13" s="44" t="s">
        <v>363</v>
      </c>
      <c r="E13" s="44" t="s">
        <v>371</v>
      </c>
      <c r="F13" s="2"/>
      <c r="G13" s="2"/>
      <c r="H13" s="2"/>
      <c r="I13" s="2"/>
      <c r="J13" s="2"/>
      <c r="K13" s="2"/>
      <c r="L13" s="2"/>
      <c r="M13" s="2"/>
      <c r="N13" s="2"/>
      <c r="O13" s="2"/>
      <c r="P13" s="2"/>
    </row>
    <row r="14" spans="1:16">
      <c r="A14" s="2"/>
      <c r="B14" s="2">
        <v>7</v>
      </c>
      <c r="C14" s="2" t="s">
        <v>372</v>
      </c>
      <c r="D14" s="2" t="s">
        <v>60</v>
      </c>
      <c r="E14" s="2" t="s">
        <v>373</v>
      </c>
      <c r="F14" s="2"/>
      <c r="G14" s="2"/>
      <c r="H14" s="2"/>
      <c r="I14" s="2"/>
      <c r="J14" s="2"/>
      <c r="K14" s="2"/>
      <c r="L14" s="2"/>
      <c r="M14" s="2"/>
      <c r="N14" s="2"/>
      <c r="O14" s="2"/>
      <c r="P14" s="2"/>
    </row>
    <row r="15" spans="1:16">
      <c r="A15" s="2"/>
      <c r="B15" s="44">
        <v>8</v>
      </c>
      <c r="C15" s="44" t="s">
        <v>374</v>
      </c>
      <c r="D15" s="44" t="s">
        <v>60</v>
      </c>
      <c r="E15" s="44" t="s">
        <v>373</v>
      </c>
      <c r="F15" s="2"/>
      <c r="G15" s="2"/>
      <c r="H15" s="2"/>
      <c r="I15" s="2"/>
      <c r="J15" s="2"/>
      <c r="K15" s="2"/>
      <c r="L15" s="2"/>
      <c r="M15" s="2"/>
      <c r="N15" s="2"/>
      <c r="O15" s="2"/>
      <c r="P15" s="2"/>
    </row>
    <row r="16" spans="1:16">
      <c r="A16" s="2"/>
      <c r="B16" s="2">
        <v>9</v>
      </c>
      <c r="C16" s="2" t="s">
        <v>375</v>
      </c>
      <c r="D16" s="2" t="s">
        <v>60</v>
      </c>
      <c r="E16" s="2" t="s">
        <v>376</v>
      </c>
      <c r="F16" s="2"/>
      <c r="G16" s="2"/>
      <c r="H16" s="2"/>
      <c r="I16" s="2"/>
      <c r="J16" s="2"/>
      <c r="K16" s="2"/>
      <c r="L16" s="2"/>
      <c r="M16" s="2"/>
      <c r="N16" s="2"/>
      <c r="O16" s="2"/>
      <c r="P16" s="2"/>
    </row>
    <row r="17" spans="1:16">
      <c r="A17" s="2"/>
      <c r="B17" s="44">
        <v>10</v>
      </c>
      <c r="C17" s="44" t="s">
        <v>377</v>
      </c>
      <c r="D17" s="44" t="s">
        <v>60</v>
      </c>
      <c r="E17" s="44" t="s">
        <v>376</v>
      </c>
      <c r="F17" s="2"/>
      <c r="G17" s="2"/>
      <c r="H17" s="2"/>
      <c r="I17" s="2"/>
      <c r="J17" s="2"/>
      <c r="K17" s="2"/>
      <c r="L17" s="2"/>
      <c r="M17" s="2"/>
      <c r="N17" s="2"/>
      <c r="O17" s="2"/>
      <c r="P17" s="2"/>
    </row>
    <row r="18" spans="1:16">
      <c r="A18" s="2"/>
      <c r="B18" s="2">
        <v>11</v>
      </c>
      <c r="C18" s="2" t="s">
        <v>378</v>
      </c>
      <c r="D18" s="2" t="s">
        <v>60</v>
      </c>
      <c r="E18" s="2" t="s">
        <v>379</v>
      </c>
      <c r="F18" s="2"/>
      <c r="G18" s="2"/>
      <c r="H18" s="2"/>
      <c r="I18" s="2"/>
      <c r="J18" s="2"/>
      <c r="K18" s="2"/>
      <c r="L18" s="2"/>
      <c r="M18" s="2"/>
      <c r="N18" s="2"/>
      <c r="O18" s="2"/>
      <c r="P18" s="2"/>
    </row>
    <row r="19" spans="1:16">
      <c r="A19" s="2"/>
      <c r="B19" s="44">
        <v>12</v>
      </c>
      <c r="C19" s="44" t="s">
        <v>331</v>
      </c>
      <c r="D19" s="44" t="s">
        <v>60</v>
      </c>
      <c r="E19" s="44" t="s">
        <v>380</v>
      </c>
      <c r="F19" s="2"/>
      <c r="G19" s="2"/>
      <c r="H19" s="2"/>
      <c r="I19" s="2"/>
      <c r="J19" s="2"/>
      <c r="K19" s="2"/>
      <c r="L19" s="2"/>
      <c r="M19" s="2"/>
      <c r="N19" s="2"/>
      <c r="O19" s="2"/>
      <c r="P19" s="2"/>
    </row>
    <row r="20" spans="1:16">
      <c r="A20" s="2"/>
      <c r="B20" s="2">
        <v>13</v>
      </c>
      <c r="C20" s="2" t="s">
        <v>381</v>
      </c>
      <c r="D20" s="2" t="s">
        <v>60</v>
      </c>
      <c r="E20" s="2" t="s">
        <v>380</v>
      </c>
      <c r="F20" s="2"/>
      <c r="G20" s="2"/>
      <c r="H20" s="2"/>
      <c r="I20" s="2"/>
      <c r="J20" s="2"/>
      <c r="K20" s="2"/>
      <c r="L20" s="2"/>
      <c r="M20" s="2"/>
      <c r="N20" s="2"/>
      <c r="O20" s="2"/>
      <c r="P20" s="2"/>
    </row>
    <row r="21" spans="1:16">
      <c r="A21" s="2"/>
      <c r="B21" s="44">
        <v>13</v>
      </c>
      <c r="C21" s="44" t="s">
        <v>382</v>
      </c>
      <c r="D21" s="44" t="s">
        <v>383</v>
      </c>
      <c r="E21" s="44" t="s">
        <v>384</v>
      </c>
      <c r="F21" s="2"/>
      <c r="G21" s="2"/>
      <c r="H21" s="2"/>
      <c r="I21" s="2"/>
      <c r="J21" s="2"/>
      <c r="K21" s="2"/>
      <c r="L21" s="2"/>
      <c r="M21" s="2"/>
      <c r="N21" s="2"/>
      <c r="O21" s="2"/>
      <c r="P21" s="2"/>
    </row>
    <row r="22" spans="1:16">
      <c r="A22" s="2"/>
      <c r="B22" s="2">
        <v>14</v>
      </c>
      <c r="C22" s="2" t="s">
        <v>385</v>
      </c>
      <c r="D22" s="2" t="s">
        <v>383</v>
      </c>
      <c r="E22" s="2" t="s">
        <v>386</v>
      </c>
      <c r="F22" s="2"/>
      <c r="G22" s="2"/>
      <c r="H22" s="2"/>
      <c r="I22" s="2"/>
      <c r="J22" s="2"/>
      <c r="K22" s="2"/>
      <c r="L22" s="2"/>
      <c r="M22" s="2"/>
      <c r="N22" s="2"/>
      <c r="O22" s="2"/>
      <c r="P22" s="2"/>
    </row>
    <row r="23" spans="1:16">
      <c r="A23" s="2"/>
      <c r="B23" s="44">
        <v>15</v>
      </c>
      <c r="C23" s="44" t="s">
        <v>387</v>
      </c>
      <c r="D23" s="44" t="s">
        <v>383</v>
      </c>
      <c r="E23" s="44" t="s">
        <v>388</v>
      </c>
      <c r="F23" s="2"/>
      <c r="G23" s="2"/>
      <c r="H23" s="2"/>
      <c r="I23" s="2"/>
      <c r="J23" s="2"/>
      <c r="K23" s="2"/>
      <c r="L23" s="2"/>
      <c r="M23" s="2"/>
      <c r="N23" s="2"/>
      <c r="O23" s="2"/>
      <c r="P23" s="2"/>
    </row>
    <row r="24" spans="1:16">
      <c r="A24" s="2"/>
      <c r="B24" s="2">
        <v>16</v>
      </c>
      <c r="C24" s="2" t="s">
        <v>389</v>
      </c>
      <c r="D24" s="2" t="s">
        <v>383</v>
      </c>
      <c r="E24" s="2" t="s">
        <v>390</v>
      </c>
      <c r="F24" s="2"/>
      <c r="G24" s="2"/>
      <c r="H24" s="2"/>
      <c r="I24" s="2"/>
      <c r="J24" s="2"/>
      <c r="K24" s="2"/>
      <c r="L24" s="2"/>
      <c r="M24" s="2"/>
      <c r="N24" s="2"/>
      <c r="O24" s="2"/>
      <c r="P24" s="2"/>
    </row>
    <row r="25" spans="1:16">
      <c r="A25" s="2"/>
      <c r="B25" s="44">
        <v>17</v>
      </c>
      <c r="C25" s="44" t="s">
        <v>391</v>
      </c>
      <c r="D25" s="44" t="s">
        <v>62</v>
      </c>
      <c r="E25" s="44" t="s">
        <v>392</v>
      </c>
      <c r="F25" s="2"/>
      <c r="G25" s="2"/>
      <c r="H25" s="2"/>
      <c r="I25" s="2"/>
      <c r="J25" s="2"/>
      <c r="K25" s="2"/>
      <c r="L25" s="2"/>
      <c r="M25" s="2"/>
      <c r="N25" s="2"/>
      <c r="O25" s="2"/>
      <c r="P25" s="2"/>
    </row>
    <row r="26" spans="1:16">
      <c r="A26" s="2"/>
      <c r="B26" s="2">
        <v>18</v>
      </c>
      <c r="C26" s="2" t="s">
        <v>393</v>
      </c>
      <c r="D26" s="2" t="s">
        <v>62</v>
      </c>
      <c r="E26" s="2" t="s">
        <v>394</v>
      </c>
      <c r="F26" s="2"/>
      <c r="G26" s="2"/>
      <c r="H26" s="2"/>
      <c r="I26" s="2"/>
      <c r="J26" s="2"/>
      <c r="K26" s="2"/>
      <c r="L26" s="2"/>
      <c r="M26" s="2"/>
      <c r="N26" s="2"/>
      <c r="O26" s="2"/>
      <c r="P26" s="2"/>
    </row>
    <row r="27" spans="1:16">
      <c r="A27" s="2"/>
      <c r="B27" s="44">
        <v>18</v>
      </c>
      <c r="C27" s="44" t="s">
        <v>395</v>
      </c>
      <c r="D27" s="44" t="s">
        <v>60</v>
      </c>
      <c r="E27" s="44" t="s">
        <v>380</v>
      </c>
      <c r="F27" s="2"/>
      <c r="G27" s="2"/>
      <c r="H27" s="2"/>
      <c r="I27" s="2"/>
      <c r="J27" s="2"/>
      <c r="K27" s="2"/>
      <c r="L27" s="2"/>
      <c r="M27" s="2"/>
      <c r="N27" s="2"/>
      <c r="O27" s="2"/>
      <c r="P27" s="2"/>
    </row>
    <row r="28" spans="1:16">
      <c r="A28" s="2"/>
      <c r="B28" s="2">
        <v>19</v>
      </c>
      <c r="C28" s="2" t="s">
        <v>396</v>
      </c>
      <c r="D28" s="2" t="s">
        <v>62</v>
      </c>
      <c r="E28" s="2" t="s">
        <v>394</v>
      </c>
      <c r="F28" s="2"/>
      <c r="G28" s="2"/>
      <c r="H28" s="2"/>
      <c r="I28" s="2"/>
      <c r="J28" s="2"/>
      <c r="K28" s="2"/>
      <c r="L28" s="2"/>
      <c r="M28" s="2"/>
      <c r="N28" s="2"/>
      <c r="O28" s="2"/>
      <c r="P28" s="2"/>
    </row>
    <row r="29" spans="1:16">
      <c r="A29" s="2"/>
      <c r="B29" s="44">
        <v>20</v>
      </c>
      <c r="C29" s="44" t="s">
        <v>397</v>
      </c>
      <c r="D29" s="44" t="s">
        <v>62</v>
      </c>
      <c r="E29" s="44" t="s">
        <v>394</v>
      </c>
      <c r="F29" s="2"/>
      <c r="G29" s="2"/>
      <c r="H29" s="2"/>
      <c r="I29" s="2"/>
      <c r="J29" s="2"/>
      <c r="K29" s="2"/>
      <c r="L29" s="2"/>
      <c r="M29" s="2"/>
      <c r="N29" s="2"/>
      <c r="O29" s="2"/>
      <c r="P29" s="2"/>
    </row>
    <row r="30" spans="1:16">
      <c r="A30" s="2"/>
      <c r="B30" s="2">
        <v>21</v>
      </c>
      <c r="C30" s="2" t="s">
        <v>398</v>
      </c>
      <c r="D30" s="2" t="s">
        <v>62</v>
      </c>
      <c r="E30" s="2" t="s">
        <v>394</v>
      </c>
      <c r="F30" s="2"/>
      <c r="G30" s="2"/>
      <c r="H30" s="2"/>
      <c r="I30" s="2"/>
      <c r="J30" s="2"/>
      <c r="K30" s="2"/>
      <c r="L30" s="2"/>
      <c r="M30" s="2"/>
      <c r="N30" s="2"/>
      <c r="O30" s="2"/>
      <c r="P30" s="2"/>
    </row>
    <row r="31" spans="1:16">
      <c r="A31" s="2"/>
      <c r="B31" s="44">
        <v>22</v>
      </c>
      <c r="C31" s="44" t="s">
        <v>399</v>
      </c>
      <c r="D31" s="44" t="s">
        <v>62</v>
      </c>
      <c r="E31" s="44" t="s">
        <v>394</v>
      </c>
      <c r="F31" s="2"/>
      <c r="G31" s="2"/>
      <c r="H31" s="2"/>
      <c r="I31" s="2"/>
      <c r="J31" s="2"/>
      <c r="K31" s="2"/>
      <c r="L31" s="2"/>
      <c r="M31" s="2"/>
      <c r="N31" s="2"/>
      <c r="O31" s="2"/>
      <c r="P31" s="2"/>
    </row>
    <row r="32" spans="1:16">
      <c r="A32" s="2"/>
      <c r="B32" s="2">
        <v>23</v>
      </c>
      <c r="C32" s="2" t="s">
        <v>400</v>
      </c>
      <c r="D32" s="2" t="s">
        <v>62</v>
      </c>
      <c r="E32" s="2" t="s">
        <v>394</v>
      </c>
      <c r="F32" s="2"/>
      <c r="G32" s="2"/>
      <c r="H32" s="2"/>
      <c r="I32" s="2"/>
      <c r="J32" s="2"/>
      <c r="K32" s="2"/>
      <c r="L32" s="2"/>
      <c r="M32" s="2"/>
      <c r="N32" s="2"/>
      <c r="O32" s="2"/>
      <c r="P32" s="2"/>
    </row>
    <row r="33" spans="1:16">
      <c r="A33" s="2"/>
      <c r="B33" s="44">
        <v>24</v>
      </c>
      <c r="C33" s="44" t="s">
        <v>401</v>
      </c>
      <c r="D33" s="44" t="s">
        <v>62</v>
      </c>
      <c r="E33" s="44" t="s">
        <v>394</v>
      </c>
      <c r="F33" s="2"/>
      <c r="G33" s="2"/>
      <c r="H33" s="2"/>
      <c r="I33" s="2"/>
      <c r="J33" s="2"/>
      <c r="K33" s="2"/>
      <c r="L33" s="2"/>
      <c r="M33" s="2"/>
      <c r="N33" s="2"/>
      <c r="O33" s="2"/>
      <c r="P33" s="2"/>
    </row>
    <row r="34" spans="1:16">
      <c r="A34" s="2"/>
      <c r="B34" s="2">
        <v>25</v>
      </c>
      <c r="C34" s="2" t="s">
        <v>402</v>
      </c>
      <c r="D34" s="2" t="s">
        <v>62</v>
      </c>
      <c r="E34" s="2" t="s">
        <v>394</v>
      </c>
      <c r="F34" s="2"/>
      <c r="G34" s="2"/>
      <c r="H34" s="2"/>
      <c r="I34" s="2"/>
      <c r="J34" s="2"/>
      <c r="K34" s="2"/>
      <c r="L34" s="2"/>
      <c r="M34" s="2"/>
      <c r="N34" s="2"/>
      <c r="O34" s="2"/>
      <c r="P34" s="2"/>
    </row>
    <row r="35" spans="1:16">
      <c r="A35" s="2"/>
      <c r="B35" s="44">
        <v>26</v>
      </c>
      <c r="C35" s="44" t="s">
        <v>403</v>
      </c>
      <c r="D35" s="44" t="s">
        <v>404</v>
      </c>
      <c r="E35" s="44" t="s">
        <v>63</v>
      </c>
      <c r="F35" s="2"/>
      <c r="G35" s="2"/>
      <c r="H35" s="2"/>
      <c r="I35" s="2"/>
      <c r="J35" s="2"/>
      <c r="K35" s="2"/>
      <c r="L35" s="2"/>
      <c r="M35" s="2"/>
      <c r="N35" s="2"/>
      <c r="O35" s="2"/>
      <c r="P35" s="2"/>
    </row>
    <row r="36" spans="1:16">
      <c r="A36" s="2"/>
      <c r="B36" s="2">
        <v>27</v>
      </c>
      <c r="C36" s="2" t="s">
        <v>405</v>
      </c>
      <c r="D36" s="2" t="s">
        <v>404</v>
      </c>
      <c r="E36" s="2" t="s">
        <v>63</v>
      </c>
      <c r="F36" s="2"/>
      <c r="G36" s="2"/>
      <c r="H36" s="2"/>
      <c r="I36" s="2"/>
      <c r="J36" s="2"/>
      <c r="K36" s="2"/>
      <c r="L36" s="2"/>
      <c r="M36" s="2"/>
      <c r="N36" s="2"/>
      <c r="O36" s="2"/>
      <c r="P36" s="2"/>
    </row>
    <row r="37" spans="1:16">
      <c r="A37" s="2"/>
      <c r="B37" s="44">
        <v>28</v>
      </c>
      <c r="C37" s="44" t="s">
        <v>406</v>
      </c>
      <c r="D37" s="44" t="s">
        <v>404</v>
      </c>
      <c r="E37" s="44" t="s">
        <v>63</v>
      </c>
      <c r="F37" s="2"/>
      <c r="G37" s="2"/>
      <c r="H37" s="2"/>
      <c r="I37" s="2"/>
      <c r="J37" s="2"/>
      <c r="K37" s="2"/>
      <c r="L37" s="2"/>
      <c r="M37" s="2"/>
      <c r="N37" s="2"/>
      <c r="O37" s="2"/>
      <c r="P37" s="2"/>
    </row>
    <row r="38" spans="1:16">
      <c r="A38" s="2"/>
      <c r="B38" s="2">
        <v>29</v>
      </c>
      <c r="C38" s="2" t="s">
        <v>407</v>
      </c>
      <c r="D38" s="2" t="s">
        <v>404</v>
      </c>
      <c r="E38" s="2" t="s">
        <v>63</v>
      </c>
      <c r="F38" s="2"/>
      <c r="G38" s="2"/>
      <c r="H38" s="2"/>
      <c r="I38" s="2"/>
      <c r="J38" s="2"/>
      <c r="K38" s="2"/>
      <c r="L38" s="2"/>
      <c r="M38" s="2"/>
      <c r="N38" s="2"/>
      <c r="O38" s="2"/>
      <c r="P38" s="2"/>
    </row>
    <row r="39" spans="1:16">
      <c r="A39" s="2"/>
      <c r="B39" s="44">
        <v>30</v>
      </c>
      <c r="C39" s="44" t="s">
        <v>408</v>
      </c>
      <c r="D39" s="44" t="s">
        <v>60</v>
      </c>
      <c r="E39" s="44" t="s">
        <v>373</v>
      </c>
      <c r="F39" s="2"/>
      <c r="G39" s="2"/>
      <c r="H39" s="2"/>
      <c r="I39" s="2"/>
      <c r="J39" s="2"/>
      <c r="K39" s="2"/>
      <c r="L39" s="2"/>
      <c r="M39" s="2"/>
      <c r="N39" s="2"/>
      <c r="O39" s="2"/>
      <c r="P39" s="2"/>
    </row>
    <row r="40" spans="1:16">
      <c r="A40" s="2"/>
      <c r="B40" s="2">
        <v>31</v>
      </c>
      <c r="C40" s="2" t="s">
        <v>409</v>
      </c>
      <c r="D40" s="2" t="s">
        <v>60</v>
      </c>
      <c r="E40" s="2" t="s">
        <v>379</v>
      </c>
      <c r="F40" s="2"/>
      <c r="G40" s="2"/>
      <c r="H40" s="2"/>
      <c r="I40" s="2"/>
      <c r="J40" s="2"/>
      <c r="K40" s="2"/>
      <c r="L40" s="2"/>
      <c r="M40" s="2"/>
      <c r="N40" s="2"/>
      <c r="O40" s="2"/>
      <c r="P40" s="2"/>
    </row>
    <row r="41" spans="1:16">
      <c r="A41" s="2"/>
      <c r="B41" s="44">
        <v>32</v>
      </c>
      <c r="C41" s="44" t="s">
        <v>410</v>
      </c>
      <c r="D41" s="44" t="s">
        <v>60</v>
      </c>
      <c r="E41" s="44" t="s">
        <v>379</v>
      </c>
      <c r="F41" s="2"/>
      <c r="G41" s="2"/>
      <c r="H41" s="2"/>
      <c r="I41" s="2"/>
      <c r="J41" s="2"/>
      <c r="K41" s="2"/>
      <c r="L41" s="2"/>
      <c r="M41" s="2"/>
      <c r="N41" s="2"/>
      <c r="O41" s="2"/>
      <c r="P41" s="2"/>
    </row>
    <row r="42" spans="1:16">
      <c r="A42" s="2"/>
      <c r="B42" s="2">
        <v>33</v>
      </c>
      <c r="C42" s="2" t="s">
        <v>411</v>
      </c>
      <c r="D42" s="2" t="s">
        <v>383</v>
      </c>
      <c r="E42" s="2" t="s">
        <v>384</v>
      </c>
      <c r="F42" s="2"/>
      <c r="G42" s="2"/>
      <c r="H42" s="2"/>
      <c r="I42" s="2"/>
      <c r="J42" s="2"/>
      <c r="K42" s="2"/>
      <c r="L42" s="2"/>
      <c r="M42" s="2"/>
      <c r="N42" s="2"/>
      <c r="O42" s="2"/>
      <c r="P42" s="2"/>
    </row>
    <row r="43" spans="1:16">
      <c r="A43" s="2"/>
      <c r="B43" s="2"/>
      <c r="C43" s="2"/>
      <c r="D43" s="2"/>
      <c r="E43" s="2"/>
      <c r="F43" s="2"/>
      <c r="G43" s="2"/>
      <c r="H43" s="2"/>
      <c r="I43" s="2"/>
      <c r="J43" s="2"/>
      <c r="K43" s="2"/>
      <c r="L43" s="2"/>
      <c r="M43" s="2"/>
      <c r="N43" s="2"/>
      <c r="O43" s="2"/>
      <c r="P43" s="2"/>
    </row>
    <row r="44" spans="1:16">
      <c r="A44" s="2"/>
      <c r="B44" s="2"/>
      <c r="C44" s="2"/>
      <c r="D44" s="2"/>
      <c r="E44" s="2"/>
      <c r="F44" s="2"/>
      <c r="G44" s="2"/>
      <c r="H44" s="2"/>
      <c r="I44" s="2"/>
      <c r="J44" s="2"/>
      <c r="K44" s="2"/>
      <c r="L44" s="2"/>
      <c r="M44" s="2"/>
      <c r="N44" s="2"/>
      <c r="O44" s="2"/>
      <c r="P44" s="2"/>
    </row>
    <row r="45" spans="1:16">
      <c r="A45" s="2"/>
      <c r="B45" s="2"/>
      <c r="C45" s="2"/>
      <c r="D45" s="2"/>
      <c r="E45" s="2"/>
      <c r="F45" s="2"/>
      <c r="G45" s="2"/>
      <c r="H45" s="2"/>
      <c r="I45" s="2"/>
      <c r="J45" s="2"/>
      <c r="K45" s="2"/>
      <c r="L45" s="2"/>
      <c r="M45" s="2"/>
      <c r="N45" s="2"/>
      <c r="O45" s="2"/>
      <c r="P45" s="2"/>
    </row>
  </sheetData>
  <hyperlinks>
    <hyperlink ref="A1" location="'Table of Contents'!$C$7" display="TOC"/>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sheetPr>
  <dimension ref="A1:AC56"/>
  <sheetViews>
    <sheetView showGridLines="0" zoomScale="85" zoomScaleNormal="85" workbookViewId="0"/>
  </sheetViews>
  <sheetFormatPr defaultRowHeight="15"/>
  <cols>
    <col min="1" max="1" width="3.7109375" style="3" customWidth="1"/>
    <col min="2" max="2" width="53.28515625" style="3" bestFit="1" customWidth="1"/>
    <col min="3" max="28" width="9.7109375" style="3" customWidth="1"/>
    <col min="29" max="16384" width="9.140625" style="3"/>
  </cols>
  <sheetData>
    <row r="1" spans="1:29" ht="12" customHeight="1">
      <c r="A1" s="84" t="s">
        <v>898</v>
      </c>
      <c r="B1" s="2"/>
      <c r="C1" s="2"/>
      <c r="D1" s="2"/>
      <c r="E1" s="2"/>
      <c r="F1" s="2"/>
      <c r="G1" s="2"/>
      <c r="H1" s="2"/>
      <c r="I1" s="2"/>
      <c r="J1" s="2"/>
      <c r="K1" s="2"/>
      <c r="L1" s="2"/>
      <c r="M1" s="2"/>
      <c r="N1" s="2"/>
      <c r="O1" s="2"/>
      <c r="P1" s="2"/>
      <c r="Q1" s="2"/>
      <c r="R1" s="2"/>
      <c r="S1" s="2"/>
      <c r="T1" s="2"/>
      <c r="U1" s="2"/>
      <c r="V1" s="2"/>
      <c r="W1" s="2"/>
      <c r="X1" s="2"/>
      <c r="Y1" s="2"/>
      <c r="Z1" s="2"/>
      <c r="AA1" s="2"/>
      <c r="AB1" s="2"/>
      <c r="AC1" s="2"/>
    </row>
    <row r="2" spans="1:29" ht="27" customHeight="1" thickBot="1">
      <c r="A2" s="2"/>
      <c r="B2" s="82" t="str">
        <f>'Table of Contents'!$D$8</f>
        <v>Annual energy (GWh per annum sent out)</v>
      </c>
      <c r="C2" s="82"/>
      <c r="D2" s="82"/>
      <c r="E2" s="87"/>
      <c r="F2" s="2"/>
      <c r="G2" s="2"/>
      <c r="H2" s="2"/>
      <c r="I2" s="2"/>
      <c r="J2" s="2"/>
      <c r="K2" s="2"/>
      <c r="L2" s="2"/>
      <c r="M2" s="2"/>
      <c r="N2" s="2"/>
      <c r="O2" s="2"/>
      <c r="P2" s="2"/>
      <c r="Q2" s="2"/>
      <c r="R2" s="2"/>
      <c r="S2" s="2"/>
      <c r="T2" s="2"/>
      <c r="U2" s="2"/>
      <c r="V2" s="2"/>
      <c r="W2" s="2"/>
      <c r="X2" s="2"/>
      <c r="Y2" s="2"/>
      <c r="Z2" s="2"/>
      <c r="AA2" s="2"/>
      <c r="AB2" s="2"/>
      <c r="AC2" s="2"/>
    </row>
    <row r="3" spans="1:29" ht="15.75" customHeight="1" thickTop="1">
      <c r="A3" s="2"/>
      <c r="B3" s="99" t="str">
        <f>HYPERLINK('Table of Contents'!D48, "Source: " &amp; 'Table of Contents'!F8)</f>
        <v>Source: AEMO Electricity Statement of Opportunities 2018</v>
      </c>
      <c r="C3" s="99" t="str">
        <f>HYPERLINK("http://forecasting.aemo.com.au/", "AEMO's forecasting data portal")</f>
        <v>AEMO's forecasting data portal</v>
      </c>
      <c r="D3" s="99"/>
      <c r="E3" s="2"/>
      <c r="F3" s="2"/>
      <c r="G3" s="2"/>
      <c r="H3" s="2"/>
      <c r="I3" s="2"/>
      <c r="J3" s="2"/>
      <c r="K3" s="2"/>
      <c r="L3" s="2"/>
      <c r="M3" s="2"/>
      <c r="N3" s="2"/>
      <c r="O3" s="2"/>
      <c r="P3" s="2"/>
      <c r="Q3" s="2"/>
      <c r="R3" s="2"/>
      <c r="S3" s="2"/>
      <c r="T3" s="2"/>
      <c r="U3" s="2"/>
      <c r="V3" s="2"/>
      <c r="W3" s="2"/>
      <c r="X3" s="2"/>
      <c r="Y3" s="2"/>
      <c r="Z3" s="2"/>
      <c r="AA3" s="2"/>
      <c r="AB3" s="2"/>
      <c r="AC3" s="2"/>
    </row>
    <row r="4" spans="1:29">
      <c r="A4" s="2"/>
      <c r="B4" s="2" t="s">
        <v>4</v>
      </c>
      <c r="C4" s="2"/>
      <c r="D4" s="2"/>
      <c r="E4" s="2"/>
      <c r="F4" s="2"/>
      <c r="G4" s="2"/>
      <c r="H4" s="2"/>
      <c r="I4" s="2"/>
      <c r="J4" s="2"/>
      <c r="K4" s="2"/>
      <c r="L4" s="2"/>
      <c r="M4" s="2"/>
      <c r="N4" s="2"/>
      <c r="O4" s="2"/>
      <c r="P4" s="2"/>
      <c r="Q4" s="2"/>
      <c r="R4" s="2"/>
      <c r="S4" s="2"/>
      <c r="T4" s="2"/>
      <c r="U4" s="2"/>
      <c r="V4" s="2"/>
      <c r="W4" s="2"/>
      <c r="X4" s="2"/>
      <c r="Y4" s="2"/>
      <c r="Z4" s="2"/>
      <c r="AA4" s="2"/>
      <c r="AB4" s="2"/>
      <c r="AC4" s="2"/>
    </row>
    <row r="5" spans="1:29">
      <c r="A5" s="2"/>
      <c r="B5" s="2" t="s">
        <v>5</v>
      </c>
      <c r="C5" s="2" t="str">
        <f>"To be used in " &amp;Scenarios!C5</f>
        <v>To be used in Fast change scenario</v>
      </c>
      <c r="D5" s="2"/>
      <c r="E5" s="2"/>
      <c r="F5" s="2"/>
      <c r="G5" s="2"/>
      <c r="H5" s="2"/>
      <c r="I5" s="2"/>
      <c r="J5" s="2"/>
      <c r="K5" s="2"/>
      <c r="L5" s="2"/>
      <c r="M5" s="2"/>
      <c r="N5" s="2"/>
      <c r="O5" s="2"/>
      <c r="P5" s="2"/>
      <c r="Q5" s="2"/>
      <c r="R5" s="2"/>
      <c r="S5" s="2"/>
      <c r="T5" s="2"/>
      <c r="U5" s="2"/>
      <c r="V5" s="2"/>
      <c r="W5" s="2"/>
      <c r="X5" s="2"/>
      <c r="Y5" s="2"/>
      <c r="Z5" s="2"/>
      <c r="AA5" s="2"/>
      <c r="AB5" s="2"/>
      <c r="AC5" s="2"/>
    </row>
    <row r="6" spans="1:29">
      <c r="A6" s="2"/>
      <c r="B6" s="2" t="s">
        <v>6</v>
      </c>
      <c r="C6" s="2" t="str">
        <f>"To be used in " &amp;Scenarios!D5 &amp; " and " &amp; Scenarios!E5</f>
        <v>To be used in Neutral scenario and Neutral with stronger emission reduction target scenario</v>
      </c>
      <c r="D6" s="2"/>
      <c r="E6" s="2"/>
      <c r="F6" s="2"/>
      <c r="G6" s="2"/>
      <c r="H6" s="2"/>
      <c r="I6" s="2"/>
      <c r="J6" s="2"/>
      <c r="K6" s="2"/>
      <c r="L6" s="2"/>
      <c r="M6" s="2"/>
      <c r="N6" s="2"/>
      <c r="O6" s="2"/>
      <c r="P6" s="2"/>
      <c r="Q6" s="2"/>
      <c r="R6" s="2"/>
      <c r="S6" s="2"/>
      <c r="T6" s="2"/>
      <c r="U6" s="2"/>
      <c r="V6" s="2"/>
      <c r="W6" s="2"/>
      <c r="X6" s="2"/>
      <c r="Y6" s="2"/>
      <c r="Z6" s="2"/>
      <c r="AA6" s="2"/>
      <c r="AB6" s="2"/>
      <c r="AC6" s="2"/>
    </row>
    <row r="7" spans="1:29">
      <c r="A7" s="2"/>
      <c r="B7" s="2" t="s">
        <v>7</v>
      </c>
      <c r="C7" s="2" t="str">
        <f>"To be used in " &amp;Scenarios!F5</f>
        <v>To be used in Slow change scenario</v>
      </c>
      <c r="D7" s="2"/>
      <c r="E7" s="2"/>
      <c r="F7" s="2"/>
      <c r="G7" s="2"/>
      <c r="H7" s="2"/>
      <c r="I7" s="2"/>
      <c r="J7" s="2"/>
      <c r="K7" s="2"/>
      <c r="L7" s="2"/>
      <c r="M7" s="2"/>
      <c r="N7" s="2"/>
      <c r="O7" s="2"/>
      <c r="P7" s="2"/>
      <c r="Q7" s="2"/>
      <c r="R7" s="2"/>
      <c r="S7" s="2"/>
      <c r="T7" s="2"/>
      <c r="U7" s="2"/>
      <c r="V7" s="2"/>
      <c r="W7" s="2"/>
      <c r="X7" s="2"/>
      <c r="Y7" s="2"/>
      <c r="Z7" s="2"/>
      <c r="AA7" s="2"/>
      <c r="AB7" s="2"/>
      <c r="AC7" s="2"/>
    </row>
    <row r="8" spans="1:29">
      <c r="A8" s="2"/>
      <c r="B8" s="2"/>
      <c r="C8" s="2"/>
      <c r="D8" s="2"/>
      <c r="E8" s="2"/>
      <c r="F8" s="2"/>
      <c r="G8" s="2"/>
      <c r="H8" s="2"/>
      <c r="I8" s="2"/>
      <c r="J8" s="2"/>
      <c r="K8" s="2"/>
      <c r="L8" s="2"/>
      <c r="M8" s="2"/>
      <c r="N8" s="2"/>
      <c r="O8" s="2"/>
      <c r="P8" s="2"/>
      <c r="Q8" s="2"/>
      <c r="R8" s="2"/>
      <c r="S8" s="2"/>
      <c r="T8" s="2"/>
      <c r="U8" s="2"/>
      <c r="V8" s="2"/>
      <c r="W8" s="2"/>
      <c r="X8" s="2"/>
      <c r="Y8" s="2"/>
      <c r="Z8" s="2"/>
      <c r="AA8" s="2"/>
      <c r="AB8" s="2"/>
      <c r="AC8" s="2"/>
    </row>
    <row r="9" spans="1:29">
      <c r="A9" s="2"/>
      <c r="B9" s="54" t="s">
        <v>858</v>
      </c>
      <c r="C9" s="169" t="s">
        <v>8</v>
      </c>
      <c r="D9" s="170"/>
      <c r="E9" s="170"/>
      <c r="F9" s="170"/>
      <c r="G9" s="170"/>
      <c r="H9" s="170"/>
      <c r="I9" s="170"/>
      <c r="J9" s="170"/>
      <c r="K9" s="170"/>
      <c r="L9" s="170"/>
      <c r="M9" s="170"/>
      <c r="N9" s="170"/>
      <c r="O9" s="170"/>
      <c r="P9" s="170"/>
      <c r="Q9" s="170"/>
      <c r="R9" s="170"/>
      <c r="S9" s="170"/>
      <c r="T9" s="170"/>
      <c r="U9" s="171"/>
      <c r="V9" s="169" t="s">
        <v>810</v>
      </c>
      <c r="W9" s="170"/>
      <c r="X9" s="170"/>
      <c r="Y9" s="170"/>
      <c r="Z9" s="170"/>
      <c r="AA9" s="170"/>
      <c r="AB9" s="170"/>
      <c r="AC9" s="2"/>
    </row>
    <row r="10" spans="1:29">
      <c r="A10" s="2"/>
      <c r="B10" s="43" t="s">
        <v>823</v>
      </c>
      <c r="C10" s="75" t="s">
        <v>10</v>
      </c>
      <c r="D10" s="75" t="s">
        <v>11</v>
      </c>
      <c r="E10" s="75" t="s">
        <v>12</v>
      </c>
      <c r="F10" s="75" t="s">
        <v>13</v>
      </c>
      <c r="G10" s="75" t="s">
        <v>14</v>
      </c>
      <c r="H10" s="75" t="s">
        <v>15</v>
      </c>
      <c r="I10" s="75" t="s">
        <v>16</v>
      </c>
      <c r="J10" s="75" t="s">
        <v>17</v>
      </c>
      <c r="K10" s="75" t="s">
        <v>18</v>
      </c>
      <c r="L10" s="75" t="s">
        <v>19</v>
      </c>
      <c r="M10" s="75" t="s">
        <v>20</v>
      </c>
      <c r="N10" s="75" t="s">
        <v>21</v>
      </c>
      <c r="O10" s="75" t="s">
        <v>22</v>
      </c>
      <c r="P10" s="75" t="s">
        <v>23</v>
      </c>
      <c r="Q10" s="75" t="s">
        <v>24</v>
      </c>
      <c r="R10" s="75" t="s">
        <v>25</v>
      </c>
      <c r="S10" s="75" t="s">
        <v>26</v>
      </c>
      <c r="T10" s="75" t="s">
        <v>27</v>
      </c>
      <c r="U10" s="75" t="s">
        <v>28</v>
      </c>
      <c r="V10" s="75" t="s">
        <v>29</v>
      </c>
      <c r="W10" s="75" t="s">
        <v>30</v>
      </c>
      <c r="X10" s="75" t="s">
        <v>31</v>
      </c>
      <c r="Y10" s="75" t="s">
        <v>32</v>
      </c>
      <c r="Z10" s="75" t="s">
        <v>33</v>
      </c>
      <c r="AA10" s="75" t="s">
        <v>34</v>
      </c>
      <c r="AB10" s="75" t="s">
        <v>35</v>
      </c>
      <c r="AC10" s="2"/>
    </row>
    <row r="11" spans="1:29">
      <c r="A11" s="2"/>
      <c r="B11" s="44" t="s">
        <v>1102</v>
      </c>
      <c r="C11" s="100" t="s">
        <v>1101</v>
      </c>
      <c r="D11" s="100" t="str">
        <f>LEFT(C11,4)+1 &amp; "-" &amp; RIGHT(C11,2) + 1</f>
        <v>2011-12</v>
      </c>
      <c r="E11" s="100" t="str">
        <f t="shared" ref="E11:J11" si="0">LEFT(D11,4)+1 &amp; "-" &amp; RIGHT(D11,2) + 1</f>
        <v>2012-13</v>
      </c>
      <c r="F11" s="100" t="str">
        <f t="shared" si="0"/>
        <v>2013-14</v>
      </c>
      <c r="G11" s="100" t="str">
        <f t="shared" si="0"/>
        <v>2014-15</v>
      </c>
      <c r="H11" s="100" t="str">
        <f t="shared" si="0"/>
        <v>2015-16</v>
      </c>
      <c r="I11" s="100" t="str">
        <f t="shared" si="0"/>
        <v>2016-17</v>
      </c>
      <c r="J11" s="100" t="str">
        <f t="shared" si="0"/>
        <v>2017-18</v>
      </c>
      <c r="K11" s="100" t="str">
        <f>C11</f>
        <v>2010-11</v>
      </c>
      <c r="L11" s="100" t="str">
        <f t="shared" ref="L11" si="1">D11</f>
        <v>2011-12</v>
      </c>
      <c r="M11" s="100" t="str">
        <f t="shared" ref="M11" si="2">E11</f>
        <v>2012-13</v>
      </c>
      <c r="N11" s="100" t="str">
        <f t="shared" ref="N11" si="3">F11</f>
        <v>2013-14</v>
      </c>
      <c r="O11" s="100" t="str">
        <f t="shared" ref="O11" si="4">G11</f>
        <v>2014-15</v>
      </c>
      <c r="P11" s="100" t="str">
        <f t="shared" ref="P11" si="5">H11</f>
        <v>2015-16</v>
      </c>
      <c r="Q11" s="100" t="str">
        <f t="shared" ref="Q11" si="6">I11</f>
        <v>2016-17</v>
      </c>
      <c r="R11" s="100" t="str">
        <f t="shared" ref="R11" si="7">J11</f>
        <v>2017-18</v>
      </c>
      <c r="S11" s="100" t="str">
        <f t="shared" ref="S11" si="8">K11</f>
        <v>2010-11</v>
      </c>
      <c r="T11" s="100" t="str">
        <f t="shared" ref="T11" si="9">L11</f>
        <v>2011-12</v>
      </c>
      <c r="U11" s="100" t="str">
        <f t="shared" ref="U11" si="10">M11</f>
        <v>2012-13</v>
      </c>
      <c r="V11" s="100" t="str">
        <f t="shared" ref="V11" si="11">N11</f>
        <v>2013-14</v>
      </c>
      <c r="W11" s="100" t="str">
        <f t="shared" ref="W11" si="12">O11</f>
        <v>2014-15</v>
      </c>
      <c r="X11" s="100" t="str">
        <f t="shared" ref="X11" si="13">P11</f>
        <v>2015-16</v>
      </c>
      <c r="Y11" s="100" t="str">
        <f t="shared" ref="Y11" si="14">Q11</f>
        <v>2016-17</v>
      </c>
      <c r="Z11" s="100" t="str">
        <f t="shared" ref="Z11" si="15">R11</f>
        <v>2017-18</v>
      </c>
      <c r="AA11" s="100" t="str">
        <f t="shared" ref="AA11" si="16">S11</f>
        <v>2010-11</v>
      </c>
      <c r="AB11" s="100" t="str">
        <f t="shared" ref="AB11" si="17">T11</f>
        <v>2011-12</v>
      </c>
      <c r="AC11" s="2"/>
    </row>
    <row r="12" spans="1:29">
      <c r="A12" s="2"/>
      <c r="B12" s="2" t="s">
        <v>41</v>
      </c>
      <c r="C12" s="53">
        <v>49904</v>
      </c>
      <c r="D12" s="53">
        <v>49951</v>
      </c>
      <c r="E12" s="53">
        <v>50190</v>
      </c>
      <c r="F12" s="53">
        <v>50457</v>
      </c>
      <c r="G12" s="53">
        <v>50615</v>
      </c>
      <c r="H12" s="53">
        <v>51382</v>
      </c>
      <c r="I12" s="53">
        <v>51666</v>
      </c>
      <c r="J12" s="53">
        <v>53583</v>
      </c>
      <c r="K12" s="53">
        <v>54013</v>
      </c>
      <c r="L12" s="53">
        <v>54459</v>
      </c>
      <c r="M12" s="53">
        <v>54910</v>
      </c>
      <c r="N12" s="53">
        <v>55236</v>
      </c>
      <c r="O12" s="53">
        <v>55615</v>
      </c>
      <c r="P12" s="53">
        <v>55532</v>
      </c>
      <c r="Q12" s="53">
        <v>55777</v>
      </c>
      <c r="R12" s="53">
        <v>55996</v>
      </c>
      <c r="S12" s="53">
        <v>56427</v>
      </c>
      <c r="T12" s="53">
        <v>56975</v>
      </c>
      <c r="U12" s="53">
        <v>57533</v>
      </c>
      <c r="V12" s="53">
        <v>58151.525823793127</v>
      </c>
      <c r="W12" s="53">
        <v>58872.315650372431</v>
      </c>
      <c r="X12" s="53">
        <v>59556.997282390803</v>
      </c>
      <c r="Y12" s="53">
        <v>59605.680556304447</v>
      </c>
      <c r="Z12" s="53">
        <v>59663.585175557077</v>
      </c>
      <c r="AA12" s="53">
        <v>59780.09409692834</v>
      </c>
      <c r="AB12" s="53">
        <v>59813.431063645359</v>
      </c>
      <c r="AC12" s="2"/>
    </row>
    <row r="13" spans="1:29">
      <c r="A13" s="2"/>
      <c r="B13" s="44" t="s">
        <v>42</v>
      </c>
      <c r="C13" s="52">
        <v>66413</v>
      </c>
      <c r="D13" s="52">
        <v>66371</v>
      </c>
      <c r="E13" s="52">
        <v>66352</v>
      </c>
      <c r="F13" s="52">
        <v>66873</v>
      </c>
      <c r="G13" s="52">
        <v>67222</v>
      </c>
      <c r="H13" s="52">
        <v>68330</v>
      </c>
      <c r="I13" s="52">
        <v>69604</v>
      </c>
      <c r="J13" s="52">
        <v>70990</v>
      </c>
      <c r="K13" s="52">
        <v>72557</v>
      </c>
      <c r="L13" s="52">
        <v>74127</v>
      </c>
      <c r="M13" s="52">
        <v>75842</v>
      </c>
      <c r="N13" s="52">
        <v>77602</v>
      </c>
      <c r="O13" s="52">
        <v>78953</v>
      </c>
      <c r="P13" s="52">
        <v>80635</v>
      </c>
      <c r="Q13" s="52">
        <v>82247</v>
      </c>
      <c r="R13" s="52">
        <v>83686</v>
      </c>
      <c r="S13" s="52">
        <v>85279</v>
      </c>
      <c r="T13" s="52">
        <v>87159</v>
      </c>
      <c r="U13" s="52">
        <v>89008</v>
      </c>
      <c r="V13" s="52">
        <v>90913.71870208504</v>
      </c>
      <c r="W13" s="52">
        <v>92909.930956911747</v>
      </c>
      <c r="X13" s="52">
        <v>93981.213754141572</v>
      </c>
      <c r="Y13" s="52">
        <v>95085.181828117158</v>
      </c>
      <c r="Z13" s="52">
        <v>96193.722152489965</v>
      </c>
      <c r="AA13" s="52">
        <v>97336.607443329922</v>
      </c>
      <c r="AB13" s="52">
        <v>98427.679306653838</v>
      </c>
      <c r="AC13" s="2"/>
    </row>
    <row r="14" spans="1:29">
      <c r="A14" s="2"/>
      <c r="B14" s="2" t="s">
        <v>43</v>
      </c>
      <c r="C14" s="53">
        <v>43666</v>
      </c>
      <c r="D14" s="53">
        <v>44091</v>
      </c>
      <c r="E14" s="53">
        <v>44773</v>
      </c>
      <c r="F14" s="53">
        <v>45570</v>
      </c>
      <c r="G14" s="53">
        <v>45946</v>
      </c>
      <c r="H14" s="53">
        <v>47092</v>
      </c>
      <c r="I14" s="53">
        <v>47794</v>
      </c>
      <c r="J14" s="53">
        <v>49025</v>
      </c>
      <c r="K14" s="53">
        <v>50411</v>
      </c>
      <c r="L14" s="53">
        <v>51875</v>
      </c>
      <c r="M14" s="53">
        <v>53354</v>
      </c>
      <c r="N14" s="53">
        <v>54802</v>
      </c>
      <c r="O14" s="53">
        <v>56080</v>
      </c>
      <c r="P14" s="53">
        <v>57481</v>
      </c>
      <c r="Q14" s="53">
        <v>58824</v>
      </c>
      <c r="R14" s="53">
        <v>60037</v>
      </c>
      <c r="S14" s="53">
        <v>61388</v>
      </c>
      <c r="T14" s="53">
        <v>62882</v>
      </c>
      <c r="U14" s="53">
        <v>64341</v>
      </c>
      <c r="V14" s="53">
        <v>65923.88489141842</v>
      </c>
      <c r="W14" s="53">
        <v>66789.974372784447</v>
      </c>
      <c r="X14" s="53">
        <v>67638.172237382445</v>
      </c>
      <c r="Y14" s="53">
        <v>68500.659566824776</v>
      </c>
      <c r="Z14" s="53">
        <v>69367.911258025531</v>
      </c>
      <c r="AA14" s="53">
        <v>70251.181838654287</v>
      </c>
      <c r="AB14" s="53">
        <v>71120.000242711671</v>
      </c>
      <c r="AC14" s="2"/>
    </row>
    <row r="15" spans="1:29">
      <c r="A15" s="2"/>
      <c r="B15" s="44" t="s">
        <v>44</v>
      </c>
      <c r="C15" s="52">
        <v>11895</v>
      </c>
      <c r="D15" s="52">
        <v>11913</v>
      </c>
      <c r="E15" s="52">
        <v>12372</v>
      </c>
      <c r="F15" s="52">
        <v>12451</v>
      </c>
      <c r="G15" s="52">
        <v>12433</v>
      </c>
      <c r="H15" s="52">
        <v>12588</v>
      </c>
      <c r="I15" s="52">
        <v>12634</v>
      </c>
      <c r="J15" s="52">
        <v>12782</v>
      </c>
      <c r="K15" s="52">
        <v>12945</v>
      </c>
      <c r="L15" s="52">
        <v>13142</v>
      </c>
      <c r="M15" s="52">
        <v>13319</v>
      </c>
      <c r="N15" s="52">
        <v>13508</v>
      </c>
      <c r="O15" s="52">
        <v>13650</v>
      </c>
      <c r="P15" s="52">
        <v>13825</v>
      </c>
      <c r="Q15" s="52">
        <v>13863</v>
      </c>
      <c r="R15" s="52">
        <v>13995</v>
      </c>
      <c r="S15" s="52">
        <v>14140</v>
      </c>
      <c r="T15" s="52">
        <v>14369</v>
      </c>
      <c r="U15" s="52">
        <v>14606</v>
      </c>
      <c r="V15" s="52">
        <v>14834.196073216543</v>
      </c>
      <c r="W15" s="52">
        <v>15073.189549697967</v>
      </c>
      <c r="X15" s="52">
        <v>15314.943563613397</v>
      </c>
      <c r="Y15" s="52">
        <v>15575.281321075006</v>
      </c>
      <c r="Z15" s="52">
        <v>15648.492773587688</v>
      </c>
      <c r="AA15" s="52">
        <v>15728.636348155454</v>
      </c>
      <c r="AB15" s="52">
        <v>15801.155731036615</v>
      </c>
      <c r="AC15" s="2"/>
    </row>
    <row r="16" spans="1:29">
      <c r="A16" s="2"/>
      <c r="B16" s="2" t="s">
        <v>45</v>
      </c>
      <c r="C16" s="53">
        <v>10449</v>
      </c>
      <c r="D16" s="53">
        <v>10538</v>
      </c>
      <c r="E16" s="53">
        <v>10648</v>
      </c>
      <c r="F16" s="53">
        <v>10717</v>
      </c>
      <c r="G16" s="53">
        <v>10756</v>
      </c>
      <c r="H16" s="53">
        <v>10836</v>
      </c>
      <c r="I16" s="53">
        <v>10825</v>
      </c>
      <c r="J16" s="53">
        <v>10943</v>
      </c>
      <c r="K16" s="53">
        <v>11067</v>
      </c>
      <c r="L16" s="53">
        <v>11171</v>
      </c>
      <c r="M16" s="53">
        <v>11222</v>
      </c>
      <c r="N16" s="53">
        <v>11335</v>
      </c>
      <c r="O16" s="53">
        <v>11468</v>
      </c>
      <c r="P16" s="53">
        <v>11606</v>
      </c>
      <c r="Q16" s="53">
        <v>11743</v>
      </c>
      <c r="R16" s="53">
        <v>11862</v>
      </c>
      <c r="S16" s="53">
        <v>12003</v>
      </c>
      <c r="T16" s="53">
        <v>12168</v>
      </c>
      <c r="U16" s="53">
        <v>12339</v>
      </c>
      <c r="V16" s="53">
        <v>12500.906997111108</v>
      </c>
      <c r="W16" s="53">
        <v>12680.968349820141</v>
      </c>
      <c r="X16" s="53">
        <v>12832.253986473819</v>
      </c>
      <c r="Y16" s="53">
        <v>13002.016513105273</v>
      </c>
      <c r="Z16" s="53">
        <v>13174.7313554338</v>
      </c>
      <c r="AA16" s="53">
        <v>13366.272941414212</v>
      </c>
      <c r="AB16" s="53">
        <v>13529.738930309226</v>
      </c>
      <c r="AC16" s="2"/>
    </row>
    <row r="17" spans="1:29">
      <c r="A17" s="2"/>
      <c r="B17" s="44" t="s">
        <v>46</v>
      </c>
      <c r="C17" s="52">
        <v>49363</v>
      </c>
      <c r="D17" s="52">
        <v>49334</v>
      </c>
      <c r="E17" s="52">
        <v>49622</v>
      </c>
      <c r="F17" s="52">
        <v>49912</v>
      </c>
      <c r="G17" s="52">
        <v>50202</v>
      </c>
      <c r="H17" s="52">
        <v>50407</v>
      </c>
      <c r="I17" s="52">
        <v>50388</v>
      </c>
      <c r="J17" s="52">
        <v>50304</v>
      </c>
      <c r="K17" s="52">
        <v>50415</v>
      </c>
      <c r="L17" s="52">
        <v>50542</v>
      </c>
      <c r="M17" s="52">
        <v>50738</v>
      </c>
      <c r="N17" s="52">
        <v>50935</v>
      </c>
      <c r="O17" s="52">
        <v>51030</v>
      </c>
      <c r="P17" s="52">
        <v>51072</v>
      </c>
      <c r="Q17" s="52">
        <v>51085</v>
      </c>
      <c r="R17" s="52">
        <v>51039</v>
      </c>
      <c r="S17" s="52">
        <v>51156</v>
      </c>
      <c r="T17" s="52">
        <v>51340</v>
      </c>
      <c r="U17" s="52">
        <v>51514</v>
      </c>
      <c r="V17" s="52">
        <v>51758.463209608846</v>
      </c>
      <c r="W17" s="52">
        <v>52080.863594494687</v>
      </c>
      <c r="X17" s="52">
        <v>52351.917079188468</v>
      </c>
      <c r="Y17" s="52">
        <v>52708.20475699495</v>
      </c>
      <c r="Z17" s="52">
        <v>53109.117461216767</v>
      </c>
      <c r="AA17" s="52">
        <v>53602.666134086583</v>
      </c>
      <c r="AB17" s="52">
        <v>54059.646393627147</v>
      </c>
      <c r="AC17" s="2"/>
    </row>
    <row r="18" spans="1:29">
      <c r="A18" s="2"/>
      <c r="B18" s="2" t="s">
        <v>47</v>
      </c>
      <c r="C18" s="53">
        <v>66441</v>
      </c>
      <c r="D18" s="53">
        <v>66505</v>
      </c>
      <c r="E18" s="53">
        <v>66662</v>
      </c>
      <c r="F18" s="53">
        <v>66267</v>
      </c>
      <c r="G18" s="53">
        <v>66557</v>
      </c>
      <c r="H18" s="53">
        <v>67238</v>
      </c>
      <c r="I18" s="53">
        <v>68010</v>
      </c>
      <c r="J18" s="53">
        <v>68803</v>
      </c>
      <c r="K18" s="53">
        <v>69645</v>
      </c>
      <c r="L18" s="53">
        <v>70594</v>
      </c>
      <c r="M18" s="53">
        <v>71738</v>
      </c>
      <c r="N18" s="53">
        <v>72947</v>
      </c>
      <c r="O18" s="53">
        <v>73952</v>
      </c>
      <c r="P18" s="53">
        <v>74826</v>
      </c>
      <c r="Q18" s="53">
        <v>75824</v>
      </c>
      <c r="R18" s="53">
        <v>76637</v>
      </c>
      <c r="S18" s="53">
        <v>77534</v>
      </c>
      <c r="T18" s="53">
        <v>78686</v>
      </c>
      <c r="U18" s="53">
        <v>79796</v>
      </c>
      <c r="V18" s="53">
        <v>80970.264071956291</v>
      </c>
      <c r="W18" s="53">
        <v>82215.058760297892</v>
      </c>
      <c r="X18" s="53">
        <v>83449.243296708824</v>
      </c>
      <c r="Y18" s="53">
        <v>84760.545448883073</v>
      </c>
      <c r="Z18" s="53">
        <v>86124.278271774776</v>
      </c>
      <c r="AA18" s="53">
        <v>87572.105990039112</v>
      </c>
      <c r="AB18" s="53">
        <v>89023.275223085962</v>
      </c>
      <c r="AC18" s="2"/>
    </row>
    <row r="19" spans="1:29">
      <c r="A19" s="2"/>
      <c r="B19" s="44" t="s">
        <v>48</v>
      </c>
      <c r="C19" s="52">
        <v>43184</v>
      </c>
      <c r="D19" s="52">
        <v>43468</v>
      </c>
      <c r="E19" s="52">
        <v>43995</v>
      </c>
      <c r="F19" s="52">
        <v>44145</v>
      </c>
      <c r="G19" s="52">
        <v>44552</v>
      </c>
      <c r="H19" s="52">
        <v>45294</v>
      </c>
      <c r="I19" s="52">
        <v>45264</v>
      </c>
      <c r="J19" s="52">
        <v>45298</v>
      </c>
      <c r="K19" s="52">
        <v>46051</v>
      </c>
      <c r="L19" s="52">
        <v>46738</v>
      </c>
      <c r="M19" s="52">
        <v>47474</v>
      </c>
      <c r="N19" s="52">
        <v>48299</v>
      </c>
      <c r="O19" s="52">
        <v>49150</v>
      </c>
      <c r="P19" s="52">
        <v>50038</v>
      </c>
      <c r="Q19" s="52">
        <v>50846</v>
      </c>
      <c r="R19" s="52">
        <v>51515</v>
      </c>
      <c r="S19" s="52">
        <v>52265</v>
      </c>
      <c r="T19" s="52">
        <v>53139</v>
      </c>
      <c r="U19" s="52">
        <v>53958</v>
      </c>
      <c r="V19" s="52">
        <v>54897.323254620147</v>
      </c>
      <c r="W19" s="52">
        <v>55886.648123224106</v>
      </c>
      <c r="X19" s="52">
        <v>56897.888221807421</v>
      </c>
      <c r="Y19" s="52">
        <v>57965.54763454722</v>
      </c>
      <c r="Z19" s="52">
        <v>59082.557044062269</v>
      </c>
      <c r="AA19" s="52">
        <v>60262.767017673716</v>
      </c>
      <c r="AB19" s="52">
        <v>60753.488199309919</v>
      </c>
      <c r="AC19" s="2"/>
    </row>
    <row r="20" spans="1:29">
      <c r="A20" s="2"/>
      <c r="B20" s="2" t="s">
        <v>49</v>
      </c>
      <c r="C20" s="53">
        <v>11834</v>
      </c>
      <c r="D20" s="53">
        <v>11826</v>
      </c>
      <c r="E20" s="53">
        <v>12210</v>
      </c>
      <c r="F20" s="53">
        <v>12167</v>
      </c>
      <c r="G20" s="53">
        <v>12184</v>
      </c>
      <c r="H20" s="53">
        <v>12248</v>
      </c>
      <c r="I20" s="53">
        <v>12032</v>
      </c>
      <c r="J20" s="53">
        <v>11839</v>
      </c>
      <c r="K20" s="53">
        <v>11856</v>
      </c>
      <c r="L20" s="53">
        <v>11860</v>
      </c>
      <c r="M20" s="53">
        <v>11895</v>
      </c>
      <c r="N20" s="53">
        <v>11990</v>
      </c>
      <c r="O20" s="53">
        <v>12001</v>
      </c>
      <c r="P20" s="53">
        <v>12055</v>
      </c>
      <c r="Q20" s="53">
        <v>11960</v>
      </c>
      <c r="R20" s="53">
        <v>11967</v>
      </c>
      <c r="S20" s="53">
        <v>11992.999999999998</v>
      </c>
      <c r="T20" s="53">
        <v>12078.000000000004</v>
      </c>
      <c r="U20" s="53">
        <v>12167</v>
      </c>
      <c r="V20" s="53">
        <v>12249.788745716556</v>
      </c>
      <c r="W20" s="53">
        <v>12338.947796879085</v>
      </c>
      <c r="X20" s="53">
        <v>12426.674929802237</v>
      </c>
      <c r="Y20" s="53">
        <v>12528.54792964513</v>
      </c>
      <c r="Z20" s="53">
        <v>12640.376550171488</v>
      </c>
      <c r="AA20" s="53">
        <v>12767.864156885924</v>
      </c>
      <c r="AB20" s="53">
        <v>12896.941779216155</v>
      </c>
      <c r="AC20" s="2"/>
    </row>
    <row r="21" spans="1:29">
      <c r="A21" s="2"/>
      <c r="B21" s="44" t="s">
        <v>50</v>
      </c>
      <c r="C21" s="52">
        <v>10412</v>
      </c>
      <c r="D21" s="52">
        <v>10474</v>
      </c>
      <c r="E21" s="52">
        <v>10546</v>
      </c>
      <c r="F21" s="52">
        <v>10429</v>
      </c>
      <c r="G21" s="52">
        <v>10460</v>
      </c>
      <c r="H21" s="52">
        <v>10510</v>
      </c>
      <c r="I21" s="52">
        <v>10417</v>
      </c>
      <c r="J21" s="52">
        <v>10343</v>
      </c>
      <c r="K21" s="52">
        <v>10388</v>
      </c>
      <c r="L21" s="52">
        <v>10401</v>
      </c>
      <c r="M21" s="52">
        <v>10368</v>
      </c>
      <c r="N21" s="52">
        <v>10383</v>
      </c>
      <c r="O21" s="52">
        <v>10439</v>
      </c>
      <c r="P21" s="52">
        <v>10498</v>
      </c>
      <c r="Q21" s="52">
        <v>10550</v>
      </c>
      <c r="R21" s="52">
        <v>10594</v>
      </c>
      <c r="S21" s="52">
        <v>10643</v>
      </c>
      <c r="T21" s="52">
        <v>10712</v>
      </c>
      <c r="U21" s="52">
        <v>10784</v>
      </c>
      <c r="V21" s="52">
        <v>10853.052741728372</v>
      </c>
      <c r="W21" s="52">
        <v>10938.85570928877</v>
      </c>
      <c r="X21" s="52">
        <v>10995.27740484489</v>
      </c>
      <c r="Y21" s="52">
        <v>11068.637255952954</v>
      </c>
      <c r="Z21" s="52">
        <v>11143.62554589753</v>
      </c>
      <c r="AA21" s="52">
        <v>11235.751372791296</v>
      </c>
      <c r="AB21" s="52">
        <v>11298.894642762762</v>
      </c>
      <c r="AC21" s="2"/>
    </row>
    <row r="22" spans="1:29">
      <c r="A22" s="2"/>
      <c r="B22" s="2" t="s">
        <v>51</v>
      </c>
      <c r="C22" s="53">
        <v>48546</v>
      </c>
      <c r="D22" s="53">
        <v>48012</v>
      </c>
      <c r="E22" s="53">
        <v>47812</v>
      </c>
      <c r="F22" s="53">
        <v>47840</v>
      </c>
      <c r="G22" s="53">
        <v>47287</v>
      </c>
      <c r="H22" s="53">
        <v>46820</v>
      </c>
      <c r="I22" s="53">
        <v>45908</v>
      </c>
      <c r="J22" s="53">
        <v>45402</v>
      </c>
      <c r="K22" s="53">
        <v>44887</v>
      </c>
      <c r="L22" s="53">
        <v>36795</v>
      </c>
      <c r="M22" s="53">
        <v>36319</v>
      </c>
      <c r="N22" s="53">
        <v>35325</v>
      </c>
      <c r="O22" s="53">
        <v>35286</v>
      </c>
      <c r="P22" s="53">
        <v>34890</v>
      </c>
      <c r="Q22" s="53">
        <v>34818</v>
      </c>
      <c r="R22" s="53">
        <v>34762</v>
      </c>
      <c r="S22" s="53">
        <v>34723</v>
      </c>
      <c r="T22" s="53">
        <v>34840</v>
      </c>
      <c r="U22" s="53">
        <v>34921</v>
      </c>
      <c r="V22" s="53">
        <v>35086.606373820629</v>
      </c>
      <c r="W22" s="53">
        <v>35306.214526088108</v>
      </c>
      <c r="X22" s="53">
        <v>35509.742006276749</v>
      </c>
      <c r="Y22" s="53">
        <v>35774.010773621063</v>
      </c>
      <c r="Z22" s="53">
        <v>36077.930768376129</v>
      </c>
      <c r="AA22" s="53">
        <v>36449.365222687222</v>
      </c>
      <c r="AB22" s="53">
        <v>36818.238107978454</v>
      </c>
      <c r="AC22" s="2"/>
    </row>
    <row r="23" spans="1:29">
      <c r="A23" s="2"/>
      <c r="B23" s="44" t="s">
        <v>52</v>
      </c>
      <c r="C23" s="52">
        <v>65877</v>
      </c>
      <c r="D23" s="52">
        <v>66091</v>
      </c>
      <c r="E23" s="52">
        <v>66081</v>
      </c>
      <c r="F23" s="52">
        <v>66270</v>
      </c>
      <c r="G23" s="52">
        <v>65080</v>
      </c>
      <c r="H23" s="52">
        <v>65458</v>
      </c>
      <c r="I23" s="52">
        <v>65861</v>
      </c>
      <c r="J23" s="52">
        <v>66212</v>
      </c>
      <c r="K23" s="52">
        <v>66510</v>
      </c>
      <c r="L23" s="52">
        <v>63883</v>
      </c>
      <c r="M23" s="52">
        <v>60896</v>
      </c>
      <c r="N23" s="52">
        <v>57913</v>
      </c>
      <c r="O23" s="52">
        <v>56792</v>
      </c>
      <c r="P23" s="52">
        <v>56709</v>
      </c>
      <c r="Q23" s="52">
        <v>57159</v>
      </c>
      <c r="R23" s="52">
        <v>57542</v>
      </c>
      <c r="S23" s="52">
        <v>57979</v>
      </c>
      <c r="T23" s="52">
        <v>58655</v>
      </c>
      <c r="U23" s="52">
        <v>59295</v>
      </c>
      <c r="V23" s="52">
        <v>60012.778785501061</v>
      </c>
      <c r="W23" s="52">
        <v>60774.534110371082</v>
      </c>
      <c r="X23" s="52">
        <v>61571.327249893009</v>
      </c>
      <c r="Y23" s="52">
        <v>62418.358304912181</v>
      </c>
      <c r="Z23" s="52">
        <v>63314.882376932743</v>
      </c>
      <c r="AA23" s="52">
        <v>64268.254841065616</v>
      </c>
      <c r="AB23" s="52">
        <v>65269.881926356167</v>
      </c>
      <c r="AC23" s="2"/>
    </row>
    <row r="24" spans="1:29">
      <c r="A24" s="2"/>
      <c r="B24" s="2" t="s">
        <v>53</v>
      </c>
      <c r="C24" s="53">
        <v>43250</v>
      </c>
      <c r="D24" s="53">
        <v>43513</v>
      </c>
      <c r="E24" s="53">
        <v>41686</v>
      </c>
      <c r="F24" s="53">
        <v>39370</v>
      </c>
      <c r="G24" s="53">
        <v>38462</v>
      </c>
      <c r="H24" s="53">
        <v>38950</v>
      </c>
      <c r="I24" s="53">
        <v>38550</v>
      </c>
      <c r="J24" s="53">
        <v>38506</v>
      </c>
      <c r="K24" s="53">
        <v>38877</v>
      </c>
      <c r="L24" s="53">
        <v>39229</v>
      </c>
      <c r="M24" s="53">
        <v>39135</v>
      </c>
      <c r="N24" s="53">
        <v>38457</v>
      </c>
      <c r="O24" s="53">
        <v>37922</v>
      </c>
      <c r="P24" s="53">
        <v>38405</v>
      </c>
      <c r="Q24" s="53">
        <v>38875</v>
      </c>
      <c r="R24" s="53">
        <v>39298</v>
      </c>
      <c r="S24" s="53">
        <v>39717</v>
      </c>
      <c r="T24" s="53">
        <v>40327</v>
      </c>
      <c r="U24" s="53">
        <v>40884</v>
      </c>
      <c r="V24" s="53">
        <v>41547.23739647364</v>
      </c>
      <c r="W24" s="53">
        <v>42247.126261435202</v>
      </c>
      <c r="X24" s="53">
        <v>42984.861709441218</v>
      </c>
      <c r="Y24" s="53">
        <v>43765.17424844973</v>
      </c>
      <c r="Z24" s="53">
        <v>44590.564998855742</v>
      </c>
      <c r="AA24" s="53">
        <v>45464.758015092222</v>
      </c>
      <c r="AB24" s="53">
        <v>46389.241925975599</v>
      </c>
      <c r="AC24" s="2"/>
    </row>
    <row r="25" spans="1:29">
      <c r="A25" s="2"/>
      <c r="B25" s="44" t="s">
        <v>54</v>
      </c>
      <c r="C25" s="52">
        <v>11509</v>
      </c>
      <c r="D25" s="52">
        <v>11481</v>
      </c>
      <c r="E25" s="52">
        <v>11846</v>
      </c>
      <c r="F25" s="52">
        <v>11665</v>
      </c>
      <c r="G25" s="52">
        <v>11367</v>
      </c>
      <c r="H25" s="52">
        <v>11369</v>
      </c>
      <c r="I25" s="52">
        <v>11089</v>
      </c>
      <c r="J25" s="52">
        <v>10895</v>
      </c>
      <c r="K25" s="52">
        <v>10820</v>
      </c>
      <c r="L25" s="52">
        <v>10761</v>
      </c>
      <c r="M25" s="52">
        <v>10576</v>
      </c>
      <c r="N25" s="52">
        <v>10287</v>
      </c>
      <c r="O25" s="52">
        <v>9851</v>
      </c>
      <c r="P25" s="52">
        <v>9770</v>
      </c>
      <c r="Q25" s="52">
        <v>9580</v>
      </c>
      <c r="R25" s="52">
        <v>9521</v>
      </c>
      <c r="S25" s="52">
        <v>9460</v>
      </c>
      <c r="T25" s="52">
        <v>9474</v>
      </c>
      <c r="U25" s="52">
        <v>9492</v>
      </c>
      <c r="V25" s="52">
        <v>9499.337649825753</v>
      </c>
      <c r="W25" s="52">
        <v>9512.2541958938891</v>
      </c>
      <c r="X25" s="52">
        <v>9523.4885908927827</v>
      </c>
      <c r="Y25" s="52">
        <v>9548.5791030075197</v>
      </c>
      <c r="Z25" s="52">
        <v>9583.2939221703709</v>
      </c>
      <c r="AA25" s="52">
        <v>9633.2926684995</v>
      </c>
      <c r="AB25" s="52">
        <v>9684.460302276344</v>
      </c>
      <c r="AC25" s="2"/>
    </row>
    <row r="26" spans="1:29">
      <c r="A26" s="2"/>
      <c r="B26" s="2" t="s">
        <v>55</v>
      </c>
      <c r="C26" s="53">
        <v>9967</v>
      </c>
      <c r="D26" s="53">
        <v>9995</v>
      </c>
      <c r="E26" s="53">
        <v>10026</v>
      </c>
      <c r="F26" s="53">
        <v>9911</v>
      </c>
      <c r="G26" s="53">
        <v>9736</v>
      </c>
      <c r="H26" s="53">
        <v>9729</v>
      </c>
      <c r="I26" s="53">
        <v>8950</v>
      </c>
      <c r="J26" s="53">
        <v>8941</v>
      </c>
      <c r="K26" s="53">
        <v>8925</v>
      </c>
      <c r="L26" s="53">
        <v>8907</v>
      </c>
      <c r="M26" s="53">
        <v>8741</v>
      </c>
      <c r="N26" s="53">
        <v>8457</v>
      </c>
      <c r="O26" s="53">
        <v>8160</v>
      </c>
      <c r="P26" s="53">
        <v>8059</v>
      </c>
      <c r="Q26" s="53">
        <v>8045</v>
      </c>
      <c r="R26" s="53">
        <v>7905</v>
      </c>
      <c r="S26" s="53">
        <v>7880</v>
      </c>
      <c r="T26" s="53">
        <v>7885</v>
      </c>
      <c r="U26" s="53">
        <v>7893</v>
      </c>
      <c r="V26" s="53">
        <v>7988.5182760968264</v>
      </c>
      <c r="W26" s="53">
        <v>8098.5764580083069</v>
      </c>
      <c r="X26" s="53">
        <v>8182.6380042378096</v>
      </c>
      <c r="Y26" s="53">
        <v>8281.3840401152393</v>
      </c>
      <c r="Z26" s="53">
        <v>8381.3532148854028</v>
      </c>
      <c r="AA26" s="53">
        <v>8496.1575833820134</v>
      </c>
      <c r="AB26" s="53">
        <v>8585.2665173765727</v>
      </c>
      <c r="AC26" s="2"/>
    </row>
    <row r="27" spans="1:29">
      <c r="A27" s="2"/>
      <c r="B27" s="2"/>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2"/>
    </row>
    <row r="28" spans="1:29">
      <c r="A28" s="2"/>
      <c r="B28" s="2"/>
      <c r="C28" s="2"/>
      <c r="D28" s="2"/>
      <c r="E28" s="2"/>
      <c r="F28" s="2"/>
      <c r="G28" s="2"/>
      <c r="H28" s="2"/>
      <c r="I28" s="2"/>
      <c r="J28" s="2"/>
      <c r="K28" s="2"/>
      <c r="L28" s="2"/>
      <c r="M28" s="2"/>
      <c r="N28" s="2"/>
      <c r="O28" s="2"/>
      <c r="P28" s="2"/>
      <c r="Q28" s="2"/>
      <c r="R28" s="2"/>
      <c r="S28" s="2"/>
      <c r="T28" s="4"/>
      <c r="U28" s="4"/>
      <c r="V28" s="4"/>
      <c r="W28" s="4"/>
      <c r="X28" s="4"/>
      <c r="Y28" s="2"/>
      <c r="Z28" s="2"/>
      <c r="AA28" s="2"/>
      <c r="AB28" s="2"/>
      <c r="AC28" s="2"/>
    </row>
    <row r="29" spans="1:29">
      <c r="A29" s="2"/>
      <c r="B29" s="2"/>
      <c r="C29" s="2"/>
      <c r="D29" s="2"/>
      <c r="E29" s="2"/>
      <c r="F29" s="2"/>
      <c r="G29" s="2"/>
      <c r="H29" s="2"/>
      <c r="I29" s="2"/>
      <c r="J29" s="2"/>
      <c r="K29" s="2"/>
      <c r="L29" s="2"/>
      <c r="M29" s="2"/>
      <c r="N29" s="2"/>
      <c r="O29" s="2"/>
      <c r="P29" s="2"/>
      <c r="Q29" s="2"/>
      <c r="R29" s="2"/>
      <c r="S29" s="2"/>
      <c r="T29" s="4"/>
      <c r="U29" s="4"/>
      <c r="V29" s="4"/>
      <c r="W29" s="4"/>
      <c r="X29" s="4"/>
      <c r="Y29" s="2"/>
      <c r="Z29" s="2"/>
      <c r="AA29" s="2"/>
      <c r="AB29" s="2"/>
      <c r="AC29" s="2"/>
    </row>
    <row r="30" spans="1:29">
      <c r="A30" s="2"/>
      <c r="B30" s="2"/>
      <c r="C30" s="2"/>
      <c r="D30" s="2"/>
      <c r="E30" s="2"/>
      <c r="F30" s="2"/>
      <c r="G30" s="2"/>
      <c r="H30" s="2"/>
      <c r="I30" s="2"/>
      <c r="J30" s="2"/>
      <c r="K30" s="2"/>
      <c r="L30" s="2"/>
      <c r="M30" s="2"/>
      <c r="N30" s="2"/>
      <c r="O30" s="2"/>
      <c r="P30" s="2"/>
      <c r="Q30" s="2"/>
      <c r="R30" s="2"/>
      <c r="S30" s="2"/>
      <c r="T30" s="4"/>
      <c r="U30" s="4"/>
      <c r="V30" s="4"/>
      <c r="W30" s="4"/>
      <c r="X30" s="4"/>
      <c r="Y30" s="2"/>
      <c r="Z30" s="2"/>
      <c r="AA30" s="2"/>
      <c r="AB30" s="2"/>
      <c r="AC30" s="2"/>
    </row>
    <row r="31" spans="1:29">
      <c r="A31" s="2"/>
      <c r="B31" s="2"/>
      <c r="C31" s="2"/>
      <c r="D31" s="2"/>
      <c r="E31" s="2"/>
      <c r="F31" s="2"/>
      <c r="G31" s="2"/>
      <c r="H31" s="2"/>
      <c r="I31" s="2"/>
      <c r="J31" s="2"/>
      <c r="K31" s="2"/>
      <c r="L31" s="2"/>
      <c r="M31" s="2"/>
      <c r="N31" s="2"/>
      <c r="O31" s="2"/>
      <c r="P31" s="2"/>
      <c r="Q31" s="2"/>
      <c r="R31" s="2"/>
      <c r="S31" s="2"/>
      <c r="T31" s="4"/>
      <c r="U31" s="4"/>
      <c r="V31" s="4"/>
      <c r="W31" s="4"/>
      <c r="X31" s="4"/>
      <c r="Y31" s="2"/>
      <c r="Z31" s="2"/>
      <c r="AA31" s="2"/>
      <c r="AB31" s="2"/>
      <c r="AC31" s="2"/>
    </row>
    <row r="32" spans="1:29">
      <c r="A32" s="2"/>
      <c r="B32" s="2"/>
      <c r="C32" s="2"/>
      <c r="D32" s="2"/>
      <c r="E32" s="2"/>
      <c r="F32" s="2"/>
      <c r="G32" s="2"/>
      <c r="H32" s="2"/>
      <c r="I32" s="2"/>
      <c r="J32" s="2"/>
      <c r="K32" s="2"/>
      <c r="L32" s="2"/>
      <c r="M32" s="2"/>
      <c r="N32" s="2"/>
      <c r="O32" s="2"/>
      <c r="P32" s="2"/>
      <c r="Q32" s="2"/>
      <c r="R32" s="2"/>
      <c r="S32" s="2"/>
      <c r="T32" s="4"/>
      <c r="U32" s="4"/>
      <c r="V32" s="4"/>
      <c r="W32" s="4"/>
      <c r="X32" s="4"/>
      <c r="Y32" s="2"/>
      <c r="Z32" s="2"/>
      <c r="AA32" s="2"/>
      <c r="AB32" s="2"/>
      <c r="AC32" s="2"/>
    </row>
    <row r="33" spans="1:29">
      <c r="A33" s="2"/>
      <c r="B33" s="2"/>
      <c r="C33" s="2"/>
      <c r="D33" s="2"/>
      <c r="E33" s="2"/>
      <c r="F33" s="2"/>
      <c r="G33" s="2"/>
      <c r="H33" s="2"/>
      <c r="I33" s="2"/>
      <c r="J33" s="2"/>
      <c r="K33" s="2"/>
      <c r="L33" s="2"/>
      <c r="M33" s="2"/>
      <c r="N33" s="2"/>
      <c r="O33" s="2"/>
      <c r="P33" s="2"/>
      <c r="Q33" s="2"/>
      <c r="R33" s="2"/>
      <c r="S33" s="2"/>
      <c r="T33" s="4"/>
      <c r="U33" s="4"/>
      <c r="V33" s="4"/>
      <c r="W33" s="4"/>
      <c r="X33" s="4"/>
      <c r="Y33" s="2"/>
      <c r="Z33" s="2"/>
      <c r="AA33" s="2"/>
      <c r="AB33" s="2"/>
      <c r="AC33" s="2"/>
    </row>
    <row r="34" spans="1:29">
      <c r="A34" s="2"/>
      <c r="B34" s="2"/>
      <c r="C34" s="2"/>
      <c r="D34" s="2"/>
      <c r="E34" s="2"/>
      <c r="F34" s="2"/>
      <c r="G34" s="2"/>
      <c r="H34" s="2"/>
      <c r="I34" s="2"/>
      <c r="J34" s="2"/>
      <c r="K34" s="2"/>
      <c r="L34" s="2"/>
      <c r="M34" s="2"/>
      <c r="N34" s="2"/>
      <c r="O34" s="2"/>
      <c r="P34" s="2"/>
      <c r="Q34" s="2"/>
      <c r="R34" s="2"/>
      <c r="S34" s="2"/>
      <c r="T34" s="4"/>
      <c r="U34" s="4"/>
      <c r="V34" s="4"/>
      <c r="W34" s="4"/>
      <c r="X34" s="4"/>
      <c r="Y34" s="2"/>
      <c r="Z34" s="2"/>
      <c r="AA34" s="2"/>
      <c r="AB34" s="2"/>
      <c r="AC34" s="2"/>
    </row>
    <row r="35" spans="1:29">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row>
    <row r="36" spans="1:29">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spans="1:29">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29">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row>
    <row r="39" spans="1:29">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row>
    <row r="40" spans="1:29">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row>
    <row r="41" spans="1:29">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29">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row>
    <row r="43" spans="1:29">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row>
    <row r="44" spans="1:29">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row>
    <row r="45" spans="1:29">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row>
    <row r="46" spans="1:29">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row>
    <row r="47" spans="1:29">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row>
    <row r="48" spans="1:29">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row>
    <row r="49" spans="1:29">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row>
    <row r="50" spans="1:29">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row>
    <row r="51" spans="1:29">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1:29">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sheetData>
  <mergeCells count="2">
    <mergeCell ref="C9:U9"/>
    <mergeCell ref="V9:AB9"/>
  </mergeCells>
  <hyperlinks>
    <hyperlink ref="A1" location="'Table of Contents'!$C$8" display="TOC"/>
  </hyperlinks>
  <pageMargins left="0.7" right="0.7" top="0.75" bottom="0.75" header="0.3" footer="0.3"/>
  <pageSetup paperSize="9" orientation="portrait" r:id="rId1"/>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sheetPr>
  <dimension ref="A1:BJ80"/>
  <sheetViews>
    <sheetView showGridLines="0" zoomScale="85" zoomScaleNormal="85" workbookViewId="0"/>
  </sheetViews>
  <sheetFormatPr defaultColWidth="9.42578125" defaultRowHeight="15"/>
  <cols>
    <col min="1" max="1" width="3.7109375" style="3" customWidth="1"/>
    <col min="2" max="2" width="53.28515625" style="3" bestFit="1" customWidth="1"/>
    <col min="3" max="28" width="9.7109375" style="3" customWidth="1"/>
    <col min="29" max="29" width="9.42578125" style="3"/>
    <col min="30" max="54" width="0" style="3" hidden="1" customWidth="1"/>
    <col min="55" max="16384" width="9.42578125" style="3"/>
  </cols>
  <sheetData>
    <row r="1" spans="1:62" ht="12" customHeight="1">
      <c r="A1" s="84" t="s">
        <v>898</v>
      </c>
      <c r="B1" s="2"/>
      <c r="C1" s="2"/>
      <c r="D1" s="2"/>
      <c r="E1" s="2"/>
      <c r="F1" s="2"/>
      <c r="G1" s="2"/>
      <c r="H1" s="2"/>
      <c r="I1" s="2"/>
      <c r="J1" s="2"/>
      <c r="K1" s="2"/>
      <c r="L1" s="2"/>
      <c r="M1" s="2"/>
      <c r="N1" s="2"/>
      <c r="O1" s="2"/>
      <c r="P1" s="2"/>
      <c r="Q1" s="2"/>
      <c r="R1" s="2"/>
      <c r="S1" s="2"/>
      <c r="T1" s="2"/>
      <c r="U1" s="2"/>
      <c r="V1" s="2"/>
      <c r="W1" s="2"/>
      <c r="X1" s="2"/>
      <c r="Y1" s="2"/>
      <c r="Z1" s="2"/>
      <c r="AA1" s="2"/>
      <c r="AB1" s="2"/>
      <c r="AC1" s="2"/>
    </row>
    <row r="2" spans="1:62" ht="27" customHeight="1" thickBot="1">
      <c r="A2" s="2"/>
      <c r="B2" s="82" t="str">
        <f>'Table of Contents'!$D$9</f>
        <v>Peak demand (MW)</v>
      </c>
      <c r="C2" s="87"/>
      <c r="D2" s="87"/>
      <c r="E2" s="87"/>
      <c r="F2" s="2"/>
      <c r="G2" s="2"/>
      <c r="H2" s="2"/>
      <c r="I2" s="2"/>
      <c r="J2" s="2"/>
      <c r="K2" s="2"/>
      <c r="L2" s="2"/>
      <c r="M2" s="2"/>
      <c r="N2" s="2"/>
      <c r="O2" s="2"/>
      <c r="P2" s="2"/>
      <c r="Q2" s="2"/>
      <c r="R2" s="2"/>
      <c r="S2" s="2"/>
      <c r="T2" s="2"/>
      <c r="U2" s="2"/>
      <c r="V2" s="2"/>
      <c r="W2" s="2"/>
      <c r="X2" s="2"/>
      <c r="Y2" s="2"/>
      <c r="Z2" s="2"/>
      <c r="AA2" s="2"/>
      <c r="AB2" s="2"/>
      <c r="AC2" s="2"/>
    </row>
    <row r="3" spans="1:62" ht="15.75" customHeight="1" thickTop="1">
      <c r="A3" s="2"/>
      <c r="B3" s="99" t="str">
        <f>HYPERLINK('Table of Contents'!D48, "Source: " &amp; 'Table of Contents'!F9)</f>
        <v>Source: AEMO Electricity Statement of Opportunities 2018</v>
      </c>
      <c r="C3" s="99" t="str">
        <f>HYPERLINK("http://forecasting.aemo.com.au/", "AEMO's forecasting data portal")</f>
        <v>AEMO's forecasting data portal</v>
      </c>
      <c r="D3" s="2"/>
      <c r="E3" s="2"/>
      <c r="F3" s="2"/>
      <c r="G3" s="2"/>
      <c r="H3" s="2"/>
      <c r="I3" s="2"/>
      <c r="J3" s="2"/>
      <c r="K3" s="2"/>
      <c r="L3" s="2"/>
      <c r="M3" s="2"/>
      <c r="N3" s="2"/>
      <c r="O3" s="2"/>
      <c r="P3" s="2"/>
      <c r="Q3" s="2"/>
      <c r="R3" s="2"/>
      <c r="S3" s="2"/>
      <c r="T3" s="2"/>
      <c r="U3" s="2"/>
      <c r="V3" s="2"/>
      <c r="W3" s="2"/>
      <c r="X3" s="2"/>
      <c r="Y3" s="2"/>
      <c r="Z3" s="2"/>
      <c r="AA3" s="2"/>
      <c r="AB3" s="2"/>
      <c r="AC3" s="2"/>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row>
    <row r="4" spans="1:62">
      <c r="A4" s="2"/>
      <c r="B4" s="2" t="s">
        <v>4</v>
      </c>
      <c r="C4" s="2"/>
      <c r="D4" s="2"/>
      <c r="E4" s="2"/>
      <c r="F4" s="2"/>
      <c r="G4" s="2"/>
      <c r="H4" s="2"/>
      <c r="I4" s="2"/>
      <c r="J4" s="2"/>
      <c r="K4" s="2"/>
      <c r="L4" s="2"/>
      <c r="M4" s="2"/>
      <c r="N4" s="2"/>
      <c r="O4" s="2"/>
      <c r="P4" s="2"/>
      <c r="Q4" s="2"/>
      <c r="R4" s="2"/>
      <c r="S4" s="2"/>
      <c r="T4" s="2"/>
      <c r="U4" s="2"/>
      <c r="V4" s="2"/>
      <c r="W4" s="2"/>
      <c r="X4" s="2"/>
      <c r="Y4" s="2"/>
      <c r="Z4" s="2"/>
      <c r="AA4" s="2"/>
      <c r="AB4" s="2"/>
      <c r="AC4" s="2"/>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row>
    <row r="5" spans="1:62">
      <c r="A5" s="2"/>
      <c r="B5" s="2" t="s">
        <v>5</v>
      </c>
      <c r="C5" s="2" t="str">
        <f>"To be used in " &amp;Scenarios!C5</f>
        <v>To be used in Fast change scenario</v>
      </c>
      <c r="D5" s="2"/>
      <c r="E5" s="2"/>
      <c r="F5" s="2"/>
      <c r="G5" s="2"/>
      <c r="H5" s="2"/>
      <c r="I5" s="2"/>
      <c r="J5" s="2"/>
      <c r="K5" s="2"/>
      <c r="L5" s="2"/>
      <c r="M5" s="2"/>
      <c r="N5" s="2"/>
      <c r="O5" s="2"/>
      <c r="P5" s="2"/>
      <c r="Q5" s="2"/>
      <c r="R5" s="2"/>
      <c r="S5" s="2"/>
      <c r="T5" s="2"/>
      <c r="U5" s="2"/>
      <c r="V5" s="2"/>
      <c r="W5" s="2"/>
      <c r="X5" s="2"/>
      <c r="Y5" s="2"/>
      <c r="Z5" s="2"/>
      <c r="AA5" s="2"/>
      <c r="AB5" s="2"/>
      <c r="AC5" s="2"/>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row>
    <row r="6" spans="1:62">
      <c r="A6" s="2"/>
      <c r="B6" s="2" t="s">
        <v>6</v>
      </c>
      <c r="C6" s="2" t="str">
        <f>"To be used in " &amp;Scenarios!D5 &amp; " and " &amp; Scenarios!E5</f>
        <v>To be used in Neutral scenario and Neutral with stronger emission reduction target scenario</v>
      </c>
      <c r="D6" s="2"/>
      <c r="E6" s="2"/>
      <c r="F6" s="2"/>
      <c r="G6" s="2"/>
      <c r="H6" s="2"/>
      <c r="I6" s="2"/>
      <c r="J6" s="2"/>
      <c r="K6" s="2"/>
      <c r="L6" s="2"/>
      <c r="M6" s="2"/>
      <c r="N6" s="2"/>
      <c r="O6" s="2"/>
      <c r="P6" s="2"/>
      <c r="Q6" s="2"/>
      <c r="R6" s="2"/>
      <c r="S6" s="2"/>
      <c r="T6" s="2"/>
      <c r="U6" s="2"/>
      <c r="V6" s="2"/>
      <c r="W6" s="2"/>
      <c r="X6" s="2"/>
      <c r="Y6" s="2"/>
      <c r="Z6" s="2"/>
      <c r="AA6" s="2"/>
      <c r="AB6" s="2"/>
      <c r="AC6" s="2"/>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row>
    <row r="7" spans="1:62">
      <c r="A7" s="2"/>
      <c r="B7" s="2" t="s">
        <v>7</v>
      </c>
      <c r="C7" s="2" t="str">
        <f>"To be used in " &amp;Scenarios!F5</f>
        <v>To be used in Slow change scenario</v>
      </c>
      <c r="D7" s="2"/>
      <c r="E7" s="2"/>
      <c r="F7" s="2"/>
      <c r="G7" s="2"/>
      <c r="H7" s="2"/>
      <c r="I7" s="2"/>
      <c r="J7" s="2"/>
      <c r="K7" s="2"/>
      <c r="L7" s="2"/>
      <c r="M7" s="2"/>
      <c r="N7" s="2"/>
      <c r="O7" s="2"/>
      <c r="P7" s="2"/>
      <c r="Q7" s="2"/>
      <c r="R7" s="2"/>
      <c r="S7" s="2"/>
      <c r="T7" s="2"/>
      <c r="U7" s="2"/>
      <c r="V7" s="2"/>
      <c r="W7" s="2"/>
      <c r="X7" s="2"/>
      <c r="Y7" s="2"/>
      <c r="Z7" s="2"/>
      <c r="AA7" s="2"/>
      <c r="AB7" s="2"/>
      <c r="AC7" s="2"/>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row>
    <row r="8" spans="1:62">
      <c r="A8" s="2"/>
      <c r="B8" s="2"/>
      <c r="C8" s="2"/>
      <c r="D8" s="2"/>
      <c r="E8" s="2"/>
      <c r="F8" s="2"/>
      <c r="G8" s="2"/>
      <c r="H8" s="2"/>
      <c r="I8" s="2"/>
      <c r="J8" s="2"/>
      <c r="K8" s="2"/>
      <c r="L8" s="2"/>
      <c r="M8" s="2"/>
      <c r="N8" s="2"/>
      <c r="O8" s="2"/>
      <c r="P8" s="2"/>
      <c r="Q8" s="2"/>
      <c r="R8" s="2"/>
      <c r="S8" s="2"/>
      <c r="T8" s="2"/>
      <c r="U8" s="2"/>
      <c r="V8" s="2"/>
      <c r="W8" s="2"/>
      <c r="X8" s="2"/>
      <c r="Y8" s="2"/>
      <c r="Z8" s="2"/>
      <c r="AA8" s="2"/>
      <c r="AB8" s="2"/>
      <c r="AC8" s="2"/>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row>
    <row r="9" spans="1:62">
      <c r="A9" s="2"/>
      <c r="B9" s="54" t="s">
        <v>858</v>
      </c>
      <c r="C9" s="169" t="s">
        <v>8</v>
      </c>
      <c r="D9" s="170"/>
      <c r="E9" s="170"/>
      <c r="F9" s="170"/>
      <c r="G9" s="170"/>
      <c r="H9" s="170"/>
      <c r="I9" s="170"/>
      <c r="J9" s="170"/>
      <c r="K9" s="170"/>
      <c r="L9" s="170"/>
      <c r="M9" s="170"/>
      <c r="N9" s="170"/>
      <c r="O9" s="170"/>
      <c r="P9" s="170"/>
      <c r="Q9" s="170"/>
      <c r="R9" s="170"/>
      <c r="S9" s="170"/>
      <c r="T9" s="170"/>
      <c r="U9" s="171"/>
      <c r="V9" s="169" t="s">
        <v>810</v>
      </c>
      <c r="W9" s="170"/>
      <c r="X9" s="170"/>
      <c r="Y9" s="170"/>
      <c r="Z9" s="170"/>
      <c r="AA9" s="170"/>
      <c r="AB9" s="170"/>
      <c r="AC9" s="2"/>
    </row>
    <row r="10" spans="1:62">
      <c r="A10" s="2"/>
      <c r="B10" s="43" t="s">
        <v>1082</v>
      </c>
      <c r="C10" s="75" t="s">
        <v>10</v>
      </c>
      <c r="D10" s="75" t="s">
        <v>11</v>
      </c>
      <c r="E10" s="75" t="s">
        <v>12</v>
      </c>
      <c r="F10" s="75" t="s">
        <v>13</v>
      </c>
      <c r="G10" s="75" t="s">
        <v>14</v>
      </c>
      <c r="H10" s="75" t="s">
        <v>15</v>
      </c>
      <c r="I10" s="75" t="s">
        <v>16</v>
      </c>
      <c r="J10" s="75" t="s">
        <v>17</v>
      </c>
      <c r="K10" s="75" t="s">
        <v>18</v>
      </c>
      <c r="L10" s="75" t="s">
        <v>19</v>
      </c>
      <c r="M10" s="75" t="s">
        <v>20</v>
      </c>
      <c r="N10" s="75" t="s">
        <v>21</v>
      </c>
      <c r="O10" s="75" t="s">
        <v>22</v>
      </c>
      <c r="P10" s="75" t="s">
        <v>23</v>
      </c>
      <c r="Q10" s="75" t="s">
        <v>24</v>
      </c>
      <c r="R10" s="75" t="s">
        <v>25</v>
      </c>
      <c r="S10" s="75" t="s">
        <v>26</v>
      </c>
      <c r="T10" s="75" t="s">
        <v>27</v>
      </c>
      <c r="U10" s="75" t="s">
        <v>28</v>
      </c>
      <c r="V10" s="75" t="s">
        <v>29</v>
      </c>
      <c r="W10" s="75" t="s">
        <v>30</v>
      </c>
      <c r="X10" s="75" t="s">
        <v>31</v>
      </c>
      <c r="Y10" s="75" t="s">
        <v>32</v>
      </c>
      <c r="Z10" s="75" t="s">
        <v>33</v>
      </c>
      <c r="AA10" s="75" t="s">
        <v>34</v>
      </c>
      <c r="AB10" s="75" t="s">
        <v>35</v>
      </c>
      <c r="AC10" s="2"/>
    </row>
    <row r="11" spans="1:62">
      <c r="A11" s="2"/>
      <c r="B11" s="44" t="s">
        <v>41</v>
      </c>
      <c r="C11" s="52">
        <v>9117</v>
      </c>
      <c r="D11" s="52">
        <v>9161</v>
      </c>
      <c r="E11" s="52">
        <v>9132</v>
      </c>
      <c r="F11" s="52">
        <v>9189</v>
      </c>
      <c r="G11" s="52">
        <v>9246</v>
      </c>
      <c r="H11" s="52">
        <v>9365</v>
      </c>
      <c r="I11" s="52">
        <v>9399</v>
      </c>
      <c r="J11" s="52">
        <v>9676</v>
      </c>
      <c r="K11" s="52">
        <v>9765</v>
      </c>
      <c r="L11" s="52">
        <v>9898</v>
      </c>
      <c r="M11" s="52">
        <v>10090</v>
      </c>
      <c r="N11" s="52">
        <v>10218</v>
      </c>
      <c r="O11" s="52">
        <v>10360</v>
      </c>
      <c r="P11" s="52">
        <v>10476</v>
      </c>
      <c r="Q11" s="52">
        <v>10582</v>
      </c>
      <c r="R11" s="52">
        <v>10795</v>
      </c>
      <c r="S11" s="52">
        <v>10924</v>
      </c>
      <c r="T11" s="52">
        <v>11110</v>
      </c>
      <c r="U11" s="52">
        <v>11231</v>
      </c>
      <c r="V11" s="52">
        <v>11170</v>
      </c>
      <c r="W11" s="52">
        <v>11157</v>
      </c>
      <c r="X11" s="52">
        <v>11191</v>
      </c>
      <c r="Y11" s="52">
        <v>11198</v>
      </c>
      <c r="Z11" s="52">
        <v>11202</v>
      </c>
      <c r="AA11" s="52">
        <v>11178</v>
      </c>
      <c r="AB11" s="52">
        <v>11201</v>
      </c>
      <c r="AC11" s="2"/>
    </row>
    <row r="12" spans="1:62">
      <c r="A12" s="2"/>
      <c r="B12" s="2" t="s">
        <v>42</v>
      </c>
      <c r="C12" s="53">
        <v>13980</v>
      </c>
      <c r="D12" s="53">
        <v>14078</v>
      </c>
      <c r="E12" s="53">
        <v>14172</v>
      </c>
      <c r="F12" s="53">
        <v>14365</v>
      </c>
      <c r="G12" s="53">
        <v>14551</v>
      </c>
      <c r="H12" s="53">
        <v>14676</v>
      </c>
      <c r="I12" s="53">
        <v>14952</v>
      </c>
      <c r="J12" s="53">
        <v>15217</v>
      </c>
      <c r="K12" s="53">
        <v>15604</v>
      </c>
      <c r="L12" s="53">
        <v>15865</v>
      </c>
      <c r="M12" s="53">
        <v>16278</v>
      </c>
      <c r="N12" s="53">
        <v>16499</v>
      </c>
      <c r="O12" s="53">
        <v>16720</v>
      </c>
      <c r="P12" s="53">
        <v>17066</v>
      </c>
      <c r="Q12" s="53">
        <v>17295</v>
      </c>
      <c r="R12" s="53">
        <v>17634</v>
      </c>
      <c r="S12" s="53">
        <v>17885</v>
      </c>
      <c r="T12" s="53">
        <v>18183</v>
      </c>
      <c r="U12" s="53">
        <v>18301</v>
      </c>
      <c r="V12" s="53">
        <v>18449</v>
      </c>
      <c r="W12" s="53">
        <v>18577</v>
      </c>
      <c r="X12" s="53">
        <v>18801</v>
      </c>
      <c r="Y12" s="53">
        <v>18975</v>
      </c>
      <c r="Z12" s="53">
        <v>19146</v>
      </c>
      <c r="AA12" s="53">
        <v>19261</v>
      </c>
      <c r="AB12" s="53">
        <v>19473</v>
      </c>
      <c r="AC12" s="2"/>
    </row>
    <row r="13" spans="1:62">
      <c r="A13" s="2"/>
      <c r="B13" s="44" t="s">
        <v>43</v>
      </c>
      <c r="C13" s="52">
        <v>9830</v>
      </c>
      <c r="D13" s="52">
        <v>9938</v>
      </c>
      <c r="E13" s="52">
        <v>10092</v>
      </c>
      <c r="F13" s="52">
        <v>10169</v>
      </c>
      <c r="G13" s="52">
        <v>10302</v>
      </c>
      <c r="H13" s="52">
        <v>10601</v>
      </c>
      <c r="I13" s="52">
        <v>10753</v>
      </c>
      <c r="J13" s="52">
        <v>10990</v>
      </c>
      <c r="K13" s="52">
        <v>11137</v>
      </c>
      <c r="L13" s="52">
        <v>11392</v>
      </c>
      <c r="M13" s="52">
        <v>11764</v>
      </c>
      <c r="N13" s="52">
        <v>11989</v>
      </c>
      <c r="O13" s="52">
        <v>12253</v>
      </c>
      <c r="P13" s="52">
        <v>12537</v>
      </c>
      <c r="Q13" s="52">
        <v>12830</v>
      </c>
      <c r="R13" s="52">
        <v>13214</v>
      </c>
      <c r="S13" s="52">
        <v>13373</v>
      </c>
      <c r="T13" s="52">
        <v>13712</v>
      </c>
      <c r="U13" s="52">
        <v>13851</v>
      </c>
      <c r="V13" s="52">
        <v>14000</v>
      </c>
      <c r="W13" s="52">
        <v>14099</v>
      </c>
      <c r="X13" s="52">
        <v>14270</v>
      </c>
      <c r="Y13" s="52">
        <v>14403</v>
      </c>
      <c r="Z13" s="52">
        <v>14533</v>
      </c>
      <c r="AA13" s="52">
        <v>14621</v>
      </c>
      <c r="AB13" s="52">
        <v>14780</v>
      </c>
      <c r="AC13" s="2"/>
    </row>
    <row r="14" spans="1:62">
      <c r="A14" s="2"/>
      <c r="B14" s="2" t="s">
        <v>44</v>
      </c>
      <c r="C14" s="53">
        <v>3200</v>
      </c>
      <c r="D14" s="53">
        <v>3216</v>
      </c>
      <c r="E14" s="53">
        <v>3273</v>
      </c>
      <c r="F14" s="53">
        <v>3296</v>
      </c>
      <c r="G14" s="53">
        <v>3303</v>
      </c>
      <c r="H14" s="53">
        <v>3362</v>
      </c>
      <c r="I14" s="53">
        <v>3351</v>
      </c>
      <c r="J14" s="53">
        <v>3460</v>
      </c>
      <c r="K14" s="53">
        <v>3509</v>
      </c>
      <c r="L14" s="53">
        <v>3513</v>
      </c>
      <c r="M14" s="53">
        <v>3597</v>
      </c>
      <c r="N14" s="53">
        <v>3714</v>
      </c>
      <c r="O14" s="53">
        <v>3741</v>
      </c>
      <c r="P14" s="53">
        <v>3778</v>
      </c>
      <c r="Q14" s="53">
        <v>3800</v>
      </c>
      <c r="R14" s="53">
        <v>3822</v>
      </c>
      <c r="S14" s="53">
        <v>3882</v>
      </c>
      <c r="T14" s="53">
        <v>3961</v>
      </c>
      <c r="U14" s="53">
        <v>4040</v>
      </c>
      <c r="V14" s="53">
        <v>4030</v>
      </c>
      <c r="W14" s="53">
        <v>4039</v>
      </c>
      <c r="X14" s="53">
        <v>4068</v>
      </c>
      <c r="Y14" s="53">
        <v>4086</v>
      </c>
      <c r="Z14" s="53">
        <v>4104</v>
      </c>
      <c r="AA14" s="53">
        <v>4111</v>
      </c>
      <c r="AB14" s="53">
        <v>4138</v>
      </c>
      <c r="AC14" s="2"/>
    </row>
    <row r="15" spans="1:62">
      <c r="A15" s="2"/>
      <c r="B15" s="44" t="s">
        <v>45</v>
      </c>
      <c r="C15" s="52">
        <v>1732</v>
      </c>
      <c r="D15" s="52">
        <v>1746</v>
      </c>
      <c r="E15" s="52">
        <v>1758</v>
      </c>
      <c r="F15" s="52">
        <v>1772</v>
      </c>
      <c r="G15" s="52">
        <v>1786</v>
      </c>
      <c r="H15" s="52">
        <v>1799</v>
      </c>
      <c r="I15" s="52">
        <v>1800</v>
      </c>
      <c r="J15" s="52">
        <v>1819</v>
      </c>
      <c r="K15" s="52">
        <v>1844</v>
      </c>
      <c r="L15" s="52">
        <v>1866</v>
      </c>
      <c r="M15" s="52">
        <v>1880</v>
      </c>
      <c r="N15" s="52">
        <v>1898</v>
      </c>
      <c r="O15" s="52">
        <v>1922</v>
      </c>
      <c r="P15" s="52">
        <v>1940</v>
      </c>
      <c r="Q15" s="52">
        <v>1965</v>
      </c>
      <c r="R15" s="52">
        <v>1987</v>
      </c>
      <c r="S15" s="52">
        <v>2011</v>
      </c>
      <c r="T15" s="52">
        <v>2033</v>
      </c>
      <c r="U15" s="52">
        <v>2093</v>
      </c>
      <c r="V15" s="52">
        <v>2118</v>
      </c>
      <c r="W15" s="52">
        <v>2139</v>
      </c>
      <c r="X15" s="52">
        <v>2168</v>
      </c>
      <c r="Y15" s="52">
        <v>2192</v>
      </c>
      <c r="Z15" s="52">
        <v>2217</v>
      </c>
      <c r="AA15" s="52">
        <v>2238</v>
      </c>
      <c r="AB15" s="52">
        <v>2267</v>
      </c>
      <c r="AC15" s="2"/>
    </row>
    <row r="16" spans="1:62">
      <c r="A16" s="2"/>
      <c r="B16" s="2" t="s">
        <v>46</v>
      </c>
      <c r="C16" s="53">
        <v>9076</v>
      </c>
      <c r="D16" s="53">
        <v>9006</v>
      </c>
      <c r="E16" s="53">
        <v>9080</v>
      </c>
      <c r="F16" s="53">
        <v>9091</v>
      </c>
      <c r="G16" s="53">
        <v>9103</v>
      </c>
      <c r="H16" s="53">
        <v>9246</v>
      </c>
      <c r="I16" s="53">
        <v>9161</v>
      </c>
      <c r="J16" s="53">
        <v>9249</v>
      </c>
      <c r="K16" s="53">
        <v>9287</v>
      </c>
      <c r="L16" s="53">
        <v>9323</v>
      </c>
      <c r="M16" s="53">
        <v>9438</v>
      </c>
      <c r="N16" s="53">
        <v>9572</v>
      </c>
      <c r="O16" s="53">
        <v>9692</v>
      </c>
      <c r="P16" s="53">
        <v>9767</v>
      </c>
      <c r="Q16" s="53">
        <v>9874</v>
      </c>
      <c r="R16" s="53">
        <v>9962</v>
      </c>
      <c r="S16" s="53">
        <v>10109</v>
      </c>
      <c r="T16" s="53">
        <v>10183</v>
      </c>
      <c r="U16" s="53">
        <v>10258</v>
      </c>
      <c r="V16" s="53">
        <v>10269</v>
      </c>
      <c r="W16" s="53">
        <v>10262</v>
      </c>
      <c r="X16" s="53">
        <v>10304</v>
      </c>
      <c r="Y16" s="53">
        <v>10320</v>
      </c>
      <c r="Z16" s="53">
        <v>10336</v>
      </c>
      <c r="AA16" s="53">
        <v>10325</v>
      </c>
      <c r="AB16" s="53">
        <v>10363</v>
      </c>
      <c r="AC16" s="2"/>
    </row>
    <row r="17" spans="1:53">
      <c r="A17" s="2"/>
      <c r="B17" s="44" t="s">
        <v>47</v>
      </c>
      <c r="C17" s="52">
        <v>13975</v>
      </c>
      <c r="D17" s="52">
        <v>13994</v>
      </c>
      <c r="E17" s="52">
        <v>14202</v>
      </c>
      <c r="F17" s="52">
        <v>14260</v>
      </c>
      <c r="G17" s="52">
        <v>14454</v>
      </c>
      <c r="H17" s="52">
        <v>14579</v>
      </c>
      <c r="I17" s="52">
        <v>14644</v>
      </c>
      <c r="J17" s="52">
        <v>14938</v>
      </c>
      <c r="K17" s="52">
        <v>15062</v>
      </c>
      <c r="L17" s="52">
        <v>15357</v>
      </c>
      <c r="M17" s="52">
        <v>15500</v>
      </c>
      <c r="N17" s="52">
        <v>15693</v>
      </c>
      <c r="O17" s="52">
        <v>15972</v>
      </c>
      <c r="P17" s="52">
        <v>16147</v>
      </c>
      <c r="Q17" s="52">
        <v>16291</v>
      </c>
      <c r="R17" s="52">
        <v>16536</v>
      </c>
      <c r="S17" s="52">
        <v>16656</v>
      </c>
      <c r="T17" s="52">
        <v>16804</v>
      </c>
      <c r="U17" s="52">
        <v>16965</v>
      </c>
      <c r="V17" s="52">
        <v>17149.769525612657</v>
      </c>
      <c r="W17" s="52">
        <v>17237.305522380349</v>
      </c>
      <c r="X17" s="52">
        <v>17424.670339145225</v>
      </c>
      <c r="Y17" s="52">
        <v>17563.193284856952</v>
      </c>
      <c r="Z17" s="52">
        <v>17702.672497793963</v>
      </c>
      <c r="AA17" s="52">
        <v>17791.620494534749</v>
      </c>
      <c r="AB17" s="52">
        <v>17985.160574847741</v>
      </c>
      <c r="AC17" s="2"/>
    </row>
    <row r="18" spans="1:53">
      <c r="A18" s="2"/>
      <c r="B18" s="2" t="s">
        <v>48</v>
      </c>
      <c r="C18" s="53">
        <v>9721</v>
      </c>
      <c r="D18" s="53">
        <v>9791</v>
      </c>
      <c r="E18" s="53">
        <v>9965</v>
      </c>
      <c r="F18" s="53">
        <v>9959</v>
      </c>
      <c r="G18" s="53">
        <v>10084</v>
      </c>
      <c r="H18" s="53">
        <v>10278</v>
      </c>
      <c r="I18" s="53">
        <v>10318</v>
      </c>
      <c r="J18" s="53">
        <v>10277</v>
      </c>
      <c r="K18" s="53">
        <v>10455</v>
      </c>
      <c r="L18" s="53">
        <v>10567</v>
      </c>
      <c r="M18" s="53">
        <v>10764</v>
      </c>
      <c r="N18" s="53">
        <v>10962</v>
      </c>
      <c r="O18" s="53">
        <v>11234</v>
      </c>
      <c r="P18" s="53">
        <v>11293</v>
      </c>
      <c r="Q18" s="53">
        <v>11554</v>
      </c>
      <c r="R18" s="53">
        <v>11752</v>
      </c>
      <c r="S18" s="53">
        <v>12002</v>
      </c>
      <c r="T18" s="53">
        <v>12106</v>
      </c>
      <c r="U18" s="53">
        <v>12126</v>
      </c>
      <c r="V18" s="53">
        <v>12327.80838440168</v>
      </c>
      <c r="W18" s="53">
        <v>12392.870892159506</v>
      </c>
      <c r="X18" s="53">
        <v>12535.611212745776</v>
      </c>
      <c r="Y18" s="53">
        <v>12640.790859885132</v>
      </c>
      <c r="Z18" s="53">
        <v>12747.110169409811</v>
      </c>
      <c r="AA18" s="53">
        <v>12814.510222996803</v>
      </c>
      <c r="AB18" s="53">
        <v>12963.955364379075</v>
      </c>
      <c r="AC18" s="2"/>
    </row>
    <row r="19" spans="1:53">
      <c r="A19" s="2"/>
      <c r="B19" s="44" t="s">
        <v>49</v>
      </c>
      <c r="C19" s="52">
        <v>3170</v>
      </c>
      <c r="D19" s="52">
        <v>3185</v>
      </c>
      <c r="E19" s="52">
        <v>3259</v>
      </c>
      <c r="F19" s="52">
        <v>3228</v>
      </c>
      <c r="G19" s="52">
        <v>3265</v>
      </c>
      <c r="H19" s="52">
        <v>3292</v>
      </c>
      <c r="I19" s="52">
        <v>3289</v>
      </c>
      <c r="J19" s="52">
        <v>3272</v>
      </c>
      <c r="K19" s="52">
        <v>3309</v>
      </c>
      <c r="L19" s="52">
        <v>3326</v>
      </c>
      <c r="M19" s="52">
        <v>3352</v>
      </c>
      <c r="N19" s="52">
        <v>3406</v>
      </c>
      <c r="O19" s="52">
        <v>3470</v>
      </c>
      <c r="P19" s="52">
        <v>3490</v>
      </c>
      <c r="Q19" s="52">
        <v>3482</v>
      </c>
      <c r="R19" s="52">
        <v>3492</v>
      </c>
      <c r="S19" s="52">
        <v>3524</v>
      </c>
      <c r="T19" s="52">
        <v>3593</v>
      </c>
      <c r="U19" s="52">
        <v>3639</v>
      </c>
      <c r="V19" s="52">
        <v>3626.3186668882017</v>
      </c>
      <c r="W19" s="52">
        <v>3623.3647062350387</v>
      </c>
      <c r="X19" s="52">
        <v>3641.4988847671921</v>
      </c>
      <c r="Y19" s="52">
        <v>3649.229459602996</v>
      </c>
      <c r="Z19" s="52">
        <v>3657.085272718939</v>
      </c>
      <c r="AA19" s="52">
        <v>3654.4300192406954</v>
      </c>
      <c r="AB19" s="52">
        <v>3673.2591624599781</v>
      </c>
      <c r="AC19" s="2"/>
    </row>
    <row r="20" spans="1:53">
      <c r="A20" s="2"/>
      <c r="B20" s="2" t="s">
        <v>50</v>
      </c>
      <c r="C20" s="53">
        <v>1723</v>
      </c>
      <c r="D20" s="53">
        <v>1734</v>
      </c>
      <c r="E20" s="53">
        <v>1747</v>
      </c>
      <c r="F20" s="53">
        <v>1729</v>
      </c>
      <c r="G20" s="53">
        <v>1737</v>
      </c>
      <c r="H20" s="53">
        <v>1749</v>
      </c>
      <c r="I20" s="53">
        <v>1737</v>
      </c>
      <c r="J20" s="53">
        <v>1730</v>
      </c>
      <c r="K20" s="53">
        <v>1742</v>
      </c>
      <c r="L20" s="53">
        <v>1746</v>
      </c>
      <c r="M20" s="53">
        <v>1750</v>
      </c>
      <c r="N20" s="53">
        <v>1752</v>
      </c>
      <c r="O20" s="53">
        <v>1767</v>
      </c>
      <c r="P20" s="53">
        <v>1776</v>
      </c>
      <c r="Q20" s="53">
        <v>1784</v>
      </c>
      <c r="R20" s="53">
        <v>1794</v>
      </c>
      <c r="S20" s="53">
        <v>1808</v>
      </c>
      <c r="T20" s="53">
        <v>1816</v>
      </c>
      <c r="U20" s="53">
        <v>1858</v>
      </c>
      <c r="V20" s="53">
        <v>1869</v>
      </c>
      <c r="W20" s="53">
        <v>1876</v>
      </c>
      <c r="X20" s="53">
        <v>1890</v>
      </c>
      <c r="Y20" s="53">
        <v>1901</v>
      </c>
      <c r="Z20" s="53">
        <v>1912</v>
      </c>
      <c r="AA20" s="53">
        <v>1919</v>
      </c>
      <c r="AB20" s="53">
        <v>1933</v>
      </c>
      <c r="AC20" s="2"/>
    </row>
    <row r="21" spans="1:53">
      <c r="A21" s="2"/>
      <c r="B21" s="44" t="s">
        <v>51</v>
      </c>
      <c r="C21" s="52">
        <v>8944</v>
      </c>
      <c r="D21" s="52">
        <v>8888</v>
      </c>
      <c r="E21" s="52">
        <v>8855</v>
      </c>
      <c r="F21" s="52">
        <v>8874</v>
      </c>
      <c r="G21" s="52">
        <v>8765</v>
      </c>
      <c r="H21" s="52">
        <v>8752</v>
      </c>
      <c r="I21" s="52">
        <v>8656</v>
      </c>
      <c r="J21" s="52">
        <v>8632</v>
      </c>
      <c r="K21" s="52">
        <v>8602</v>
      </c>
      <c r="L21" s="52">
        <v>7441</v>
      </c>
      <c r="M21" s="52">
        <v>7413</v>
      </c>
      <c r="N21" s="52">
        <v>7387</v>
      </c>
      <c r="O21" s="52">
        <v>7440</v>
      </c>
      <c r="P21" s="52">
        <v>7441</v>
      </c>
      <c r="Q21" s="52">
        <v>7518</v>
      </c>
      <c r="R21" s="52">
        <v>7556</v>
      </c>
      <c r="S21" s="52">
        <v>7682</v>
      </c>
      <c r="T21" s="52">
        <v>7778</v>
      </c>
      <c r="U21" s="52">
        <v>7840</v>
      </c>
      <c r="V21" s="52">
        <v>7895</v>
      </c>
      <c r="W21" s="52">
        <v>7907</v>
      </c>
      <c r="X21" s="52">
        <v>7960</v>
      </c>
      <c r="Y21" s="52">
        <v>7984</v>
      </c>
      <c r="Z21" s="52">
        <v>8007</v>
      </c>
      <c r="AA21" s="52">
        <v>8005</v>
      </c>
      <c r="AB21" s="52">
        <v>8032</v>
      </c>
      <c r="AC21" s="2"/>
    </row>
    <row r="22" spans="1:53">
      <c r="A22" s="2"/>
      <c r="B22" s="2" t="s">
        <v>52</v>
      </c>
      <c r="C22" s="53">
        <v>13976</v>
      </c>
      <c r="D22" s="53">
        <v>14048</v>
      </c>
      <c r="E22" s="53">
        <v>14124</v>
      </c>
      <c r="F22" s="53">
        <v>14201</v>
      </c>
      <c r="G22" s="53">
        <v>14206</v>
      </c>
      <c r="H22" s="53">
        <v>14228</v>
      </c>
      <c r="I22" s="53">
        <v>14212</v>
      </c>
      <c r="J22" s="53">
        <v>14469</v>
      </c>
      <c r="K22" s="53">
        <v>14590</v>
      </c>
      <c r="L22" s="53">
        <v>14394</v>
      </c>
      <c r="M22" s="53">
        <v>13812</v>
      </c>
      <c r="N22" s="53">
        <v>13466</v>
      </c>
      <c r="O22" s="53">
        <v>13342</v>
      </c>
      <c r="P22" s="53">
        <v>13534</v>
      </c>
      <c r="Q22" s="53">
        <v>13671</v>
      </c>
      <c r="R22" s="53">
        <v>13792</v>
      </c>
      <c r="S22" s="53">
        <v>13777</v>
      </c>
      <c r="T22" s="53">
        <v>13889</v>
      </c>
      <c r="U22" s="53">
        <v>14028</v>
      </c>
      <c r="V22" s="53">
        <v>14170</v>
      </c>
      <c r="W22" s="53">
        <v>14191</v>
      </c>
      <c r="X22" s="53">
        <v>14262</v>
      </c>
      <c r="Y22" s="53">
        <v>14250</v>
      </c>
      <c r="Z22" s="53">
        <v>14232</v>
      </c>
      <c r="AA22" s="53">
        <v>14163</v>
      </c>
      <c r="AB22" s="53">
        <v>14170</v>
      </c>
      <c r="AC22" s="2"/>
    </row>
    <row r="23" spans="1:53">
      <c r="A23" s="2"/>
      <c r="B23" s="44" t="s">
        <v>53</v>
      </c>
      <c r="C23" s="52">
        <v>9734</v>
      </c>
      <c r="D23" s="52">
        <v>9766</v>
      </c>
      <c r="E23" s="52">
        <v>9485</v>
      </c>
      <c r="F23" s="52">
        <v>9255</v>
      </c>
      <c r="G23" s="52">
        <v>9208</v>
      </c>
      <c r="H23" s="52">
        <v>9355</v>
      </c>
      <c r="I23" s="52">
        <v>9390</v>
      </c>
      <c r="J23" s="52">
        <v>9286</v>
      </c>
      <c r="K23" s="52">
        <v>9330</v>
      </c>
      <c r="L23" s="52">
        <v>9444</v>
      </c>
      <c r="M23" s="52">
        <v>9560</v>
      </c>
      <c r="N23" s="52">
        <v>9473</v>
      </c>
      <c r="O23" s="52">
        <v>9496</v>
      </c>
      <c r="P23" s="52">
        <v>9625</v>
      </c>
      <c r="Q23" s="52">
        <v>9647</v>
      </c>
      <c r="R23" s="52">
        <v>9897</v>
      </c>
      <c r="S23" s="52">
        <v>10024</v>
      </c>
      <c r="T23" s="52">
        <v>10100</v>
      </c>
      <c r="U23" s="52">
        <v>10145</v>
      </c>
      <c r="V23" s="52">
        <v>10276</v>
      </c>
      <c r="W23" s="52">
        <v>10284</v>
      </c>
      <c r="X23" s="52">
        <v>10335</v>
      </c>
      <c r="Y23" s="52">
        <v>10315</v>
      </c>
      <c r="Z23" s="52">
        <v>10285</v>
      </c>
      <c r="AA23" s="52">
        <v>10210</v>
      </c>
      <c r="AB23" s="52">
        <v>10189</v>
      </c>
      <c r="AC23" s="2"/>
    </row>
    <row r="24" spans="1:53">
      <c r="A24" s="2"/>
      <c r="B24" s="2" t="s">
        <v>54</v>
      </c>
      <c r="C24" s="53">
        <v>3118</v>
      </c>
      <c r="D24" s="53">
        <v>3160</v>
      </c>
      <c r="E24" s="53">
        <v>3182</v>
      </c>
      <c r="F24" s="53">
        <v>3183</v>
      </c>
      <c r="G24" s="53">
        <v>3133</v>
      </c>
      <c r="H24" s="53">
        <v>3179</v>
      </c>
      <c r="I24" s="53">
        <v>3128</v>
      </c>
      <c r="J24" s="53">
        <v>3117</v>
      </c>
      <c r="K24" s="53">
        <v>3121</v>
      </c>
      <c r="L24" s="53">
        <v>3117</v>
      </c>
      <c r="M24" s="53">
        <v>3153</v>
      </c>
      <c r="N24" s="53">
        <v>3128</v>
      </c>
      <c r="O24" s="53">
        <v>3115</v>
      </c>
      <c r="P24" s="53">
        <v>3114</v>
      </c>
      <c r="Q24" s="53">
        <v>3066</v>
      </c>
      <c r="R24" s="53">
        <v>3105</v>
      </c>
      <c r="S24" s="53">
        <v>3136</v>
      </c>
      <c r="T24" s="53">
        <v>3164</v>
      </c>
      <c r="U24" s="53">
        <v>3209</v>
      </c>
      <c r="V24" s="53">
        <v>3187</v>
      </c>
      <c r="W24" s="53">
        <v>3168</v>
      </c>
      <c r="X24" s="53">
        <v>3167</v>
      </c>
      <c r="Y24" s="53">
        <v>3150</v>
      </c>
      <c r="Z24" s="53">
        <v>3132</v>
      </c>
      <c r="AA24" s="53">
        <v>3104</v>
      </c>
      <c r="AB24" s="53">
        <v>3094</v>
      </c>
      <c r="AC24" s="2"/>
    </row>
    <row r="25" spans="1:53">
      <c r="A25" s="2"/>
      <c r="B25" s="44" t="s">
        <v>55</v>
      </c>
      <c r="C25" s="52">
        <v>1660</v>
      </c>
      <c r="D25" s="52">
        <v>1663</v>
      </c>
      <c r="E25" s="52">
        <v>1668</v>
      </c>
      <c r="F25" s="52">
        <v>1651</v>
      </c>
      <c r="G25" s="52">
        <v>1628</v>
      </c>
      <c r="H25" s="52">
        <v>1629</v>
      </c>
      <c r="I25" s="52">
        <v>1516</v>
      </c>
      <c r="J25" s="52">
        <v>1520</v>
      </c>
      <c r="K25" s="52">
        <v>1524</v>
      </c>
      <c r="L25" s="52">
        <v>1523</v>
      </c>
      <c r="M25" s="52">
        <v>1505</v>
      </c>
      <c r="N25" s="52">
        <v>1468</v>
      </c>
      <c r="O25" s="52">
        <v>1424</v>
      </c>
      <c r="P25" s="52">
        <v>1406</v>
      </c>
      <c r="Q25" s="52">
        <v>1410</v>
      </c>
      <c r="R25" s="52">
        <v>1393</v>
      </c>
      <c r="S25" s="52">
        <v>1392</v>
      </c>
      <c r="T25" s="52">
        <v>1392</v>
      </c>
      <c r="U25" s="52">
        <v>1430</v>
      </c>
      <c r="V25" s="52">
        <v>1422</v>
      </c>
      <c r="W25" s="52">
        <v>1412</v>
      </c>
      <c r="X25" s="52">
        <v>1406</v>
      </c>
      <c r="Y25" s="52">
        <v>1398</v>
      </c>
      <c r="Z25" s="52">
        <v>1391</v>
      </c>
      <c r="AA25" s="52">
        <v>1381</v>
      </c>
      <c r="AB25" s="52">
        <v>1376</v>
      </c>
      <c r="AC25" s="2"/>
    </row>
    <row r="26" spans="1:53">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4"/>
      <c r="AE26" s="4"/>
      <c r="AF26" s="4"/>
      <c r="AG26" s="4"/>
      <c r="AH26" s="4"/>
      <c r="AI26" s="4"/>
      <c r="AJ26" s="4"/>
      <c r="AK26" s="4"/>
      <c r="AL26" s="4"/>
      <c r="AM26" s="4"/>
      <c r="AN26" s="4"/>
      <c r="AO26" s="4"/>
      <c r="AP26" s="4"/>
      <c r="AQ26" s="4"/>
      <c r="AR26" s="4"/>
      <c r="AS26" s="4"/>
      <c r="AT26" s="4"/>
      <c r="AU26" s="4"/>
      <c r="AV26" s="4"/>
      <c r="AW26" s="4"/>
      <c r="AX26" s="4"/>
      <c r="AY26" s="4"/>
      <c r="AZ26" s="4"/>
      <c r="BA26" s="4"/>
    </row>
    <row r="27" spans="1:53">
      <c r="A27" s="2"/>
      <c r="B27" s="54" t="s">
        <v>858</v>
      </c>
      <c r="C27" s="169" t="s">
        <v>8</v>
      </c>
      <c r="D27" s="170"/>
      <c r="E27" s="170"/>
      <c r="F27" s="170"/>
      <c r="G27" s="170"/>
      <c r="H27" s="170"/>
      <c r="I27" s="170"/>
      <c r="J27" s="170"/>
      <c r="K27" s="170"/>
      <c r="L27" s="170"/>
      <c r="M27" s="170"/>
      <c r="N27" s="170"/>
      <c r="O27" s="170"/>
      <c r="P27" s="170"/>
      <c r="Q27" s="170"/>
      <c r="R27" s="170"/>
      <c r="S27" s="170"/>
      <c r="T27" s="170"/>
      <c r="U27" s="171"/>
      <c r="V27" s="169" t="s">
        <v>810</v>
      </c>
      <c r="W27" s="170"/>
      <c r="X27" s="170"/>
      <c r="Y27" s="170"/>
      <c r="Z27" s="170"/>
      <c r="AA27" s="170"/>
      <c r="AB27" s="170"/>
      <c r="AC27" s="2"/>
      <c r="AD27" s="5"/>
      <c r="AE27" s="5"/>
      <c r="AF27" s="5"/>
      <c r="AG27" s="5"/>
      <c r="AH27" s="5"/>
      <c r="AI27" s="5"/>
      <c r="AJ27" s="5"/>
      <c r="AK27" s="5"/>
      <c r="AL27" s="5"/>
      <c r="AM27" s="5"/>
      <c r="AN27" s="5"/>
      <c r="AO27" s="5"/>
      <c r="AP27" s="5"/>
      <c r="AQ27" s="5"/>
      <c r="AR27" s="5"/>
    </row>
    <row r="28" spans="1:53">
      <c r="A28" s="2"/>
      <c r="B28" s="43" t="s">
        <v>1083</v>
      </c>
      <c r="C28" s="75" t="s">
        <v>10</v>
      </c>
      <c r="D28" s="75" t="s">
        <v>11</v>
      </c>
      <c r="E28" s="75" t="s">
        <v>12</v>
      </c>
      <c r="F28" s="75" t="s">
        <v>13</v>
      </c>
      <c r="G28" s="75" t="s">
        <v>14</v>
      </c>
      <c r="H28" s="75" t="s">
        <v>15</v>
      </c>
      <c r="I28" s="75" t="s">
        <v>16</v>
      </c>
      <c r="J28" s="75" t="s">
        <v>17</v>
      </c>
      <c r="K28" s="75" t="s">
        <v>18</v>
      </c>
      <c r="L28" s="75" t="s">
        <v>19</v>
      </c>
      <c r="M28" s="75" t="s">
        <v>20</v>
      </c>
      <c r="N28" s="75" t="s">
        <v>21</v>
      </c>
      <c r="O28" s="75" t="s">
        <v>22</v>
      </c>
      <c r="P28" s="75" t="s">
        <v>23</v>
      </c>
      <c r="Q28" s="75" t="s">
        <v>24</v>
      </c>
      <c r="R28" s="75" t="s">
        <v>25</v>
      </c>
      <c r="S28" s="75" t="s">
        <v>26</v>
      </c>
      <c r="T28" s="75" t="s">
        <v>27</v>
      </c>
      <c r="U28" s="75" t="s">
        <v>28</v>
      </c>
      <c r="V28" s="75" t="s">
        <v>29</v>
      </c>
      <c r="W28" s="75" t="s">
        <v>30</v>
      </c>
      <c r="X28" s="75" t="s">
        <v>31</v>
      </c>
      <c r="Y28" s="75" t="s">
        <v>32</v>
      </c>
      <c r="Z28" s="75" t="s">
        <v>33</v>
      </c>
      <c r="AA28" s="75" t="s">
        <v>34</v>
      </c>
      <c r="AB28" s="75" t="s">
        <v>35</v>
      </c>
      <c r="AC28" s="2"/>
      <c r="AD28" s="5"/>
      <c r="AE28" s="5"/>
      <c r="AF28" s="5"/>
      <c r="AG28" s="5"/>
      <c r="AH28" s="5"/>
      <c r="AI28" s="5"/>
      <c r="AJ28" s="5"/>
      <c r="AK28" s="5"/>
      <c r="AL28" s="5"/>
      <c r="AM28" s="5"/>
      <c r="AN28" s="5"/>
      <c r="AO28" s="5"/>
      <c r="AP28" s="5"/>
      <c r="AQ28" s="5"/>
      <c r="AR28" s="5"/>
    </row>
    <row r="29" spans="1:53">
      <c r="A29" s="2"/>
      <c r="B29" s="44" t="s">
        <v>41</v>
      </c>
      <c r="C29" s="52">
        <v>8622</v>
      </c>
      <c r="D29" s="52">
        <v>8623</v>
      </c>
      <c r="E29" s="52">
        <v>8662</v>
      </c>
      <c r="F29" s="52">
        <v>8718</v>
      </c>
      <c r="G29" s="52">
        <v>8757</v>
      </c>
      <c r="H29" s="52">
        <v>8886</v>
      </c>
      <c r="I29" s="52">
        <v>8939</v>
      </c>
      <c r="J29" s="52">
        <v>9223</v>
      </c>
      <c r="K29" s="52">
        <v>9340</v>
      </c>
      <c r="L29" s="52">
        <v>9501</v>
      </c>
      <c r="M29" s="52">
        <v>9668</v>
      </c>
      <c r="N29" s="52">
        <v>9793</v>
      </c>
      <c r="O29" s="52">
        <v>9963</v>
      </c>
      <c r="P29" s="52">
        <v>10045</v>
      </c>
      <c r="Q29" s="52">
        <v>10191</v>
      </c>
      <c r="R29" s="52">
        <v>10346</v>
      </c>
      <c r="S29" s="52">
        <v>10485</v>
      </c>
      <c r="T29" s="52">
        <v>10662</v>
      </c>
      <c r="U29" s="52">
        <v>10773</v>
      </c>
      <c r="V29" s="52">
        <v>10753.896302821411</v>
      </c>
      <c r="W29" s="52">
        <v>10743.030480086025</v>
      </c>
      <c r="X29" s="52">
        <v>10777.330496232951</v>
      </c>
      <c r="Y29" s="52">
        <v>10785.846518849188</v>
      </c>
      <c r="Z29" s="52">
        <v>10792.003855294188</v>
      </c>
      <c r="AA29" s="52">
        <v>10771.123196688131</v>
      </c>
      <c r="AB29" s="52">
        <v>10795.726171417544</v>
      </c>
      <c r="AC29" s="2"/>
      <c r="AD29" s="5"/>
      <c r="AE29" s="5"/>
      <c r="AF29" s="5"/>
      <c r="AG29" s="5"/>
      <c r="AH29" s="5"/>
      <c r="AI29" s="5"/>
      <c r="AJ29" s="5"/>
      <c r="AK29" s="5"/>
      <c r="AL29" s="5"/>
      <c r="AM29" s="5"/>
      <c r="AN29" s="5"/>
      <c r="AO29" s="5"/>
      <c r="AP29" s="5"/>
      <c r="AQ29" s="5"/>
      <c r="AR29" s="5"/>
    </row>
    <row r="30" spans="1:53">
      <c r="A30" s="2"/>
      <c r="B30" s="2" t="s">
        <v>42</v>
      </c>
      <c r="C30" s="53">
        <v>12319.61609</v>
      </c>
      <c r="D30" s="53">
        <v>12398.822700000001</v>
      </c>
      <c r="E30" s="53">
        <v>12451.47551</v>
      </c>
      <c r="F30" s="53">
        <v>12529.154860000001</v>
      </c>
      <c r="G30" s="53">
        <v>12631.36335</v>
      </c>
      <c r="H30" s="53">
        <v>12875.965899999999</v>
      </c>
      <c r="I30" s="53">
        <v>13170.67844</v>
      </c>
      <c r="J30" s="53">
        <v>13444.405479999999</v>
      </c>
      <c r="K30" s="53">
        <v>13656.991410000001</v>
      </c>
      <c r="L30" s="53">
        <v>13819.611080000001</v>
      </c>
      <c r="M30" s="53">
        <v>14213.54263</v>
      </c>
      <c r="N30" s="53">
        <v>14452.63969</v>
      </c>
      <c r="O30" s="53">
        <v>14723.528120000003</v>
      </c>
      <c r="P30" s="53">
        <v>15052.83467</v>
      </c>
      <c r="Q30" s="53">
        <v>15212.30256</v>
      </c>
      <c r="R30" s="53">
        <v>15505.666140000001</v>
      </c>
      <c r="S30" s="53">
        <v>15747.056250000001</v>
      </c>
      <c r="T30" s="53">
        <v>16012.271779999999</v>
      </c>
      <c r="U30" s="53">
        <v>16232.087599999999</v>
      </c>
      <c r="V30" s="53">
        <v>16367.385490739143</v>
      </c>
      <c r="W30" s="53">
        <v>16468.12114162869</v>
      </c>
      <c r="X30" s="53">
        <v>16651.731965091873</v>
      </c>
      <c r="Y30" s="53">
        <v>16791.340692080015</v>
      </c>
      <c r="Z30" s="53">
        <v>16928.384908879922</v>
      </c>
      <c r="AA30" s="53">
        <v>17017.318414949765</v>
      </c>
      <c r="AB30" s="53">
        <v>17188.664441466197</v>
      </c>
      <c r="AC30" s="2"/>
      <c r="AD30" s="5"/>
      <c r="AE30" s="5"/>
      <c r="AF30" s="5"/>
      <c r="AG30" s="5"/>
      <c r="AH30" s="5"/>
      <c r="AI30" s="5"/>
      <c r="AJ30" s="5"/>
      <c r="AK30" s="5"/>
      <c r="AL30" s="5"/>
      <c r="AM30" s="5"/>
      <c r="AN30" s="5"/>
      <c r="AO30" s="5"/>
      <c r="AP30" s="5"/>
      <c r="AQ30" s="5"/>
      <c r="AR30" s="5"/>
    </row>
    <row r="31" spans="1:53">
      <c r="A31" s="2"/>
      <c r="B31" s="44" t="s">
        <v>43</v>
      </c>
      <c r="C31" s="52">
        <v>9107</v>
      </c>
      <c r="D31" s="52">
        <v>9198</v>
      </c>
      <c r="E31" s="52">
        <v>9278</v>
      </c>
      <c r="F31" s="52">
        <v>9483</v>
      </c>
      <c r="G31" s="52">
        <v>9609</v>
      </c>
      <c r="H31" s="52">
        <v>9849</v>
      </c>
      <c r="I31" s="52">
        <v>9971</v>
      </c>
      <c r="J31" s="52">
        <v>10178</v>
      </c>
      <c r="K31" s="52">
        <v>10419</v>
      </c>
      <c r="L31" s="52">
        <v>10676</v>
      </c>
      <c r="M31" s="52">
        <v>11016</v>
      </c>
      <c r="N31" s="52">
        <v>11274</v>
      </c>
      <c r="O31" s="52">
        <v>11450</v>
      </c>
      <c r="P31" s="52">
        <v>11769</v>
      </c>
      <c r="Q31" s="52">
        <v>12094</v>
      </c>
      <c r="R31" s="52">
        <v>12388</v>
      </c>
      <c r="S31" s="52">
        <v>12587</v>
      </c>
      <c r="T31" s="52">
        <v>12868</v>
      </c>
      <c r="U31" s="52">
        <v>13032</v>
      </c>
      <c r="V31" s="52">
        <v>13137.553714836322</v>
      </c>
      <c r="W31" s="52">
        <v>13225.196394061568</v>
      </c>
      <c r="X31" s="52">
        <v>13379.906952063482</v>
      </c>
      <c r="Y31" s="52">
        <v>13499.381765903789</v>
      </c>
      <c r="Z31" s="52">
        <v>13616.58750671306</v>
      </c>
      <c r="AA31" s="52">
        <v>13694.306932472466</v>
      </c>
      <c r="AB31" s="52">
        <v>13838.29217935781</v>
      </c>
      <c r="AC31" s="2"/>
      <c r="AD31" s="5"/>
      <c r="AE31" s="5"/>
      <c r="AF31" s="5"/>
      <c r="AG31" s="5"/>
      <c r="AH31" s="5"/>
      <c r="AI31" s="5"/>
      <c r="AJ31" s="5"/>
      <c r="AK31" s="5"/>
      <c r="AL31" s="5"/>
      <c r="AM31" s="5"/>
      <c r="AN31" s="5"/>
      <c r="AO31" s="5"/>
      <c r="AP31" s="5"/>
      <c r="AQ31" s="5"/>
      <c r="AR31" s="5"/>
    </row>
    <row r="32" spans="1:53">
      <c r="A32" s="2"/>
      <c r="B32" s="2" t="s">
        <v>44</v>
      </c>
      <c r="C32" s="53">
        <v>2891</v>
      </c>
      <c r="D32" s="53">
        <v>2924</v>
      </c>
      <c r="E32" s="53">
        <v>2970</v>
      </c>
      <c r="F32" s="53">
        <v>3012</v>
      </c>
      <c r="G32" s="53">
        <v>3028</v>
      </c>
      <c r="H32" s="53">
        <v>3080</v>
      </c>
      <c r="I32" s="53">
        <v>3084</v>
      </c>
      <c r="J32" s="53">
        <v>3143</v>
      </c>
      <c r="K32" s="53">
        <v>3174</v>
      </c>
      <c r="L32" s="53">
        <v>3256</v>
      </c>
      <c r="M32" s="53">
        <v>3303</v>
      </c>
      <c r="N32" s="53">
        <v>3358</v>
      </c>
      <c r="O32" s="53">
        <v>3407</v>
      </c>
      <c r="P32" s="53">
        <v>3455</v>
      </c>
      <c r="Q32" s="53">
        <v>3495</v>
      </c>
      <c r="R32" s="53">
        <v>3542</v>
      </c>
      <c r="S32" s="53">
        <v>3581</v>
      </c>
      <c r="T32" s="53">
        <v>3641</v>
      </c>
      <c r="U32" s="53">
        <v>3700</v>
      </c>
      <c r="V32" s="53">
        <v>3684.6039345590889</v>
      </c>
      <c r="W32" s="53">
        <v>3691.6960686980133</v>
      </c>
      <c r="X32" s="53">
        <v>3717.5299105411987</v>
      </c>
      <c r="Y32" s="53">
        <v>3733.5347860129896</v>
      </c>
      <c r="Z32" s="53">
        <v>3749.1469936111248</v>
      </c>
      <c r="AA32" s="53">
        <v>3754.3318948851606</v>
      </c>
      <c r="AB32" s="53">
        <v>3778.4080694391178</v>
      </c>
      <c r="AC32" s="2"/>
      <c r="AD32" s="5"/>
      <c r="AE32" s="5"/>
      <c r="AF32" s="5"/>
      <c r="AG32" s="5"/>
      <c r="AH32" s="5"/>
      <c r="AI32" s="5"/>
      <c r="AJ32" s="5"/>
      <c r="AK32" s="5"/>
      <c r="AL32" s="5"/>
      <c r="AM32" s="5"/>
      <c r="AN32" s="5"/>
      <c r="AO32" s="5"/>
      <c r="AP32" s="5"/>
      <c r="AQ32" s="5"/>
      <c r="AR32" s="5"/>
    </row>
    <row r="33" spans="1:46">
      <c r="A33" s="2"/>
      <c r="B33" s="44" t="s">
        <v>45</v>
      </c>
      <c r="C33" s="52">
        <v>1695</v>
      </c>
      <c r="D33" s="52">
        <v>1709</v>
      </c>
      <c r="E33" s="52">
        <v>1724</v>
      </c>
      <c r="F33" s="52">
        <v>1734</v>
      </c>
      <c r="G33" s="52">
        <v>1745</v>
      </c>
      <c r="H33" s="52">
        <v>1761</v>
      </c>
      <c r="I33" s="52">
        <v>1762</v>
      </c>
      <c r="J33" s="52">
        <v>1782</v>
      </c>
      <c r="K33" s="52">
        <v>1805</v>
      </c>
      <c r="L33" s="52">
        <v>1825</v>
      </c>
      <c r="M33" s="52">
        <v>1840</v>
      </c>
      <c r="N33" s="52">
        <v>1860</v>
      </c>
      <c r="O33" s="52">
        <v>1879</v>
      </c>
      <c r="P33" s="52">
        <v>1902</v>
      </c>
      <c r="Q33" s="52">
        <v>1925</v>
      </c>
      <c r="R33" s="52">
        <v>1947</v>
      </c>
      <c r="S33" s="52">
        <v>1971</v>
      </c>
      <c r="T33" s="52">
        <v>1994</v>
      </c>
      <c r="U33" s="52">
        <v>2053.7808219178082</v>
      </c>
      <c r="V33" s="52">
        <v>2078.0729326387973</v>
      </c>
      <c r="W33" s="52">
        <v>2098.4293105418487</v>
      </c>
      <c r="X33" s="52">
        <v>2126.4023515319977</v>
      </c>
      <c r="Y33" s="52">
        <v>2150.567060978598</v>
      </c>
      <c r="Z33" s="52">
        <v>2174.7317704251982</v>
      </c>
      <c r="AA33" s="52">
        <v>2194.8143065974591</v>
      </c>
      <c r="AB33" s="52">
        <v>2222.9762551354725</v>
      </c>
      <c r="AC33" s="2"/>
      <c r="AD33" s="5"/>
      <c r="AE33" s="5"/>
      <c r="AF33" s="5"/>
      <c r="AG33" s="5"/>
      <c r="AH33" s="5"/>
      <c r="AI33" s="5"/>
      <c r="AJ33" s="5"/>
      <c r="AK33" s="5"/>
      <c r="AL33" s="5"/>
      <c r="AM33" s="5"/>
      <c r="AN33" s="5"/>
      <c r="AO33" s="5"/>
      <c r="AP33" s="5"/>
      <c r="AQ33" s="5"/>
      <c r="AR33" s="5"/>
    </row>
    <row r="34" spans="1:46">
      <c r="A34" s="2"/>
      <c r="B34" s="2" t="s">
        <v>46</v>
      </c>
      <c r="C34" s="53">
        <v>8531</v>
      </c>
      <c r="D34" s="53">
        <v>8513</v>
      </c>
      <c r="E34" s="53">
        <v>8554</v>
      </c>
      <c r="F34" s="53">
        <v>8626</v>
      </c>
      <c r="G34" s="53">
        <v>8663</v>
      </c>
      <c r="H34" s="53">
        <v>8710</v>
      </c>
      <c r="I34" s="53">
        <v>8742</v>
      </c>
      <c r="J34" s="53">
        <v>8788</v>
      </c>
      <c r="K34" s="53">
        <v>8857</v>
      </c>
      <c r="L34" s="53">
        <v>8943</v>
      </c>
      <c r="M34" s="53">
        <v>9037</v>
      </c>
      <c r="N34" s="53">
        <v>9145</v>
      </c>
      <c r="O34" s="53">
        <v>9257</v>
      </c>
      <c r="P34" s="53">
        <v>9347</v>
      </c>
      <c r="Q34" s="53">
        <v>9454</v>
      </c>
      <c r="R34" s="53">
        <v>9561</v>
      </c>
      <c r="S34" s="53">
        <v>9662</v>
      </c>
      <c r="T34" s="53">
        <v>9762</v>
      </c>
      <c r="U34" s="53">
        <v>9835</v>
      </c>
      <c r="V34" s="53">
        <v>9841.9651253416323</v>
      </c>
      <c r="W34" s="53">
        <v>9835.6371565948648</v>
      </c>
      <c r="X34" s="53">
        <v>9875.8389611246002</v>
      </c>
      <c r="Y34" s="53">
        <v>9891.8150585720068</v>
      </c>
      <c r="Z34" s="53">
        <v>9907.5509509083986</v>
      </c>
      <c r="AA34" s="53">
        <v>9897.980842602361</v>
      </c>
      <c r="AB34" s="53">
        <v>9934.2186333607915</v>
      </c>
      <c r="AC34" s="2"/>
      <c r="AD34" s="5"/>
      <c r="AE34" s="5"/>
      <c r="AF34" s="5"/>
      <c r="AG34" s="5"/>
      <c r="AH34" s="5"/>
      <c r="AI34" s="5"/>
      <c r="AJ34" s="5"/>
      <c r="AK34" s="5"/>
      <c r="AL34" s="5"/>
      <c r="AM34" s="5"/>
      <c r="AN34" s="5"/>
      <c r="AO34" s="5"/>
      <c r="AP34" s="5"/>
      <c r="AQ34" s="5"/>
      <c r="AR34" s="5"/>
    </row>
    <row r="35" spans="1:46">
      <c r="A35" s="2"/>
      <c r="B35" s="44" t="s">
        <v>47</v>
      </c>
      <c r="C35" s="52">
        <v>12322.41259</v>
      </c>
      <c r="D35" s="52">
        <v>12346.220890000001</v>
      </c>
      <c r="E35" s="52">
        <v>12400.317300000001</v>
      </c>
      <c r="F35" s="52">
        <v>12442.35261</v>
      </c>
      <c r="G35" s="52">
        <v>12545.91296</v>
      </c>
      <c r="H35" s="52">
        <v>12733.19371</v>
      </c>
      <c r="I35" s="52">
        <v>12770.15288</v>
      </c>
      <c r="J35" s="52">
        <v>12986.927900000001</v>
      </c>
      <c r="K35" s="52">
        <v>13172.034949999999</v>
      </c>
      <c r="L35" s="52">
        <v>13297.93513</v>
      </c>
      <c r="M35" s="52">
        <v>13502.012909999999</v>
      </c>
      <c r="N35" s="52">
        <v>13692.162189999999</v>
      </c>
      <c r="O35" s="52">
        <v>13986.80053</v>
      </c>
      <c r="P35" s="52">
        <v>14083.434549999998</v>
      </c>
      <c r="Q35" s="52">
        <v>14265.108809999998</v>
      </c>
      <c r="R35" s="52">
        <v>14423.140810000001</v>
      </c>
      <c r="S35" s="52">
        <v>14587.846819999999</v>
      </c>
      <c r="T35" s="52">
        <v>14739.085230000001</v>
      </c>
      <c r="U35" s="52">
        <v>14869.528350000001</v>
      </c>
      <c r="V35" s="52">
        <v>15068.948203237185</v>
      </c>
      <c r="W35" s="52">
        <v>15134.903977898957</v>
      </c>
      <c r="X35" s="52">
        <v>15283.162314714729</v>
      </c>
      <c r="Y35" s="52">
        <v>15391.744564664579</v>
      </c>
      <c r="Z35" s="52">
        <v>15500.621853456641</v>
      </c>
      <c r="AA35" s="52">
        <v>15566.966089588055</v>
      </c>
      <c r="AB35" s="52">
        <v>15713.950848407545</v>
      </c>
      <c r="AC35" s="2"/>
      <c r="AD35" s="5"/>
      <c r="AE35" s="5"/>
      <c r="AF35" s="5"/>
      <c r="AG35" s="5"/>
      <c r="AH35" s="5"/>
      <c r="AI35" s="5"/>
      <c r="AJ35" s="5"/>
      <c r="AK35" s="5"/>
      <c r="AL35" s="5"/>
      <c r="AM35" s="5"/>
      <c r="AN35" s="5"/>
      <c r="AO35" s="5"/>
      <c r="AP35" s="5"/>
      <c r="AQ35" s="5"/>
      <c r="AR35" s="5"/>
    </row>
    <row r="36" spans="1:46">
      <c r="A36" s="2"/>
      <c r="B36" s="2" t="s">
        <v>48</v>
      </c>
      <c r="C36" s="53">
        <v>8997</v>
      </c>
      <c r="D36" s="53">
        <v>9009</v>
      </c>
      <c r="E36" s="53">
        <v>9221</v>
      </c>
      <c r="F36" s="53">
        <v>9249</v>
      </c>
      <c r="G36" s="53">
        <v>9330</v>
      </c>
      <c r="H36" s="53">
        <v>9519</v>
      </c>
      <c r="I36" s="53">
        <v>9480</v>
      </c>
      <c r="J36" s="53">
        <v>9499</v>
      </c>
      <c r="K36" s="53">
        <v>9679</v>
      </c>
      <c r="L36" s="53">
        <v>9856</v>
      </c>
      <c r="M36" s="53">
        <v>10009</v>
      </c>
      <c r="N36" s="53">
        <v>10164</v>
      </c>
      <c r="O36" s="53">
        <v>10413</v>
      </c>
      <c r="P36" s="53">
        <v>10522</v>
      </c>
      <c r="Q36" s="53">
        <v>10770</v>
      </c>
      <c r="R36" s="53">
        <v>10977</v>
      </c>
      <c r="S36" s="53">
        <v>11144</v>
      </c>
      <c r="T36" s="53">
        <v>11290</v>
      </c>
      <c r="U36" s="53">
        <v>11371</v>
      </c>
      <c r="V36" s="53">
        <v>11485.840301655644</v>
      </c>
      <c r="W36" s="53">
        <v>11534.763539643625</v>
      </c>
      <c r="X36" s="53">
        <v>11647.978326528115</v>
      </c>
      <c r="Y36" s="53">
        <v>11730.188630115988</v>
      </c>
      <c r="Z36" s="53">
        <v>11812.398933703864</v>
      </c>
      <c r="AA36" s="53">
        <v>11861.136448562325</v>
      </c>
      <c r="AB36" s="53">
        <v>11971.60220990069</v>
      </c>
      <c r="AC36" s="2"/>
    </row>
    <row r="37" spans="1:46">
      <c r="A37" s="2"/>
      <c r="B37" s="44" t="s">
        <v>49</v>
      </c>
      <c r="C37" s="52">
        <v>2893</v>
      </c>
      <c r="D37" s="52">
        <v>2895</v>
      </c>
      <c r="E37" s="52">
        <v>2954</v>
      </c>
      <c r="F37" s="52">
        <v>2951</v>
      </c>
      <c r="G37" s="52">
        <v>2978</v>
      </c>
      <c r="H37" s="52">
        <v>2997</v>
      </c>
      <c r="I37" s="52">
        <v>2985</v>
      </c>
      <c r="J37" s="52">
        <v>2968</v>
      </c>
      <c r="K37" s="52">
        <v>3004</v>
      </c>
      <c r="L37" s="52">
        <v>3044</v>
      </c>
      <c r="M37" s="52">
        <v>3046</v>
      </c>
      <c r="N37" s="52">
        <v>3096</v>
      </c>
      <c r="O37" s="52">
        <v>3117</v>
      </c>
      <c r="P37" s="52">
        <v>3155</v>
      </c>
      <c r="Q37" s="52">
        <v>3174</v>
      </c>
      <c r="R37" s="52">
        <v>3200</v>
      </c>
      <c r="S37" s="52">
        <v>3250</v>
      </c>
      <c r="T37" s="52">
        <v>3249</v>
      </c>
      <c r="U37" s="52">
        <v>3305</v>
      </c>
      <c r="V37" s="52">
        <v>3297.1218951240617</v>
      </c>
      <c r="W37" s="52">
        <v>3293.771040011457</v>
      </c>
      <c r="X37" s="52">
        <v>3308.254909516937</v>
      </c>
      <c r="Y37" s="52">
        <v>3313.9967165844323</v>
      </c>
      <c r="Z37" s="52">
        <v>3319.5632237808709</v>
      </c>
      <c r="AA37" s="52">
        <v>3316.0825620829714</v>
      </c>
      <c r="AB37" s="52">
        <v>3330.3456384316301</v>
      </c>
      <c r="AC37" s="2"/>
    </row>
    <row r="38" spans="1:46">
      <c r="A38" s="2"/>
      <c r="B38" s="2" t="s">
        <v>50</v>
      </c>
      <c r="C38" s="53">
        <v>1687</v>
      </c>
      <c r="D38" s="53">
        <v>1697</v>
      </c>
      <c r="E38" s="53">
        <v>1707</v>
      </c>
      <c r="F38" s="53">
        <v>1692</v>
      </c>
      <c r="G38" s="53">
        <v>1700</v>
      </c>
      <c r="H38" s="53">
        <v>1710</v>
      </c>
      <c r="I38" s="53">
        <v>1699</v>
      </c>
      <c r="J38" s="53">
        <v>1691</v>
      </c>
      <c r="K38" s="53">
        <v>1703</v>
      </c>
      <c r="L38" s="53">
        <v>1710</v>
      </c>
      <c r="M38" s="53">
        <v>1712</v>
      </c>
      <c r="N38" s="53">
        <v>1717</v>
      </c>
      <c r="O38" s="53">
        <v>1729</v>
      </c>
      <c r="P38" s="53">
        <v>1736</v>
      </c>
      <c r="Q38" s="53">
        <v>1747</v>
      </c>
      <c r="R38" s="53">
        <v>1757</v>
      </c>
      <c r="S38" s="53">
        <v>1768</v>
      </c>
      <c r="T38" s="53">
        <v>1780</v>
      </c>
      <c r="U38" s="53">
        <v>1824.8082191780823</v>
      </c>
      <c r="V38" s="53">
        <v>1835.2149081500179</v>
      </c>
      <c r="W38" s="53">
        <v>1842.3166127454438</v>
      </c>
      <c r="X38" s="53">
        <v>1855.9526857163282</v>
      </c>
      <c r="Y38" s="53">
        <v>1866.4349750658241</v>
      </c>
      <c r="Z38" s="53">
        <v>1876.8416640377593</v>
      </c>
      <c r="AA38" s="53">
        <v>1883.9750514471598</v>
      </c>
      <c r="AB38" s="53">
        <v>1897.8062427367506</v>
      </c>
      <c r="AC38" s="2"/>
    </row>
    <row r="39" spans="1:46">
      <c r="A39" s="2"/>
      <c r="B39" s="44" t="s">
        <v>51</v>
      </c>
      <c r="C39" s="52">
        <v>8444</v>
      </c>
      <c r="D39" s="52">
        <v>8373</v>
      </c>
      <c r="E39" s="52">
        <v>8333</v>
      </c>
      <c r="F39" s="52">
        <v>8403</v>
      </c>
      <c r="G39" s="52">
        <v>8342</v>
      </c>
      <c r="H39" s="52">
        <v>8321</v>
      </c>
      <c r="I39" s="52">
        <v>8213</v>
      </c>
      <c r="J39" s="52">
        <v>8201</v>
      </c>
      <c r="K39" s="52">
        <v>8189</v>
      </c>
      <c r="L39" s="52">
        <v>7050</v>
      </c>
      <c r="M39" s="52">
        <v>7045</v>
      </c>
      <c r="N39" s="52">
        <v>6966</v>
      </c>
      <c r="O39" s="52">
        <v>7002</v>
      </c>
      <c r="P39" s="52">
        <v>7031</v>
      </c>
      <c r="Q39" s="52">
        <v>7105</v>
      </c>
      <c r="R39" s="52">
        <v>7175</v>
      </c>
      <c r="S39" s="52">
        <v>7265</v>
      </c>
      <c r="T39" s="52">
        <v>7349</v>
      </c>
      <c r="U39" s="52">
        <v>7408</v>
      </c>
      <c r="V39" s="52">
        <v>7467.7723576868384</v>
      </c>
      <c r="W39" s="52">
        <v>7479.2855282411956</v>
      </c>
      <c r="X39" s="52">
        <v>7528.8158266719229</v>
      </c>
      <c r="Y39" s="52">
        <v>7552.2605222766997</v>
      </c>
      <c r="Z39" s="52">
        <v>7573.4534327808251</v>
      </c>
      <c r="AA39" s="52">
        <v>7572.4846430592215</v>
      </c>
      <c r="AB39" s="52">
        <v>7598.7900237412769</v>
      </c>
      <c r="AC39" s="2"/>
    </row>
    <row r="40" spans="1:46">
      <c r="A40" s="2"/>
      <c r="B40" s="2" t="s">
        <v>52</v>
      </c>
      <c r="C40" s="53">
        <v>12258.946169999999</v>
      </c>
      <c r="D40" s="53">
        <v>12304.64464</v>
      </c>
      <c r="E40" s="53">
        <v>12418.065850000001</v>
      </c>
      <c r="F40" s="53">
        <v>12489.13868</v>
      </c>
      <c r="G40" s="53">
        <v>12298.68857</v>
      </c>
      <c r="H40" s="53">
        <v>12364.32244</v>
      </c>
      <c r="I40" s="53">
        <v>12474.83085</v>
      </c>
      <c r="J40" s="53">
        <v>12567.99682</v>
      </c>
      <c r="K40" s="53">
        <v>12694.32512</v>
      </c>
      <c r="L40" s="53">
        <v>12291.831910000001</v>
      </c>
      <c r="M40" s="53">
        <v>11960.789489999999</v>
      </c>
      <c r="N40" s="53">
        <v>11540.402550000001</v>
      </c>
      <c r="O40" s="53">
        <v>11466.788339999999</v>
      </c>
      <c r="P40" s="53">
        <v>11511.77894</v>
      </c>
      <c r="Q40" s="53">
        <v>11592.818740000001</v>
      </c>
      <c r="R40" s="53">
        <v>11656.336069999999</v>
      </c>
      <c r="S40" s="53">
        <v>11705.924489999999</v>
      </c>
      <c r="T40" s="53">
        <v>11884.191269999999</v>
      </c>
      <c r="U40" s="53">
        <v>12061.22633</v>
      </c>
      <c r="V40" s="53">
        <v>12094.148765893464</v>
      </c>
      <c r="W40" s="53">
        <v>12109.850142250363</v>
      </c>
      <c r="X40" s="53">
        <v>12165.608032530345</v>
      </c>
      <c r="Y40" s="53">
        <v>12146.303854665182</v>
      </c>
      <c r="Z40" s="53">
        <v>12121.206644043852</v>
      </c>
      <c r="AA40" s="53">
        <v>12051.629553979808</v>
      </c>
      <c r="AB40" s="53">
        <v>12046.391833587473</v>
      </c>
      <c r="AC40" s="2"/>
    </row>
    <row r="41" spans="1:46">
      <c r="A41" s="2"/>
      <c r="B41" s="44" t="s">
        <v>53</v>
      </c>
      <c r="C41" s="52">
        <v>9027</v>
      </c>
      <c r="D41" s="52">
        <v>9034</v>
      </c>
      <c r="E41" s="52">
        <v>8790</v>
      </c>
      <c r="F41" s="52">
        <v>8583</v>
      </c>
      <c r="G41" s="52">
        <v>8506</v>
      </c>
      <c r="H41" s="52">
        <v>8589</v>
      </c>
      <c r="I41" s="52">
        <v>8522</v>
      </c>
      <c r="J41" s="52">
        <v>8557</v>
      </c>
      <c r="K41" s="52">
        <v>8600</v>
      </c>
      <c r="L41" s="52">
        <v>8737</v>
      </c>
      <c r="M41" s="52">
        <v>8757</v>
      </c>
      <c r="N41" s="52">
        <v>8664</v>
      </c>
      <c r="O41" s="52">
        <v>8694</v>
      </c>
      <c r="P41" s="52">
        <v>8809</v>
      </c>
      <c r="Q41" s="52">
        <v>8924</v>
      </c>
      <c r="R41" s="52">
        <v>9122</v>
      </c>
      <c r="S41" s="52">
        <v>9229</v>
      </c>
      <c r="T41" s="52">
        <v>9315</v>
      </c>
      <c r="U41" s="52">
        <v>9382</v>
      </c>
      <c r="V41" s="52">
        <v>9425.6721356344824</v>
      </c>
      <c r="W41" s="52">
        <v>9432.690040796715</v>
      </c>
      <c r="X41" s="52">
        <v>9479.2020607635332</v>
      </c>
      <c r="Y41" s="52">
        <v>9460.5139989334075</v>
      </c>
      <c r="Z41" s="52">
        <v>9432.5022397915563</v>
      </c>
      <c r="AA41" s="52">
        <v>9363.3484024527243</v>
      </c>
      <c r="AB41" s="52">
        <v>9343.2630498348444</v>
      </c>
      <c r="AC41" s="2"/>
    </row>
    <row r="42" spans="1:46">
      <c r="A42" s="2"/>
      <c r="B42" s="2" t="s">
        <v>54</v>
      </c>
      <c r="C42" s="53">
        <v>2846</v>
      </c>
      <c r="D42" s="53">
        <v>2837</v>
      </c>
      <c r="E42" s="53">
        <v>2883</v>
      </c>
      <c r="F42" s="53">
        <v>2879</v>
      </c>
      <c r="G42" s="53">
        <v>2857</v>
      </c>
      <c r="H42" s="53">
        <v>2882</v>
      </c>
      <c r="I42" s="53">
        <v>2834</v>
      </c>
      <c r="J42" s="53">
        <v>2813</v>
      </c>
      <c r="K42" s="53">
        <v>2839</v>
      </c>
      <c r="L42" s="53">
        <v>2850</v>
      </c>
      <c r="M42" s="53">
        <v>2841</v>
      </c>
      <c r="N42" s="53">
        <v>2833</v>
      </c>
      <c r="O42" s="53">
        <v>2788</v>
      </c>
      <c r="P42" s="53">
        <v>2800</v>
      </c>
      <c r="Q42" s="53">
        <v>2804</v>
      </c>
      <c r="R42" s="53">
        <v>2830</v>
      </c>
      <c r="S42" s="53">
        <v>2833</v>
      </c>
      <c r="T42" s="53">
        <v>2874</v>
      </c>
      <c r="U42" s="53">
        <v>2905</v>
      </c>
      <c r="V42" s="53">
        <v>2880.6982989090552</v>
      </c>
      <c r="W42" s="53">
        <v>2863.4323548254888</v>
      </c>
      <c r="X42" s="53">
        <v>2861.9395283852077</v>
      </c>
      <c r="Y42" s="53">
        <v>2846.1115143701481</v>
      </c>
      <c r="Z42" s="53">
        <v>2828.8679017057075</v>
      </c>
      <c r="AA42" s="53">
        <v>2803.280974339662</v>
      </c>
      <c r="AB42" s="53">
        <v>2793.5911004596719</v>
      </c>
      <c r="AC42" s="2"/>
    </row>
    <row r="43" spans="1:46">
      <c r="A43" s="2"/>
      <c r="B43" s="44" t="s">
        <v>55</v>
      </c>
      <c r="C43" s="52">
        <v>1620</v>
      </c>
      <c r="D43" s="52">
        <v>1625</v>
      </c>
      <c r="E43" s="52">
        <v>1629</v>
      </c>
      <c r="F43" s="52">
        <v>1613</v>
      </c>
      <c r="G43" s="52">
        <v>1591</v>
      </c>
      <c r="H43" s="52">
        <v>1594</v>
      </c>
      <c r="I43" s="52">
        <v>1480</v>
      </c>
      <c r="J43" s="52">
        <v>1481</v>
      </c>
      <c r="K43" s="52">
        <v>1485</v>
      </c>
      <c r="L43" s="52">
        <v>1487</v>
      </c>
      <c r="M43" s="52">
        <v>1469</v>
      </c>
      <c r="N43" s="52">
        <v>1430</v>
      </c>
      <c r="O43" s="52">
        <v>1388</v>
      </c>
      <c r="P43" s="52">
        <v>1373</v>
      </c>
      <c r="Q43" s="52">
        <v>1372</v>
      </c>
      <c r="R43" s="52">
        <v>1355</v>
      </c>
      <c r="S43" s="52">
        <v>1355</v>
      </c>
      <c r="T43" s="52">
        <v>1356</v>
      </c>
      <c r="U43" s="52">
        <v>1392.8538812785389</v>
      </c>
      <c r="V43" s="52">
        <v>1384.8258885229427</v>
      </c>
      <c r="W43" s="52">
        <v>1374.8042364046055</v>
      </c>
      <c r="X43" s="52">
        <v>1369.293038144659</v>
      </c>
      <c r="Y43" s="52">
        <v>1361.4162610452704</v>
      </c>
      <c r="Z43" s="52">
        <v>1353.5348481853521</v>
      </c>
      <c r="AA43" s="52">
        <v>1343.9269746763771</v>
      </c>
      <c r="AB43" s="52">
        <v>1338.6037300365224</v>
      </c>
      <c r="AC43" s="2"/>
    </row>
    <row r="44" spans="1:46">
      <c r="A44" s="2"/>
      <c r="B44" s="2"/>
      <c r="C44" s="2"/>
      <c r="D44" s="2"/>
      <c r="E44" s="2"/>
      <c r="F44" s="2"/>
      <c r="G44" s="2"/>
      <c r="H44" s="2"/>
      <c r="I44" s="2"/>
      <c r="J44" s="2"/>
      <c r="K44" s="2"/>
      <c r="L44" s="2"/>
      <c r="M44" s="2"/>
      <c r="N44" s="2"/>
      <c r="O44" s="2"/>
      <c r="P44" s="2"/>
      <c r="Q44" s="4"/>
      <c r="R44" s="4"/>
      <c r="S44" s="2"/>
      <c r="T44" s="2"/>
      <c r="U44" s="4"/>
      <c r="V44" s="2"/>
      <c r="W44" s="2"/>
      <c r="X44" s="2"/>
      <c r="Y44" s="2"/>
      <c r="Z44" s="2"/>
      <c r="AA44" s="2"/>
      <c r="AB44" s="2"/>
      <c r="AC44" s="2"/>
      <c r="AF44" s="5"/>
      <c r="AG44" s="5"/>
      <c r="AH44" s="5"/>
      <c r="AI44" s="5"/>
      <c r="AJ44" s="5"/>
      <c r="AK44" s="5"/>
      <c r="AL44" s="5"/>
      <c r="AM44" s="5"/>
      <c r="AN44" s="5"/>
      <c r="AO44" s="5"/>
      <c r="AP44" s="5"/>
      <c r="AQ44" s="5"/>
      <c r="AR44" s="5"/>
      <c r="AS44" s="5"/>
      <c r="AT44" s="5"/>
    </row>
    <row r="45" spans="1:46">
      <c r="A45" s="2"/>
      <c r="B45" s="2"/>
      <c r="C45" s="2"/>
      <c r="D45" s="2"/>
      <c r="E45" s="2"/>
      <c r="F45" s="2"/>
      <c r="G45" s="2"/>
      <c r="H45" s="2"/>
      <c r="I45" s="2"/>
      <c r="J45" s="2"/>
      <c r="K45" s="2"/>
      <c r="L45" s="2"/>
      <c r="M45" s="2"/>
      <c r="N45" s="2"/>
      <c r="O45" s="2"/>
      <c r="P45" s="2"/>
      <c r="Q45" s="4"/>
      <c r="R45" s="4"/>
      <c r="S45" s="2"/>
      <c r="T45" s="2"/>
      <c r="U45" s="4"/>
      <c r="V45" s="2"/>
      <c r="W45" s="2"/>
      <c r="X45" s="2"/>
      <c r="Y45" s="2"/>
      <c r="Z45" s="2"/>
      <c r="AA45" s="2"/>
      <c r="AB45" s="2"/>
      <c r="AC45" s="2"/>
      <c r="AF45" s="5"/>
      <c r="AG45" s="5"/>
      <c r="AH45" s="5"/>
      <c r="AI45" s="5"/>
      <c r="AJ45" s="5"/>
      <c r="AK45" s="5"/>
      <c r="AL45" s="5"/>
      <c r="AM45" s="5"/>
      <c r="AN45" s="5"/>
      <c r="AO45" s="5"/>
      <c r="AP45" s="5"/>
      <c r="AQ45" s="5"/>
      <c r="AR45" s="5"/>
      <c r="AS45" s="5"/>
      <c r="AT45" s="5"/>
    </row>
    <row r="46" spans="1:46">
      <c r="A46" s="2"/>
      <c r="B46" s="2"/>
      <c r="C46" s="2"/>
      <c r="D46" s="2"/>
      <c r="E46" s="2"/>
      <c r="F46" s="2"/>
      <c r="G46" s="2"/>
      <c r="H46" s="2"/>
      <c r="I46" s="2"/>
      <c r="J46" s="2"/>
      <c r="K46" s="2"/>
      <c r="L46" s="2"/>
      <c r="M46" s="2"/>
      <c r="N46" s="2"/>
      <c r="O46" s="2"/>
      <c r="P46" s="2"/>
      <c r="Q46" s="4"/>
      <c r="R46" s="4"/>
      <c r="S46" s="2"/>
      <c r="T46" s="2"/>
      <c r="U46" s="4"/>
      <c r="V46" s="2"/>
      <c r="W46" s="2"/>
      <c r="X46" s="2"/>
      <c r="Y46" s="2"/>
      <c r="Z46" s="2"/>
      <c r="AA46" s="2"/>
      <c r="AB46" s="2"/>
      <c r="AC46" s="2"/>
      <c r="AF46" s="5"/>
      <c r="AG46" s="5"/>
      <c r="AH46" s="5"/>
      <c r="AI46" s="5"/>
      <c r="AJ46" s="5"/>
      <c r="AK46" s="5"/>
      <c r="AL46" s="5"/>
      <c r="AM46" s="5"/>
      <c r="AN46" s="5"/>
      <c r="AO46" s="5"/>
      <c r="AP46" s="5"/>
      <c r="AQ46" s="5"/>
      <c r="AR46" s="5"/>
      <c r="AS46" s="5"/>
      <c r="AT46" s="5"/>
    </row>
    <row r="47" spans="1:46">
      <c r="A47" s="2"/>
      <c r="B47" s="2"/>
      <c r="C47" s="2"/>
      <c r="D47" s="2"/>
      <c r="E47" s="2"/>
      <c r="F47" s="2"/>
      <c r="G47" s="2"/>
      <c r="H47" s="2"/>
      <c r="I47" s="2"/>
      <c r="J47" s="2"/>
      <c r="K47" s="2"/>
      <c r="L47" s="2"/>
      <c r="M47" s="2"/>
      <c r="N47" s="2"/>
      <c r="O47" s="2"/>
      <c r="P47" s="2"/>
      <c r="Q47" s="4"/>
      <c r="R47" s="4"/>
      <c r="S47" s="2"/>
      <c r="T47" s="2"/>
      <c r="U47" s="4"/>
      <c r="V47" s="2"/>
      <c r="W47" s="2"/>
      <c r="X47" s="2"/>
      <c r="Y47" s="2"/>
      <c r="Z47" s="2"/>
      <c r="AA47" s="2"/>
      <c r="AB47" s="2"/>
      <c r="AC47" s="2"/>
      <c r="AF47" s="5"/>
      <c r="AG47" s="5"/>
      <c r="AH47" s="5"/>
      <c r="AI47" s="5"/>
      <c r="AJ47" s="5"/>
      <c r="AK47" s="5"/>
      <c r="AL47" s="5"/>
      <c r="AM47" s="5"/>
      <c r="AN47" s="5"/>
      <c r="AO47" s="5"/>
      <c r="AP47" s="5"/>
      <c r="AQ47" s="5"/>
      <c r="AR47" s="5"/>
      <c r="AS47" s="5"/>
      <c r="AT47" s="5"/>
    </row>
    <row r="48" spans="1:46">
      <c r="A48" s="2"/>
      <c r="B48" s="2"/>
      <c r="C48" s="2"/>
      <c r="D48" s="2"/>
      <c r="E48" s="2"/>
      <c r="F48" s="2"/>
      <c r="G48" s="2"/>
      <c r="H48" s="2"/>
      <c r="I48" s="2"/>
      <c r="J48" s="2"/>
      <c r="K48" s="2"/>
      <c r="L48" s="2"/>
      <c r="M48" s="2"/>
      <c r="N48" s="2"/>
      <c r="O48" s="2"/>
      <c r="P48" s="2"/>
      <c r="Q48" s="4"/>
      <c r="R48" s="4"/>
      <c r="S48" s="2"/>
      <c r="T48" s="2"/>
      <c r="U48" s="4"/>
      <c r="V48" s="2"/>
      <c r="W48" s="2"/>
      <c r="X48" s="2"/>
      <c r="Y48" s="2"/>
      <c r="Z48" s="2"/>
      <c r="AA48" s="2"/>
      <c r="AB48" s="2"/>
      <c r="AC48" s="2"/>
      <c r="AF48" s="5"/>
      <c r="AG48" s="5"/>
      <c r="AH48" s="5"/>
      <c r="AI48" s="5"/>
      <c r="AJ48" s="5"/>
      <c r="AK48" s="5"/>
      <c r="AL48" s="5"/>
      <c r="AM48" s="5"/>
      <c r="AN48" s="5"/>
      <c r="AO48" s="5"/>
      <c r="AP48" s="5"/>
      <c r="AQ48" s="5"/>
      <c r="AR48" s="5"/>
      <c r="AS48" s="5"/>
      <c r="AT48" s="5"/>
    </row>
    <row r="49" spans="1:46">
      <c r="A49" s="2"/>
      <c r="B49" s="2"/>
      <c r="C49" s="2"/>
      <c r="D49" s="2"/>
      <c r="E49" s="2"/>
      <c r="F49" s="2"/>
      <c r="G49" s="2"/>
      <c r="H49" s="2"/>
      <c r="I49" s="2"/>
      <c r="J49" s="2"/>
      <c r="K49" s="2"/>
      <c r="L49" s="2"/>
      <c r="M49" s="2"/>
      <c r="N49" s="2"/>
      <c r="O49" s="2"/>
      <c r="P49" s="2"/>
      <c r="Q49" s="4"/>
      <c r="R49" s="4"/>
      <c r="S49" s="2"/>
      <c r="T49" s="2"/>
      <c r="U49" s="4"/>
      <c r="V49" s="2"/>
      <c r="W49" s="2"/>
      <c r="X49" s="2"/>
      <c r="Y49" s="2"/>
      <c r="Z49" s="2"/>
      <c r="AA49" s="2"/>
      <c r="AB49" s="2"/>
      <c r="AC49" s="2"/>
      <c r="AF49" s="5"/>
      <c r="AG49" s="5"/>
      <c r="AH49" s="5"/>
      <c r="AI49" s="5"/>
      <c r="AJ49" s="5"/>
      <c r="AK49" s="5"/>
      <c r="AL49" s="5"/>
      <c r="AM49" s="5"/>
      <c r="AN49" s="5"/>
      <c r="AO49" s="5"/>
      <c r="AP49" s="5"/>
      <c r="AQ49" s="5"/>
      <c r="AR49" s="5"/>
      <c r="AS49" s="5"/>
      <c r="AT49" s="5"/>
    </row>
    <row r="50" spans="1:46">
      <c r="A50" s="2"/>
      <c r="B50" s="2"/>
      <c r="C50" s="2"/>
      <c r="D50" s="2"/>
      <c r="E50" s="2"/>
      <c r="F50" s="2"/>
      <c r="G50" s="2"/>
      <c r="H50" s="2"/>
      <c r="I50" s="2"/>
      <c r="J50" s="2"/>
      <c r="K50" s="2"/>
      <c r="L50" s="2"/>
      <c r="M50" s="2"/>
      <c r="N50" s="2"/>
      <c r="O50" s="2"/>
      <c r="P50" s="2"/>
      <c r="Q50" s="4"/>
      <c r="R50" s="4"/>
      <c r="S50" s="2"/>
      <c r="T50" s="2"/>
      <c r="U50" s="4"/>
      <c r="V50" s="2"/>
      <c r="W50" s="2"/>
      <c r="X50" s="2"/>
      <c r="Y50" s="2"/>
      <c r="Z50" s="2"/>
      <c r="AA50" s="2"/>
      <c r="AB50" s="2"/>
      <c r="AC50" s="2"/>
      <c r="AF50" s="5"/>
      <c r="AG50" s="5"/>
      <c r="AH50" s="5"/>
      <c r="AI50" s="5"/>
      <c r="AJ50" s="5"/>
      <c r="AK50" s="5"/>
      <c r="AL50" s="5"/>
      <c r="AM50" s="5"/>
      <c r="AN50" s="5"/>
      <c r="AO50" s="5"/>
      <c r="AP50" s="5"/>
      <c r="AQ50" s="5"/>
      <c r="AR50" s="5"/>
      <c r="AS50" s="5"/>
      <c r="AT50" s="5"/>
    </row>
    <row r="51" spans="1:46">
      <c r="A51" s="2"/>
      <c r="B51" s="2"/>
      <c r="C51" s="2"/>
      <c r="D51" s="2"/>
      <c r="E51" s="2"/>
      <c r="F51" s="2"/>
      <c r="G51" s="2"/>
      <c r="H51" s="2"/>
      <c r="I51" s="2"/>
      <c r="J51" s="2"/>
      <c r="K51" s="2"/>
      <c r="L51" s="2"/>
      <c r="M51" s="2"/>
      <c r="N51" s="2"/>
      <c r="O51" s="2"/>
      <c r="P51" s="2"/>
      <c r="Q51" s="4"/>
      <c r="R51" s="4"/>
      <c r="S51" s="2"/>
      <c r="T51" s="2"/>
      <c r="U51" s="4"/>
      <c r="V51" s="2"/>
      <c r="W51" s="2"/>
      <c r="X51" s="2"/>
      <c r="Y51" s="2"/>
      <c r="Z51" s="2"/>
      <c r="AA51" s="2"/>
      <c r="AB51" s="2"/>
      <c r="AC51" s="2"/>
      <c r="AF51" s="5"/>
      <c r="AG51" s="5"/>
      <c r="AH51" s="5"/>
      <c r="AI51" s="5"/>
      <c r="AJ51" s="5"/>
      <c r="AK51" s="5"/>
      <c r="AL51" s="5"/>
      <c r="AM51" s="5"/>
      <c r="AN51" s="5"/>
      <c r="AO51" s="5"/>
      <c r="AP51" s="5"/>
      <c r="AQ51" s="5"/>
      <c r="AR51" s="5"/>
      <c r="AS51" s="5"/>
      <c r="AT51" s="5"/>
    </row>
    <row r="52" spans="1:46">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46">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46">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46">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46">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46">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46">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46">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46">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46">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46">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46">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46">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sheetData>
  <mergeCells count="4">
    <mergeCell ref="C9:U9"/>
    <mergeCell ref="C27:U27"/>
    <mergeCell ref="V9:AB9"/>
    <mergeCell ref="V27:AB27"/>
  </mergeCells>
  <hyperlinks>
    <hyperlink ref="A1" location="'Table of Contents'!$C$9" display="TOC"/>
  </hyperlinks>
  <pageMargins left="0.7" right="0.7" top="0.75" bottom="0.75" header="0.3" footer="0.3"/>
  <pageSetup paperSize="9" orientation="portrait" verticalDpi="0" r:id="rId1"/>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sheetPr>
  <dimension ref="A1:BB52"/>
  <sheetViews>
    <sheetView showGridLines="0" zoomScale="85" zoomScaleNormal="85" workbookViewId="0"/>
  </sheetViews>
  <sheetFormatPr defaultRowHeight="15"/>
  <cols>
    <col min="1" max="1" width="3.7109375" style="3" customWidth="1"/>
    <col min="2" max="2" width="21.140625" style="3" customWidth="1"/>
    <col min="3" max="28" width="9.7109375" style="3" customWidth="1"/>
    <col min="29" max="53" width="0" style="3" hidden="1" customWidth="1"/>
    <col min="54" max="16384" width="9.140625" style="3"/>
  </cols>
  <sheetData>
    <row r="1" spans="1:54" ht="12" customHeight="1">
      <c r="A1" s="84" t="s">
        <v>898</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row>
    <row r="2" spans="1:54" ht="27" customHeight="1" thickBot="1">
      <c r="A2" s="2"/>
      <c r="B2" s="82" t="str">
        <f>'Table of Contents'!$D$10</f>
        <v>Rooftop PV installed capacity forecast (MW)</v>
      </c>
      <c r="C2" s="82"/>
      <c r="D2" s="82"/>
      <c r="E2" s="82"/>
      <c r="F2" s="82"/>
      <c r="G2" s="82"/>
      <c r="H2" s="8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row>
    <row r="3" spans="1:54" ht="15.75" customHeight="1" thickTop="1">
      <c r="A3" s="2"/>
      <c r="B3" s="99" t="str">
        <f>HYPERLINK('Table of Contents'!D48, "Source: " &amp; 'Table of Contents'!F10)</f>
        <v>Source: AEMO Electricity Statement of Opportunities 2018</v>
      </c>
      <c r="C3" s="2"/>
      <c r="D3" s="2"/>
      <c r="E3" s="2"/>
      <c r="F3" s="99" t="str">
        <f>HYPERLINK("http://forecasting.aemo.com.au/", "AEMO's forecasting data portal")</f>
        <v>AEMO's forecasting data portal</v>
      </c>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row>
    <row r="4" spans="1:54">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row>
    <row r="5" spans="1:54">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row>
    <row r="6" spans="1:54">
      <c r="A6" s="2"/>
      <c r="B6" s="2" t="s">
        <v>58</v>
      </c>
      <c r="C6" s="2" t="s">
        <v>1150</v>
      </c>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row>
    <row r="7" spans="1:54">
      <c r="A7" s="2"/>
      <c r="B7" s="2"/>
      <c r="C7" s="2"/>
      <c r="D7" s="2"/>
      <c r="E7" s="2"/>
      <c r="F7" s="2"/>
      <c r="G7" s="2"/>
      <c r="H7" s="2"/>
      <c r="I7" s="2"/>
      <c r="J7" s="88"/>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row>
    <row r="8" spans="1:54">
      <c r="A8" s="2"/>
      <c r="B8" s="35"/>
      <c r="C8" s="2"/>
      <c r="D8" s="2"/>
      <c r="E8" s="80"/>
      <c r="F8" s="2"/>
      <c r="G8" s="2"/>
      <c r="H8" s="2"/>
      <c r="I8" s="2"/>
      <c r="J8" s="2"/>
      <c r="K8" s="2"/>
      <c r="L8" s="2"/>
      <c r="M8" s="2"/>
      <c r="N8" s="2"/>
      <c r="O8" s="2"/>
      <c r="P8" s="2"/>
      <c r="Q8" s="2"/>
      <c r="R8" s="2"/>
      <c r="S8" s="2"/>
      <c r="T8" s="2"/>
      <c r="U8" s="2"/>
      <c r="V8" s="2"/>
      <c r="W8" s="2"/>
      <c r="X8" s="2"/>
      <c r="Y8" s="2"/>
      <c r="Z8" s="80"/>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row>
    <row r="9" spans="1:54">
      <c r="A9" s="2"/>
      <c r="B9" s="54" t="s">
        <v>824</v>
      </c>
      <c r="C9" s="54" t="s">
        <v>10</v>
      </c>
      <c r="D9" s="54" t="s">
        <v>11</v>
      </c>
      <c r="E9" s="54" t="s">
        <v>12</v>
      </c>
      <c r="F9" s="54" t="s">
        <v>13</v>
      </c>
      <c r="G9" s="54" t="s">
        <v>14</v>
      </c>
      <c r="H9" s="54" t="s">
        <v>15</v>
      </c>
      <c r="I9" s="54" t="s">
        <v>16</v>
      </c>
      <c r="J9" s="54" t="s">
        <v>17</v>
      </c>
      <c r="K9" s="54" t="s">
        <v>18</v>
      </c>
      <c r="L9" s="54" t="s">
        <v>19</v>
      </c>
      <c r="M9" s="54" t="s">
        <v>20</v>
      </c>
      <c r="N9" s="54" t="s">
        <v>21</v>
      </c>
      <c r="O9" s="54" t="s">
        <v>22</v>
      </c>
      <c r="P9" s="54" t="s">
        <v>23</v>
      </c>
      <c r="Q9" s="54" t="s">
        <v>24</v>
      </c>
      <c r="R9" s="54" t="s">
        <v>25</v>
      </c>
      <c r="S9" s="54" t="s">
        <v>26</v>
      </c>
      <c r="T9" s="54" t="s">
        <v>27</v>
      </c>
      <c r="U9" s="54" t="s">
        <v>28</v>
      </c>
      <c r="V9" s="54" t="s">
        <v>29</v>
      </c>
      <c r="W9" s="54" t="s">
        <v>30</v>
      </c>
      <c r="X9" s="57" t="s">
        <v>31</v>
      </c>
      <c r="Y9" s="57" t="s">
        <v>32</v>
      </c>
      <c r="Z9" s="57" t="s">
        <v>33</v>
      </c>
      <c r="AA9" s="57" t="s">
        <v>34</v>
      </c>
      <c r="AB9" s="57" t="s">
        <v>35</v>
      </c>
      <c r="AC9" s="104"/>
      <c r="AD9" s="105"/>
      <c r="BB9" s="2"/>
    </row>
    <row r="10" spans="1:54">
      <c r="A10" s="2"/>
      <c r="B10" s="44" t="s">
        <v>59</v>
      </c>
      <c r="C10" s="52">
        <v>3002.6899999999996</v>
      </c>
      <c r="D10" s="52">
        <v>3065.3199999999997</v>
      </c>
      <c r="E10" s="52">
        <v>3129.7400000000002</v>
      </c>
      <c r="F10" s="52">
        <v>3196.04</v>
      </c>
      <c r="G10" s="52">
        <v>3264.2799999999997</v>
      </c>
      <c r="H10" s="52">
        <v>3334.58</v>
      </c>
      <c r="I10" s="52">
        <v>3524.5</v>
      </c>
      <c r="J10" s="52">
        <v>3680.53</v>
      </c>
      <c r="K10" s="52">
        <v>3844.17</v>
      </c>
      <c r="L10" s="52">
        <v>4017.61</v>
      </c>
      <c r="M10" s="52">
        <v>4198.62</v>
      </c>
      <c r="N10" s="52">
        <v>4389.04</v>
      </c>
      <c r="O10" s="52">
        <v>4623.18</v>
      </c>
      <c r="P10" s="52">
        <v>4870.17</v>
      </c>
      <c r="Q10" s="52">
        <v>5143.75</v>
      </c>
      <c r="R10" s="52">
        <v>5503.25</v>
      </c>
      <c r="S10" s="52">
        <v>5642.13</v>
      </c>
      <c r="T10" s="52">
        <v>5783.42</v>
      </c>
      <c r="U10" s="52">
        <v>5928.3799999999992</v>
      </c>
      <c r="V10" s="52">
        <v>6079.76</v>
      </c>
      <c r="W10" s="52">
        <v>6231.53</v>
      </c>
      <c r="X10" s="52">
        <v>6386.91</v>
      </c>
      <c r="Y10" s="52">
        <v>6543.5400000000009</v>
      </c>
      <c r="Z10" s="52">
        <v>6702.5</v>
      </c>
      <c r="AA10" s="52">
        <v>6864.08</v>
      </c>
      <c r="AB10" s="52">
        <v>7038.2900000000009</v>
      </c>
      <c r="AC10" s="52">
        <v>7699</v>
      </c>
      <c r="AD10" s="52">
        <v>7765</v>
      </c>
      <c r="AE10" s="4">
        <v>7826</v>
      </c>
      <c r="AF10" s="4">
        <v>7883</v>
      </c>
      <c r="AG10" s="4">
        <v>7935</v>
      </c>
      <c r="AH10" s="4">
        <v>7983</v>
      </c>
      <c r="AI10" s="4">
        <v>8027</v>
      </c>
      <c r="AJ10" s="4">
        <v>8066</v>
      </c>
      <c r="AK10" s="4">
        <v>8102</v>
      </c>
      <c r="AL10" s="4">
        <v>8134</v>
      </c>
      <c r="AM10" s="4">
        <v>8163</v>
      </c>
      <c r="AN10" s="4">
        <v>8189</v>
      </c>
      <c r="AO10" s="4">
        <v>8212</v>
      </c>
      <c r="AP10" s="4">
        <v>8232</v>
      </c>
      <c r="AQ10" s="4">
        <v>8250</v>
      </c>
      <c r="AR10" s="4">
        <v>8265</v>
      </c>
      <c r="AS10" s="4">
        <v>8279</v>
      </c>
      <c r="AT10" s="4">
        <v>8291</v>
      </c>
      <c r="AU10" s="4">
        <v>8301</v>
      </c>
      <c r="AV10" s="4">
        <v>8310</v>
      </c>
      <c r="AW10" s="4">
        <v>8317</v>
      </c>
      <c r="AX10" s="4">
        <v>8323</v>
      </c>
      <c r="AY10" s="4">
        <v>8329</v>
      </c>
      <c r="AZ10" s="4">
        <v>8333</v>
      </c>
      <c r="BB10" s="2"/>
    </row>
    <row r="11" spans="1:54">
      <c r="A11" s="2"/>
      <c r="B11" s="2" t="s">
        <v>60</v>
      </c>
      <c r="C11" s="53">
        <v>3370.94</v>
      </c>
      <c r="D11" s="53">
        <v>3434.98</v>
      </c>
      <c r="E11" s="53">
        <v>3500.83</v>
      </c>
      <c r="F11" s="53">
        <v>3568.62</v>
      </c>
      <c r="G11" s="53">
        <v>3638.33</v>
      </c>
      <c r="H11" s="53">
        <v>3710.0699999999997</v>
      </c>
      <c r="I11" s="53">
        <v>3903.36</v>
      </c>
      <c r="J11" s="53">
        <v>4051.5499999999997</v>
      </c>
      <c r="K11" s="53">
        <v>4206.33</v>
      </c>
      <c r="L11" s="53">
        <v>4369.82</v>
      </c>
      <c r="M11" s="53">
        <v>4539.5199999999995</v>
      </c>
      <c r="N11" s="53">
        <v>4717.26</v>
      </c>
      <c r="O11" s="53">
        <v>4939.0300000000007</v>
      </c>
      <c r="P11" s="53">
        <v>5171.6100000000006</v>
      </c>
      <c r="Q11" s="53">
        <v>5467.13</v>
      </c>
      <c r="R11" s="53">
        <v>5932.14</v>
      </c>
      <c r="S11" s="53">
        <v>6088.6399999999994</v>
      </c>
      <c r="T11" s="53">
        <v>6244.01</v>
      </c>
      <c r="U11" s="53">
        <v>6398.2</v>
      </c>
      <c r="V11" s="53">
        <v>6553.12</v>
      </c>
      <c r="W11" s="53">
        <v>6708.75</v>
      </c>
      <c r="X11" s="53">
        <v>6863.01</v>
      </c>
      <c r="Y11" s="53">
        <v>7012.8099999999995</v>
      </c>
      <c r="Z11" s="53">
        <v>7161.5</v>
      </c>
      <c r="AA11" s="53">
        <v>7310.16</v>
      </c>
      <c r="AB11" s="53">
        <v>7473.33</v>
      </c>
      <c r="AC11" s="53">
        <v>7993</v>
      </c>
      <c r="AD11" s="53">
        <v>8093</v>
      </c>
      <c r="AE11" s="4">
        <v>8186</v>
      </c>
      <c r="AF11" s="4">
        <v>8272</v>
      </c>
      <c r="AG11" s="4">
        <v>8352</v>
      </c>
      <c r="AH11" s="4">
        <v>8424</v>
      </c>
      <c r="AI11" s="4">
        <v>8490</v>
      </c>
      <c r="AJ11" s="4">
        <v>8551</v>
      </c>
      <c r="AK11" s="4">
        <v>8605</v>
      </c>
      <c r="AL11" s="4">
        <v>8654</v>
      </c>
      <c r="AM11" s="4">
        <v>8698</v>
      </c>
      <c r="AN11" s="4">
        <v>8737</v>
      </c>
      <c r="AO11" s="4">
        <v>8771</v>
      </c>
      <c r="AP11" s="4">
        <v>8802</v>
      </c>
      <c r="AQ11" s="4">
        <v>8829</v>
      </c>
      <c r="AR11" s="4">
        <v>8853</v>
      </c>
      <c r="AS11" s="4">
        <v>8873</v>
      </c>
      <c r="AT11" s="4">
        <v>8891</v>
      </c>
      <c r="AU11" s="4">
        <v>8907</v>
      </c>
      <c r="AV11" s="4">
        <v>8920</v>
      </c>
      <c r="AW11" s="4">
        <v>8931</v>
      </c>
      <c r="AX11" s="4">
        <v>8941</v>
      </c>
      <c r="AY11" s="4">
        <v>8949</v>
      </c>
      <c r="AZ11" s="4">
        <v>8956</v>
      </c>
      <c r="BB11" s="2"/>
    </row>
    <row r="12" spans="1:54">
      <c r="A12" s="2"/>
      <c r="B12" s="44" t="s">
        <v>61</v>
      </c>
      <c r="C12" s="52">
        <v>2670.09</v>
      </c>
      <c r="D12" s="52">
        <v>2722.8599999999997</v>
      </c>
      <c r="E12" s="52">
        <v>2777.1099999999997</v>
      </c>
      <c r="F12" s="52">
        <v>2832.9</v>
      </c>
      <c r="G12" s="52">
        <v>2890.33</v>
      </c>
      <c r="H12" s="52">
        <v>2949.4</v>
      </c>
      <c r="I12" s="52">
        <v>3107.83</v>
      </c>
      <c r="J12" s="52">
        <v>3235.95</v>
      </c>
      <c r="K12" s="52">
        <v>3371.17</v>
      </c>
      <c r="L12" s="52">
        <v>3563.75</v>
      </c>
      <c r="M12" s="52">
        <v>3735.0499999999997</v>
      </c>
      <c r="N12" s="52">
        <v>3926.39</v>
      </c>
      <c r="O12" s="52">
        <v>4182.4800000000005</v>
      </c>
      <c r="P12" s="52">
        <v>4458.09</v>
      </c>
      <c r="Q12" s="52">
        <v>4772.7</v>
      </c>
      <c r="R12" s="52">
        <v>5209.71</v>
      </c>
      <c r="S12" s="52">
        <v>5365.87</v>
      </c>
      <c r="T12" s="52">
        <v>5525.62</v>
      </c>
      <c r="U12" s="52">
        <v>5688.4400000000005</v>
      </c>
      <c r="V12" s="52">
        <v>5856.38</v>
      </c>
      <c r="W12" s="52">
        <v>6027.73</v>
      </c>
      <c r="X12" s="52">
        <v>6198.25</v>
      </c>
      <c r="Y12" s="52">
        <v>6365.45</v>
      </c>
      <c r="Z12" s="52">
        <v>6532.34</v>
      </c>
      <c r="AA12" s="52">
        <v>6699.77</v>
      </c>
      <c r="AB12" s="52">
        <v>6882.9</v>
      </c>
      <c r="AC12" s="52">
        <v>6397</v>
      </c>
      <c r="AD12" s="52">
        <v>6453</v>
      </c>
      <c r="AE12" s="4">
        <v>6506</v>
      </c>
      <c r="AF12" s="4">
        <v>6554</v>
      </c>
      <c r="AG12" s="4">
        <v>6599</v>
      </c>
      <c r="AH12" s="4">
        <v>6639</v>
      </c>
      <c r="AI12" s="4">
        <v>6677</v>
      </c>
      <c r="AJ12" s="4">
        <v>6710</v>
      </c>
      <c r="AK12" s="4">
        <v>6741</v>
      </c>
      <c r="AL12" s="4">
        <v>6768</v>
      </c>
      <c r="AM12" s="4">
        <v>6793</v>
      </c>
      <c r="AN12" s="4">
        <v>6815</v>
      </c>
      <c r="AO12" s="4">
        <v>6834</v>
      </c>
      <c r="AP12" s="4">
        <v>6852</v>
      </c>
      <c r="AQ12" s="4">
        <v>6867</v>
      </c>
      <c r="AR12" s="4">
        <v>6880</v>
      </c>
      <c r="AS12" s="4">
        <v>6892</v>
      </c>
      <c r="AT12" s="4">
        <v>6902</v>
      </c>
      <c r="AU12" s="4">
        <v>6910</v>
      </c>
      <c r="AV12" s="4">
        <v>6918</v>
      </c>
      <c r="AW12" s="4">
        <v>6924</v>
      </c>
      <c r="AX12" s="4">
        <v>6930</v>
      </c>
      <c r="AY12" s="4">
        <v>6934</v>
      </c>
      <c r="AZ12" s="4">
        <v>6938</v>
      </c>
      <c r="BB12" s="2"/>
    </row>
    <row r="13" spans="1:54">
      <c r="A13" s="2"/>
      <c r="B13" s="2" t="s">
        <v>62</v>
      </c>
      <c r="C13" s="53">
        <v>1237.5999999999999</v>
      </c>
      <c r="D13" s="53">
        <v>1249.67</v>
      </c>
      <c r="E13" s="53">
        <v>1262.1099999999999</v>
      </c>
      <c r="F13" s="53">
        <v>1274.9000000000001</v>
      </c>
      <c r="G13" s="53">
        <v>1288.04</v>
      </c>
      <c r="H13" s="53">
        <v>1301.5899999999999</v>
      </c>
      <c r="I13" s="53">
        <v>1357.6000000000001</v>
      </c>
      <c r="J13" s="53">
        <v>1405.6399999999999</v>
      </c>
      <c r="K13" s="53">
        <v>1455.67</v>
      </c>
      <c r="L13" s="53">
        <v>1508.45</v>
      </c>
      <c r="M13" s="53">
        <v>1563.07</v>
      </c>
      <c r="N13" s="53">
        <v>1620.1699999999998</v>
      </c>
      <c r="O13" s="53">
        <v>1692.07</v>
      </c>
      <c r="P13" s="53">
        <v>1767.25</v>
      </c>
      <c r="Q13" s="53">
        <v>1846.38</v>
      </c>
      <c r="R13" s="53">
        <v>1944.1</v>
      </c>
      <c r="S13" s="53">
        <v>1976.4699999999998</v>
      </c>
      <c r="T13" s="53">
        <v>2009.06</v>
      </c>
      <c r="U13" s="53">
        <v>2041.79</v>
      </c>
      <c r="V13" s="53">
        <v>2074.77</v>
      </c>
      <c r="W13" s="53">
        <v>2107.98</v>
      </c>
      <c r="X13" s="53">
        <v>2140.9699999999998</v>
      </c>
      <c r="Y13" s="53">
        <v>2173.48</v>
      </c>
      <c r="Z13" s="53">
        <v>2206.0100000000002</v>
      </c>
      <c r="AA13" s="53">
        <v>2238.73</v>
      </c>
      <c r="AB13" s="53">
        <v>2273.83</v>
      </c>
      <c r="AC13" s="53">
        <v>2241</v>
      </c>
      <c r="AD13" s="53">
        <v>2253</v>
      </c>
      <c r="AE13" s="4">
        <v>2265</v>
      </c>
      <c r="AF13" s="4">
        <v>2275</v>
      </c>
      <c r="AG13" s="4">
        <v>2285</v>
      </c>
      <c r="AH13" s="4">
        <v>2293</v>
      </c>
      <c r="AI13" s="4">
        <v>2301</v>
      </c>
      <c r="AJ13" s="4">
        <v>2309</v>
      </c>
      <c r="AK13" s="4">
        <v>2315</v>
      </c>
      <c r="AL13" s="4">
        <v>2321</v>
      </c>
      <c r="AM13" s="4">
        <v>2326</v>
      </c>
      <c r="AN13" s="4">
        <v>2331</v>
      </c>
      <c r="AO13" s="4">
        <v>2335</v>
      </c>
      <c r="AP13" s="4">
        <v>2339</v>
      </c>
      <c r="AQ13" s="4">
        <v>2342</v>
      </c>
      <c r="AR13" s="4">
        <v>2345</v>
      </c>
      <c r="AS13" s="4">
        <v>2348</v>
      </c>
      <c r="AT13" s="4">
        <v>2350</v>
      </c>
      <c r="AU13" s="4">
        <v>2352</v>
      </c>
      <c r="AV13" s="4">
        <v>2353</v>
      </c>
      <c r="AW13" s="4">
        <v>2355</v>
      </c>
      <c r="AX13" s="4">
        <v>2356</v>
      </c>
      <c r="AY13" s="4">
        <v>2357</v>
      </c>
      <c r="AZ13" s="4">
        <v>2358</v>
      </c>
      <c r="BB13" s="2"/>
    </row>
    <row r="14" spans="1:54">
      <c r="A14" s="2"/>
      <c r="B14" s="44" t="s">
        <v>63</v>
      </c>
      <c r="C14" s="52">
        <v>218</v>
      </c>
      <c r="D14" s="52">
        <v>219.01999999999998</v>
      </c>
      <c r="E14" s="52">
        <v>220.10000000000002</v>
      </c>
      <c r="F14" s="52">
        <v>221.2</v>
      </c>
      <c r="G14" s="52">
        <v>222.35999999999999</v>
      </c>
      <c r="H14" s="52">
        <v>223.55</v>
      </c>
      <c r="I14" s="52">
        <v>232.45</v>
      </c>
      <c r="J14" s="52">
        <v>239.85000000000002</v>
      </c>
      <c r="K14" s="52">
        <v>247.54999999999998</v>
      </c>
      <c r="L14" s="52">
        <v>260.3</v>
      </c>
      <c r="M14" s="52">
        <v>271.75</v>
      </c>
      <c r="N14" s="52">
        <v>283.57</v>
      </c>
      <c r="O14" s="52">
        <v>300.37</v>
      </c>
      <c r="P14" s="52">
        <v>317.57000000000005</v>
      </c>
      <c r="Q14" s="52">
        <v>335.41</v>
      </c>
      <c r="R14" s="52">
        <v>361.82</v>
      </c>
      <c r="S14" s="52">
        <v>368.54</v>
      </c>
      <c r="T14" s="52">
        <v>375.34</v>
      </c>
      <c r="U14" s="52">
        <v>382.34000000000003</v>
      </c>
      <c r="V14" s="52">
        <v>389.65000000000003</v>
      </c>
      <c r="W14" s="52">
        <v>397.15</v>
      </c>
      <c r="X14" s="52">
        <v>404.34000000000003</v>
      </c>
      <c r="Y14" s="52">
        <v>411.09000000000003</v>
      </c>
      <c r="Z14" s="52">
        <v>417.58</v>
      </c>
      <c r="AA14" s="52">
        <v>423.83000000000004</v>
      </c>
      <c r="AB14" s="52">
        <v>430.71999999999997</v>
      </c>
      <c r="AC14" s="52">
        <v>559</v>
      </c>
      <c r="AD14" s="52">
        <v>560</v>
      </c>
      <c r="AE14" s="4">
        <v>561</v>
      </c>
      <c r="AF14" s="4">
        <v>562</v>
      </c>
      <c r="AG14" s="4">
        <v>563</v>
      </c>
      <c r="AH14" s="4">
        <v>564</v>
      </c>
      <c r="AI14" s="4">
        <v>565</v>
      </c>
      <c r="AJ14" s="4">
        <v>566</v>
      </c>
      <c r="AK14" s="4">
        <v>567</v>
      </c>
      <c r="AL14" s="4">
        <v>567</v>
      </c>
      <c r="AM14" s="4">
        <v>568</v>
      </c>
      <c r="AN14" s="4">
        <v>569</v>
      </c>
      <c r="AO14" s="4">
        <v>569</v>
      </c>
      <c r="AP14" s="4">
        <v>569</v>
      </c>
      <c r="AQ14" s="4">
        <v>570</v>
      </c>
      <c r="AR14" s="4">
        <v>570</v>
      </c>
      <c r="AS14" s="4">
        <v>570</v>
      </c>
      <c r="AT14" s="4">
        <v>571</v>
      </c>
      <c r="AU14" s="4">
        <v>571</v>
      </c>
      <c r="AV14" s="4">
        <v>571</v>
      </c>
      <c r="AW14" s="4">
        <v>571</v>
      </c>
      <c r="AX14" s="4">
        <v>571</v>
      </c>
      <c r="AY14" s="4">
        <v>571</v>
      </c>
      <c r="AZ14" s="4">
        <v>571</v>
      </c>
      <c r="BB14" s="2"/>
    </row>
    <row r="15" spans="1:54">
      <c r="A15" s="2"/>
      <c r="B15" s="4"/>
      <c r="C15" s="4"/>
      <c r="D15" s="4"/>
      <c r="E15" s="4"/>
      <c r="F15" s="4"/>
      <c r="G15" s="4"/>
      <c r="H15" s="4"/>
      <c r="I15" s="4"/>
      <c r="J15" s="4"/>
      <c r="K15" s="4"/>
      <c r="L15" s="4"/>
      <c r="M15" s="4"/>
      <c r="N15" s="4"/>
      <c r="O15" s="4"/>
      <c r="P15" s="4"/>
      <c r="Q15" s="4"/>
      <c r="R15" s="4"/>
      <c r="S15" s="4"/>
      <c r="T15" s="4"/>
      <c r="U15" s="4"/>
      <c r="V15" s="4"/>
      <c r="W15" s="4"/>
      <c r="X15" s="4"/>
      <c r="Y15" s="4"/>
      <c r="Z15" s="4"/>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row>
    <row r="16" spans="1:54">
      <c r="A16" s="2"/>
      <c r="B16" s="4"/>
      <c r="C16" s="4"/>
      <c r="D16" s="4"/>
      <c r="E16" s="4"/>
      <c r="F16" s="4"/>
      <c r="G16" s="4"/>
      <c r="H16" s="4"/>
      <c r="I16" s="4"/>
      <c r="J16" s="4"/>
      <c r="K16" s="4"/>
      <c r="L16" s="4"/>
      <c r="M16" s="4"/>
      <c r="N16" s="4"/>
      <c r="O16" s="4"/>
      <c r="P16" s="4"/>
      <c r="Q16" s="4"/>
      <c r="R16" s="4"/>
      <c r="S16" s="4"/>
      <c r="T16" s="4"/>
      <c r="U16" s="4"/>
      <c r="V16" s="4"/>
      <c r="W16" s="4"/>
      <c r="X16" s="4"/>
      <c r="Y16" s="4"/>
      <c r="Z16" s="4"/>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row>
    <row r="17" spans="1:54">
      <c r="A17" s="2"/>
      <c r="B17" s="4"/>
      <c r="C17" s="4"/>
      <c r="D17" s="4"/>
      <c r="E17" s="4"/>
      <c r="F17" s="4"/>
      <c r="G17" s="4"/>
      <c r="H17" s="4"/>
      <c r="I17" s="4"/>
      <c r="J17" s="4"/>
      <c r="K17" s="4"/>
      <c r="L17" s="4"/>
      <c r="M17" s="4"/>
      <c r="N17" s="4"/>
      <c r="O17" s="4"/>
      <c r="P17" s="4"/>
      <c r="Q17" s="4"/>
      <c r="R17" s="4"/>
      <c r="S17" s="4"/>
      <c r="T17" s="4"/>
      <c r="U17" s="4"/>
      <c r="V17" s="4"/>
      <c r="W17" s="4"/>
      <c r="X17" s="4"/>
      <c r="Y17" s="4"/>
      <c r="Z17" s="4"/>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row>
    <row r="18" spans="1:54">
      <c r="A18" s="2"/>
      <c r="B18" s="2"/>
      <c r="C18" s="2"/>
      <c r="D18" s="2"/>
      <c r="E18" s="2"/>
      <c r="F18" s="2"/>
      <c r="G18" s="2"/>
      <c r="H18" s="2"/>
      <c r="I18" s="2"/>
      <c r="J18" s="2"/>
      <c r="K18" s="2"/>
      <c r="L18" s="2"/>
      <c r="M18" s="2"/>
      <c r="N18" s="2"/>
      <c r="O18" s="2"/>
      <c r="P18" s="2"/>
      <c r="Q18" s="2"/>
      <c r="R18" s="2"/>
      <c r="S18" s="2"/>
      <c r="T18" s="4"/>
      <c r="U18" s="4"/>
      <c r="V18" s="4"/>
      <c r="W18" s="4"/>
      <c r="X18" s="4"/>
      <c r="Y18" s="4"/>
      <c r="Z18" s="4"/>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row>
    <row r="19" spans="1:54">
      <c r="A19" s="2"/>
      <c r="B19" s="2"/>
      <c r="C19" s="2"/>
      <c r="D19" s="2"/>
      <c r="E19" s="2"/>
      <c r="F19" s="2"/>
      <c r="G19" s="2"/>
      <c r="H19" s="2"/>
      <c r="I19" s="2"/>
      <c r="J19" s="2"/>
      <c r="K19" s="2"/>
      <c r="L19" s="2"/>
      <c r="M19" s="2"/>
      <c r="N19" s="2"/>
      <c r="O19" s="2"/>
      <c r="P19" s="2"/>
      <c r="Q19" s="2"/>
      <c r="R19" s="2"/>
      <c r="S19" s="2"/>
      <c r="T19" s="4"/>
      <c r="U19" s="4"/>
      <c r="V19" s="4"/>
      <c r="W19" s="4"/>
      <c r="X19" s="4"/>
      <c r="Y19" s="4"/>
      <c r="Z19" s="4"/>
      <c r="AA19" s="2"/>
      <c r="AB19" s="4"/>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row>
    <row r="20" spans="1:54">
      <c r="A20" s="2"/>
      <c r="B20" s="2"/>
      <c r="C20" s="2"/>
      <c r="D20" s="2"/>
      <c r="E20" s="2"/>
      <c r="F20" s="2"/>
      <c r="G20" s="2"/>
      <c r="H20" s="2"/>
      <c r="I20" s="2"/>
      <c r="J20" s="2"/>
      <c r="K20" s="2"/>
      <c r="L20" s="2"/>
      <c r="M20" s="2"/>
      <c r="N20" s="2"/>
      <c r="O20" s="2"/>
      <c r="P20" s="2"/>
      <c r="Q20" s="2"/>
      <c r="R20" s="2"/>
      <c r="S20" s="2"/>
      <c r="T20" s="4"/>
      <c r="U20" s="4"/>
      <c r="V20" s="4"/>
      <c r="W20" s="4"/>
      <c r="X20" s="4"/>
      <c r="Y20" s="4"/>
      <c r="Z20" s="4"/>
      <c r="AA20" s="2"/>
      <c r="AB20" s="4"/>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row>
    <row r="21" spans="1:54">
      <c r="A21" s="2"/>
      <c r="B21" s="2"/>
      <c r="C21" s="4"/>
      <c r="D21" s="4"/>
      <c r="E21" s="4"/>
      <c r="F21" s="4"/>
      <c r="G21" s="4"/>
      <c r="H21" s="4"/>
      <c r="I21" s="4"/>
      <c r="J21" s="4"/>
      <c r="K21" s="4"/>
      <c r="L21" s="4"/>
      <c r="M21" s="4"/>
      <c r="N21" s="4"/>
      <c r="O21" s="4"/>
      <c r="P21" s="4"/>
      <c r="Q21" s="4"/>
      <c r="R21" s="4"/>
      <c r="S21" s="4"/>
      <c r="T21" s="4"/>
      <c r="U21" s="4"/>
      <c r="V21" s="4"/>
      <c r="W21" s="4"/>
      <c r="X21" s="4"/>
      <c r="Y21" s="4"/>
      <c r="Z21" s="4"/>
      <c r="AA21" s="4"/>
      <c r="AB21" s="4"/>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row>
    <row r="22" spans="1:54">
      <c r="A22" s="2"/>
      <c r="B22" s="2"/>
      <c r="C22" s="4"/>
      <c r="D22" s="4"/>
      <c r="E22" s="4"/>
      <c r="F22" s="4"/>
      <c r="G22" s="4"/>
      <c r="H22" s="4"/>
      <c r="I22" s="4"/>
      <c r="J22" s="4"/>
      <c r="K22" s="4"/>
      <c r="L22" s="4"/>
      <c r="M22" s="4"/>
      <c r="N22" s="4"/>
      <c r="O22" s="4"/>
      <c r="P22" s="4"/>
      <c r="Q22" s="4"/>
      <c r="R22" s="4"/>
      <c r="S22" s="4"/>
      <c r="T22" s="4"/>
      <c r="U22" s="4"/>
      <c r="V22" s="4"/>
      <c r="W22" s="4"/>
      <c r="X22" s="4"/>
      <c r="Y22" s="4"/>
      <c r="Z22" s="4"/>
      <c r="AA22" s="4"/>
      <c r="AB22" s="4"/>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row>
    <row r="23" spans="1:54">
      <c r="A23" s="2"/>
      <c r="B23" s="2"/>
      <c r="C23" s="4"/>
      <c r="D23" s="4"/>
      <c r="E23" s="4"/>
      <c r="F23" s="4"/>
      <c r="G23" s="4"/>
      <c r="H23" s="4"/>
      <c r="I23" s="4"/>
      <c r="J23" s="4"/>
      <c r="K23" s="4"/>
      <c r="L23" s="4"/>
      <c r="M23" s="4"/>
      <c r="N23" s="4"/>
      <c r="O23" s="4"/>
      <c r="P23" s="4"/>
      <c r="Q23" s="4"/>
      <c r="R23" s="4"/>
      <c r="S23" s="4"/>
      <c r="T23" s="4"/>
      <c r="U23" s="4"/>
      <c r="V23" s="4"/>
      <c r="W23" s="4"/>
      <c r="X23" s="4"/>
      <c r="Y23" s="4"/>
      <c r="Z23" s="4"/>
      <c r="AA23" s="4"/>
      <c r="AB23" s="4"/>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row>
    <row r="24" spans="1:54">
      <c r="A24" s="2"/>
      <c r="B24" s="2"/>
      <c r="C24" s="2"/>
      <c r="D24" s="2"/>
      <c r="E24" s="2"/>
      <c r="F24" s="2"/>
      <c r="G24" s="2"/>
      <c r="H24" s="2"/>
      <c r="I24" s="2"/>
      <c r="J24" s="2"/>
      <c r="K24" s="2"/>
      <c r="L24" s="2"/>
      <c r="M24" s="2"/>
      <c r="N24" s="2"/>
      <c r="O24" s="2"/>
      <c r="P24" s="2"/>
      <c r="Q24" s="2"/>
      <c r="R24" s="2"/>
      <c r="S24" s="2"/>
      <c r="T24" s="4"/>
      <c r="U24" s="4"/>
      <c r="V24" s="4"/>
      <c r="W24" s="4"/>
      <c r="X24" s="4"/>
      <c r="Y24" s="4"/>
      <c r="Z24" s="4"/>
      <c r="AA24" s="4"/>
      <c r="AB24" s="4"/>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row>
    <row r="25" spans="1:54">
      <c r="A25" s="2"/>
      <c r="B25" s="2"/>
      <c r="C25" s="2"/>
      <c r="D25" s="2"/>
      <c r="E25" s="2"/>
      <c r="F25" s="2"/>
      <c r="G25" s="2"/>
      <c r="H25" s="2"/>
      <c r="I25" s="2"/>
      <c r="J25" s="2"/>
      <c r="K25" s="2"/>
      <c r="L25" s="2"/>
      <c r="M25" s="2"/>
      <c r="N25" s="2"/>
      <c r="O25" s="2"/>
      <c r="P25" s="2"/>
      <c r="Q25" s="2"/>
      <c r="R25" s="2"/>
      <c r="S25" s="2"/>
      <c r="T25" s="4"/>
      <c r="U25" s="4"/>
      <c r="V25" s="4"/>
      <c r="W25" s="4"/>
      <c r="X25" s="4"/>
      <c r="Y25" s="4"/>
      <c r="Z25" s="4"/>
      <c r="AA25" s="4"/>
      <c r="AB25" s="4"/>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row>
    <row r="26" spans="1:54">
      <c r="A26" s="2"/>
      <c r="B26" s="2"/>
      <c r="C26" s="2"/>
      <c r="D26" s="2"/>
      <c r="E26" s="2"/>
      <c r="F26" s="2"/>
      <c r="G26" s="2"/>
      <c r="H26" s="2"/>
      <c r="I26" s="2"/>
      <c r="J26" s="2"/>
      <c r="K26" s="2"/>
      <c r="L26" s="2"/>
      <c r="M26" s="2"/>
      <c r="N26" s="2"/>
      <c r="O26" s="2"/>
      <c r="P26" s="2"/>
      <c r="Q26" s="2"/>
      <c r="R26" s="2"/>
      <c r="S26" s="2"/>
      <c r="T26" s="4"/>
      <c r="U26" s="4"/>
      <c r="V26" s="4"/>
      <c r="W26" s="4"/>
      <c r="X26" s="4"/>
      <c r="Y26" s="4"/>
      <c r="Z26" s="4"/>
      <c r="AA26" s="4"/>
      <c r="AB26" s="4"/>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row>
    <row r="27" spans="1:54">
      <c r="A27" s="2"/>
      <c r="B27" s="2"/>
      <c r="C27" s="2"/>
      <c r="D27" s="2"/>
      <c r="E27" s="2"/>
      <c r="F27" s="2"/>
      <c r="G27" s="2"/>
      <c r="H27" s="2"/>
      <c r="I27" s="2"/>
      <c r="J27" s="2"/>
      <c r="K27" s="2"/>
      <c r="L27" s="2"/>
      <c r="M27" s="2"/>
      <c r="N27" s="2"/>
      <c r="O27" s="2"/>
      <c r="P27" s="2"/>
      <c r="Q27" s="2"/>
      <c r="R27" s="2"/>
      <c r="S27" s="2"/>
      <c r="T27" s="4"/>
      <c r="U27" s="4"/>
      <c r="V27" s="4"/>
      <c r="W27" s="4"/>
      <c r="X27" s="4"/>
      <c r="Y27" s="4"/>
      <c r="Z27" s="4"/>
      <c r="AA27" s="4"/>
      <c r="AB27" s="4"/>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row>
    <row r="28" spans="1:54">
      <c r="A28" s="2"/>
      <c r="B28" s="2"/>
      <c r="C28" s="2"/>
      <c r="D28" s="2"/>
      <c r="E28" s="2"/>
      <c r="F28" s="2"/>
      <c r="G28" s="2"/>
      <c r="H28" s="2"/>
      <c r="I28" s="2"/>
      <c r="J28" s="2"/>
      <c r="K28" s="2"/>
      <c r="L28" s="2"/>
      <c r="M28" s="2"/>
      <c r="N28" s="2"/>
      <c r="O28" s="2"/>
      <c r="P28" s="2"/>
      <c r="Q28" s="2"/>
      <c r="R28" s="2"/>
      <c r="S28" s="2"/>
      <c r="T28" s="4"/>
      <c r="U28" s="4"/>
      <c r="V28" s="4"/>
      <c r="W28" s="4"/>
      <c r="X28" s="4"/>
      <c r="Y28" s="4"/>
      <c r="Z28" s="4"/>
      <c r="AA28" s="4"/>
      <c r="AB28" s="4"/>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row>
    <row r="29" spans="1:54">
      <c r="A29" s="2"/>
      <c r="B29" s="2"/>
      <c r="C29" s="4"/>
      <c r="D29" s="4"/>
      <c r="E29" s="4"/>
      <c r="F29" s="4"/>
      <c r="G29" s="4"/>
      <c r="H29" s="4"/>
      <c r="I29" s="4"/>
      <c r="J29" s="4"/>
      <c r="K29" s="4"/>
      <c r="L29" s="4"/>
      <c r="M29" s="4"/>
      <c r="N29" s="4"/>
      <c r="O29" s="4"/>
      <c r="P29" s="4"/>
      <c r="Q29" s="4"/>
      <c r="R29" s="4"/>
      <c r="S29" s="4"/>
      <c r="T29" s="4"/>
      <c r="U29" s="4"/>
      <c r="V29" s="4"/>
      <c r="W29" s="4"/>
      <c r="X29" s="4"/>
      <c r="Y29" s="4"/>
      <c r="Z29" s="4"/>
      <c r="AA29" s="4"/>
      <c r="AB29" s="4"/>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row>
    <row r="30" spans="1:54">
      <c r="A30" s="2"/>
      <c r="B30" s="2"/>
      <c r="C30" s="2"/>
      <c r="D30" s="2"/>
      <c r="E30" s="2"/>
      <c r="F30" s="2"/>
      <c r="G30" s="2"/>
      <c r="H30" s="2"/>
      <c r="I30" s="2"/>
      <c r="J30" s="2"/>
      <c r="K30" s="2"/>
      <c r="L30" s="2"/>
      <c r="M30" s="2"/>
      <c r="N30" s="2"/>
      <c r="O30" s="2"/>
      <c r="P30" s="2"/>
      <c r="Q30" s="2"/>
      <c r="R30" s="2"/>
      <c r="S30" s="2"/>
      <c r="T30" s="2"/>
      <c r="U30" s="2"/>
      <c r="V30" s="4"/>
      <c r="W30" s="4"/>
      <c r="X30" s="4"/>
      <c r="Y30" s="4"/>
      <c r="Z30" s="4"/>
      <c r="AA30" s="4"/>
      <c r="AB30" s="4"/>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row>
    <row r="31" spans="1:54">
      <c r="A31" s="2"/>
      <c r="B31" s="2"/>
      <c r="C31" s="2"/>
      <c r="D31" s="2"/>
      <c r="E31" s="2"/>
      <c r="F31" s="2"/>
      <c r="G31" s="2"/>
      <c r="H31" s="2"/>
      <c r="I31" s="2"/>
      <c r="J31" s="2"/>
      <c r="K31" s="2"/>
      <c r="L31" s="2"/>
      <c r="M31" s="2"/>
      <c r="N31" s="2"/>
      <c r="O31" s="2"/>
      <c r="P31" s="2"/>
      <c r="Q31" s="2"/>
      <c r="R31" s="2"/>
      <c r="S31" s="2"/>
      <c r="T31" s="2"/>
      <c r="U31" s="2"/>
      <c r="V31" s="4"/>
      <c r="W31" s="4"/>
      <c r="X31" s="4"/>
      <c r="Y31" s="4"/>
      <c r="Z31" s="4"/>
      <c r="AA31" s="4"/>
      <c r="AB31" s="4"/>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row>
    <row r="32" spans="1:54">
      <c r="A32" s="2"/>
      <c r="B32" s="2"/>
      <c r="C32" s="2"/>
      <c r="D32" s="2"/>
      <c r="E32" s="2"/>
      <c r="F32" s="2"/>
      <c r="G32" s="2"/>
      <c r="H32" s="2"/>
      <c r="I32" s="2"/>
      <c r="J32" s="2"/>
      <c r="K32" s="2"/>
      <c r="L32" s="2"/>
      <c r="M32" s="2"/>
      <c r="N32" s="2"/>
      <c r="O32" s="2"/>
      <c r="P32" s="2"/>
      <c r="Q32" s="2"/>
      <c r="R32" s="2"/>
      <c r="S32" s="2"/>
      <c r="T32" s="2"/>
      <c r="U32" s="2"/>
      <c r="V32" s="4"/>
      <c r="W32" s="4"/>
      <c r="X32" s="4"/>
      <c r="Y32" s="4"/>
      <c r="Z32" s="4"/>
      <c r="AA32" s="4"/>
      <c r="AB32" s="4"/>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row>
    <row r="33" spans="1:54">
      <c r="A33" s="2"/>
      <c r="B33" s="2"/>
      <c r="C33" s="2"/>
      <c r="D33" s="2"/>
      <c r="E33" s="2"/>
      <c r="F33" s="2"/>
      <c r="G33" s="2"/>
      <c r="H33" s="2"/>
      <c r="I33" s="2"/>
      <c r="J33" s="2"/>
      <c r="K33" s="2"/>
      <c r="L33" s="2"/>
      <c r="M33" s="2"/>
      <c r="N33" s="2"/>
      <c r="O33" s="2"/>
      <c r="P33" s="2"/>
      <c r="Q33" s="2"/>
      <c r="R33" s="2"/>
      <c r="S33" s="2"/>
      <c r="T33" s="2"/>
      <c r="U33" s="2"/>
      <c r="V33" s="4"/>
      <c r="W33" s="4"/>
      <c r="X33" s="4"/>
      <c r="Y33" s="4"/>
      <c r="Z33" s="4"/>
      <c r="AA33" s="4"/>
      <c r="AB33" s="4"/>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row>
    <row r="34" spans="1:54">
      <c r="A34" s="2"/>
      <c r="B34" s="2"/>
      <c r="C34" s="2"/>
      <c r="D34" s="2"/>
      <c r="E34" s="2"/>
      <c r="F34" s="2"/>
      <c r="G34" s="2"/>
      <c r="H34" s="2"/>
      <c r="I34" s="2"/>
      <c r="J34" s="2"/>
      <c r="K34" s="2"/>
      <c r="L34" s="2"/>
      <c r="M34" s="2"/>
      <c r="N34" s="2"/>
      <c r="O34" s="2"/>
      <c r="P34" s="2"/>
      <c r="Q34" s="2"/>
      <c r="R34" s="2"/>
      <c r="S34" s="2"/>
      <c r="T34" s="2"/>
      <c r="U34" s="2"/>
      <c r="V34" s="4"/>
      <c r="W34" s="4"/>
      <c r="X34" s="4"/>
      <c r="Y34" s="4"/>
      <c r="Z34" s="4"/>
      <c r="AA34" s="4"/>
      <c r="AB34" s="4"/>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row>
    <row r="35" spans="1:54">
      <c r="A35" s="2"/>
      <c r="B35" s="2"/>
      <c r="C35" s="2"/>
      <c r="D35" s="2"/>
      <c r="E35" s="2"/>
      <c r="F35" s="2"/>
      <c r="G35" s="2"/>
      <c r="H35" s="2"/>
      <c r="I35" s="2"/>
      <c r="J35" s="2"/>
      <c r="K35" s="2"/>
      <c r="L35" s="2"/>
      <c r="M35" s="2"/>
      <c r="N35" s="2"/>
      <c r="O35" s="2"/>
      <c r="P35" s="2"/>
      <c r="Q35" s="2"/>
      <c r="R35" s="2"/>
      <c r="S35" s="2"/>
      <c r="T35" s="2"/>
      <c r="U35" s="2"/>
      <c r="V35" s="4"/>
      <c r="W35" s="4"/>
      <c r="X35" s="4"/>
      <c r="Y35" s="4"/>
      <c r="Z35" s="4"/>
      <c r="AA35" s="4"/>
      <c r="AB35" s="4"/>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row>
    <row r="36" spans="1:54">
      <c r="A36" s="2"/>
      <c r="B36" s="2"/>
      <c r="C36" s="2"/>
      <c r="D36" s="2"/>
      <c r="E36" s="2"/>
      <c r="F36" s="2"/>
      <c r="G36" s="2"/>
      <c r="H36" s="2"/>
      <c r="I36" s="2"/>
      <c r="J36" s="2"/>
      <c r="K36" s="2"/>
      <c r="L36" s="2"/>
      <c r="M36" s="2"/>
      <c r="N36" s="2"/>
      <c r="O36" s="2"/>
      <c r="P36" s="2"/>
      <c r="Q36" s="2"/>
      <c r="R36" s="2"/>
      <c r="S36" s="2"/>
      <c r="T36" s="2"/>
      <c r="U36" s="2"/>
      <c r="V36" s="4"/>
      <c r="W36" s="4"/>
      <c r="X36" s="4"/>
      <c r="Y36" s="4"/>
      <c r="Z36" s="4"/>
      <c r="AA36" s="4"/>
      <c r="AB36" s="4"/>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row>
    <row r="37" spans="1:54">
      <c r="A37" s="2"/>
      <c r="B37" s="2"/>
      <c r="C37" s="2"/>
      <c r="D37" s="2"/>
      <c r="E37" s="2"/>
      <c r="F37" s="2"/>
      <c r="G37" s="2"/>
      <c r="H37" s="2"/>
      <c r="I37" s="2"/>
      <c r="J37" s="2"/>
      <c r="K37" s="2"/>
      <c r="L37" s="2"/>
      <c r="M37" s="2"/>
      <c r="N37" s="2"/>
      <c r="O37" s="2"/>
      <c r="P37" s="2"/>
      <c r="Q37" s="2"/>
      <c r="R37" s="2"/>
      <c r="S37" s="2"/>
      <c r="T37" s="2"/>
      <c r="U37" s="2"/>
      <c r="V37" s="4"/>
      <c r="W37" s="4"/>
      <c r="X37" s="4"/>
      <c r="Y37" s="4"/>
      <c r="Z37" s="4"/>
      <c r="AA37" s="4"/>
      <c r="AB37" s="4"/>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row>
    <row r="38" spans="1:54">
      <c r="A38" s="2"/>
      <c r="B38" s="2"/>
      <c r="C38" s="2"/>
      <c r="D38" s="2"/>
      <c r="E38" s="2"/>
      <c r="F38" s="2"/>
      <c r="G38" s="2"/>
      <c r="H38" s="2"/>
      <c r="I38" s="2"/>
      <c r="J38" s="2"/>
      <c r="K38" s="2"/>
      <c r="L38" s="2"/>
      <c r="M38" s="2"/>
      <c r="N38" s="2"/>
      <c r="O38" s="2"/>
      <c r="P38" s="2"/>
      <c r="Q38" s="2"/>
      <c r="R38" s="2"/>
      <c r="S38" s="2"/>
      <c r="T38" s="2"/>
      <c r="U38" s="2"/>
      <c r="V38" s="4"/>
      <c r="W38" s="4"/>
      <c r="X38" s="4"/>
      <c r="Y38" s="4"/>
      <c r="Z38" s="4"/>
      <c r="AA38" s="4"/>
      <c r="AB38" s="4"/>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row>
    <row r="39" spans="1:54">
      <c r="A39" s="2"/>
      <c r="B39" s="2"/>
      <c r="C39" s="2"/>
      <c r="D39" s="2"/>
      <c r="E39" s="2"/>
      <c r="F39" s="2"/>
      <c r="G39" s="2"/>
      <c r="H39" s="2"/>
      <c r="I39" s="2"/>
      <c r="J39" s="2"/>
      <c r="K39" s="2"/>
      <c r="L39" s="2"/>
      <c r="M39" s="2"/>
      <c r="N39" s="2"/>
      <c r="O39" s="2"/>
      <c r="P39" s="2"/>
      <c r="Q39" s="2"/>
      <c r="R39" s="2"/>
      <c r="S39" s="2"/>
      <c r="T39" s="2"/>
      <c r="U39" s="2"/>
      <c r="V39" s="4"/>
      <c r="W39" s="4"/>
      <c r="X39" s="4"/>
      <c r="Y39" s="4"/>
      <c r="Z39" s="4"/>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row>
    <row r="40" spans="1:54">
      <c r="U40" s="5"/>
      <c r="V40" s="5"/>
      <c r="W40" s="5"/>
      <c r="X40" s="5"/>
      <c r="Y40" s="5"/>
      <c r="AC40" s="3">
        <v>7038.2900000000009</v>
      </c>
      <c r="AD40" s="3">
        <v>7211.39</v>
      </c>
      <c r="AE40" s="3">
        <v>7368.9600000000009</v>
      </c>
      <c r="AF40" s="3">
        <v>7534.41</v>
      </c>
      <c r="AG40" s="3">
        <v>7705.52</v>
      </c>
      <c r="AH40" s="3">
        <v>7885.3600000000006</v>
      </c>
      <c r="AI40" s="3">
        <v>0</v>
      </c>
      <c r="AJ40" s="3">
        <v>0</v>
      </c>
    </row>
    <row r="41" spans="1:54">
      <c r="U41" s="5"/>
      <c r="V41" s="5"/>
      <c r="W41" s="5"/>
      <c r="X41" s="5"/>
      <c r="Y41" s="5"/>
      <c r="AC41" s="3">
        <v>7473.33</v>
      </c>
      <c r="AD41" s="3">
        <v>7629.69</v>
      </c>
      <c r="AE41" s="3">
        <v>7759.1399999999994</v>
      </c>
      <c r="AF41" s="3">
        <v>7896.0499999999993</v>
      </c>
      <c r="AG41" s="3">
        <v>8039.28</v>
      </c>
      <c r="AH41" s="3">
        <v>8192.93</v>
      </c>
      <c r="AI41" s="3">
        <v>0</v>
      </c>
      <c r="AJ41" s="3">
        <v>0</v>
      </c>
    </row>
    <row r="42" spans="1:54">
      <c r="U42" s="5"/>
      <c r="V42" s="5"/>
      <c r="W42" s="5"/>
      <c r="X42" s="5"/>
      <c r="Y42" s="5"/>
      <c r="AC42" s="3">
        <v>6882.9</v>
      </c>
      <c r="AD42" s="3">
        <v>7059.7</v>
      </c>
      <c r="AE42" s="3">
        <v>7208.8899999999994</v>
      </c>
      <c r="AF42" s="3">
        <v>7366.5099999999993</v>
      </c>
      <c r="AG42" s="3">
        <v>7528.67</v>
      </c>
      <c r="AH42" s="3">
        <v>7699.7999999999993</v>
      </c>
      <c r="AI42" s="3">
        <v>0</v>
      </c>
      <c r="AJ42" s="3">
        <v>0</v>
      </c>
    </row>
    <row r="43" spans="1:54">
      <c r="U43" s="5"/>
      <c r="V43" s="5"/>
      <c r="W43" s="5"/>
      <c r="X43" s="5"/>
      <c r="Y43" s="5"/>
      <c r="AC43" s="3">
        <v>2273.83</v>
      </c>
      <c r="AD43" s="3">
        <v>2308.21</v>
      </c>
      <c r="AE43" s="3">
        <v>2338.69</v>
      </c>
      <c r="AF43" s="3">
        <v>2370.3900000000003</v>
      </c>
      <c r="AG43" s="3">
        <v>2402.6</v>
      </c>
      <c r="AH43" s="3">
        <v>2435.9700000000003</v>
      </c>
      <c r="AI43" s="3">
        <v>0</v>
      </c>
      <c r="AJ43" s="3">
        <v>0</v>
      </c>
    </row>
    <row r="44" spans="1:54">
      <c r="C44" s="5"/>
      <c r="D44" s="5"/>
      <c r="E44" s="5"/>
      <c r="U44" s="5"/>
      <c r="V44" s="5"/>
      <c r="W44" s="5"/>
      <c r="X44" s="5"/>
      <c r="Y44" s="5"/>
      <c r="AC44" s="3">
        <v>430.71999999999997</v>
      </c>
      <c r="AD44" s="3">
        <v>437.03</v>
      </c>
      <c r="AE44" s="3">
        <v>441.53999999999996</v>
      </c>
      <c r="AF44" s="3">
        <v>446.28</v>
      </c>
      <c r="AG44" s="3">
        <v>450.92</v>
      </c>
      <c r="AH44" s="3">
        <v>455.69</v>
      </c>
      <c r="AI44" s="3">
        <v>0</v>
      </c>
      <c r="AJ44" s="3">
        <v>0</v>
      </c>
    </row>
    <row r="45" spans="1:54">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row>
    <row r="46" spans="1:54">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row>
    <row r="47" spans="1:54">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row>
    <row r="48" spans="1:54">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row>
    <row r="49" spans="4:6">
      <c r="D49" s="5"/>
      <c r="E49" s="5"/>
      <c r="F49" s="5"/>
    </row>
    <row r="50" spans="4:6">
      <c r="D50" s="5"/>
      <c r="E50" s="5"/>
      <c r="F50" s="5"/>
    </row>
    <row r="51" spans="4:6">
      <c r="D51" s="5"/>
      <c r="E51" s="5"/>
      <c r="F51" s="5"/>
    </row>
    <row r="52" spans="4:6">
      <c r="D52" s="5"/>
      <c r="E52" s="5"/>
      <c r="F52" s="5"/>
    </row>
  </sheetData>
  <hyperlinks>
    <hyperlink ref="A1" location="'Table of Contents'!$C$10" display="TOC"/>
  </hyperlinks>
  <pageMargins left="0.7" right="0.7" top="0.75" bottom="0.75" header="0.3" footer="0.3"/>
  <pageSetup paperSize="9" orientation="portrait" verticalDpi="0" r:id="rId1"/>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sheetPr>
  <dimension ref="A1:AC72"/>
  <sheetViews>
    <sheetView showGridLines="0" zoomScale="85" zoomScaleNormal="85" workbookViewId="0"/>
  </sheetViews>
  <sheetFormatPr defaultRowHeight="15"/>
  <cols>
    <col min="1" max="1" width="3.7109375" style="3" customWidth="1"/>
    <col min="2" max="2" width="20.85546875" style="3" customWidth="1"/>
    <col min="3" max="28" width="9.7109375" style="3" customWidth="1"/>
    <col min="29" max="16384" width="9.140625" style="3"/>
  </cols>
  <sheetData>
    <row r="1" spans="1:29" ht="12" customHeight="1">
      <c r="A1" s="84" t="s">
        <v>898</v>
      </c>
      <c r="B1" s="2"/>
      <c r="C1" s="2"/>
      <c r="D1" s="2"/>
      <c r="E1" s="2"/>
      <c r="F1" s="2"/>
      <c r="G1" s="2"/>
      <c r="H1" s="2"/>
      <c r="I1" s="2"/>
      <c r="J1" s="2"/>
      <c r="K1" s="2"/>
      <c r="L1" s="2"/>
      <c r="M1" s="2"/>
      <c r="N1" s="2"/>
      <c r="O1" s="2"/>
      <c r="P1" s="2"/>
      <c r="Q1" s="2"/>
      <c r="R1" s="2"/>
      <c r="S1" s="2"/>
      <c r="T1" s="2"/>
      <c r="U1" s="2"/>
      <c r="V1" s="2"/>
      <c r="W1" s="2"/>
      <c r="X1" s="2"/>
      <c r="Y1" s="2"/>
      <c r="Z1" s="2"/>
      <c r="AA1" s="2"/>
      <c r="AB1" s="2"/>
      <c r="AC1" s="2"/>
    </row>
    <row r="2" spans="1:29" ht="27" customHeight="1" thickBot="1">
      <c r="A2" s="2"/>
      <c r="B2" s="82" t="str">
        <f>'Table of Contents'!$D$11</f>
        <v>Behind-the-meter storage uptake (MWh)</v>
      </c>
      <c r="C2" s="82"/>
      <c r="D2" s="82"/>
      <c r="E2" s="82"/>
      <c r="F2" s="82"/>
      <c r="G2" s="82"/>
      <c r="H2" s="82"/>
      <c r="I2" s="2"/>
      <c r="J2" s="2"/>
      <c r="K2" s="2"/>
      <c r="L2" s="2"/>
      <c r="M2" s="2"/>
      <c r="N2" s="2"/>
      <c r="O2" s="2"/>
      <c r="P2" s="2"/>
      <c r="Q2" s="2"/>
      <c r="R2" s="2"/>
      <c r="S2" s="2"/>
      <c r="T2" s="2"/>
      <c r="U2" s="2"/>
      <c r="V2" s="2"/>
      <c r="W2" s="2"/>
      <c r="X2" s="2"/>
      <c r="Y2" s="2"/>
      <c r="Z2" s="2"/>
      <c r="AA2" s="2"/>
      <c r="AB2" s="2"/>
      <c r="AC2" s="2"/>
    </row>
    <row r="3" spans="1:29" ht="15.75" customHeight="1" thickTop="1">
      <c r="A3" s="2"/>
      <c r="B3" s="99" t="str">
        <f>HYPERLINK('Table of Contents'!D48, "Source: " &amp; 'Table of Contents'!F11)</f>
        <v>Source: AEMO Electricity Statement of Opportunities 2018</v>
      </c>
      <c r="C3" s="2"/>
      <c r="D3" s="2"/>
      <c r="E3" s="2"/>
      <c r="F3" s="99" t="str">
        <f>HYPERLINK("http://forecasting.aemo.com.au/", "AEMO's forecasting data portal")</f>
        <v>AEMO's forecasting data portal</v>
      </c>
      <c r="G3" s="2"/>
      <c r="H3" s="2"/>
      <c r="I3" s="2"/>
      <c r="J3" s="2"/>
      <c r="K3" s="2"/>
      <c r="L3" s="2"/>
      <c r="M3" s="2"/>
      <c r="N3" s="2"/>
      <c r="O3" s="2"/>
      <c r="P3" s="2"/>
      <c r="Q3" s="2"/>
      <c r="R3" s="2"/>
      <c r="S3" s="2"/>
      <c r="T3" s="2"/>
      <c r="U3" s="2"/>
      <c r="V3" s="2"/>
      <c r="W3" s="2"/>
      <c r="X3" s="2"/>
      <c r="Y3" s="2"/>
      <c r="Z3" s="2"/>
      <c r="AA3" s="2"/>
      <c r="AB3" s="2"/>
      <c r="AC3" s="2"/>
    </row>
    <row r="4" spans="1:29">
      <c r="A4" s="2"/>
      <c r="B4" s="2" t="s">
        <v>818</v>
      </c>
      <c r="C4" s="2"/>
      <c r="D4" s="2"/>
      <c r="E4" s="2"/>
      <c r="F4" s="2"/>
      <c r="G4" s="2"/>
      <c r="H4" s="2"/>
      <c r="I4" s="2"/>
      <c r="J4" s="2"/>
      <c r="K4" s="2"/>
      <c r="L4" s="2"/>
      <c r="M4" s="2"/>
      <c r="N4" s="2"/>
      <c r="O4" s="2"/>
      <c r="P4" s="2"/>
      <c r="Q4" s="2"/>
      <c r="R4" s="2"/>
      <c r="S4" s="2"/>
      <c r="T4" s="2"/>
      <c r="U4" s="2"/>
      <c r="V4" s="2"/>
      <c r="W4" s="2"/>
      <c r="X4" s="2"/>
      <c r="Y4" s="2"/>
      <c r="Z4" s="2"/>
      <c r="AA4" s="2"/>
      <c r="AB4" s="2"/>
      <c r="AC4" s="2"/>
    </row>
    <row r="5" spans="1:29">
      <c r="A5" s="2"/>
      <c r="B5" s="2"/>
      <c r="C5" s="2"/>
      <c r="D5" s="2"/>
      <c r="E5" s="2"/>
      <c r="F5" s="2"/>
      <c r="G5" s="2"/>
      <c r="H5" s="2"/>
      <c r="I5" s="2"/>
      <c r="J5" s="2"/>
      <c r="K5" s="2"/>
      <c r="L5" s="2"/>
      <c r="M5" s="2"/>
      <c r="N5" s="2"/>
      <c r="O5" s="2"/>
      <c r="P5" s="2"/>
      <c r="Q5" s="2"/>
      <c r="R5" s="2"/>
      <c r="S5" s="2"/>
      <c r="T5" s="2"/>
      <c r="U5" s="2"/>
      <c r="V5" s="2"/>
      <c r="W5" s="2"/>
      <c r="X5" s="2"/>
      <c r="Y5" s="2"/>
      <c r="Z5" s="2"/>
      <c r="AA5" s="2"/>
      <c r="AB5" s="2"/>
      <c r="AC5" s="2"/>
    </row>
    <row r="6" spans="1:29">
      <c r="A6" s="2"/>
      <c r="B6" s="2" t="s">
        <v>58</v>
      </c>
      <c r="C6" s="2" t="s">
        <v>65</v>
      </c>
      <c r="D6" s="2"/>
      <c r="E6" s="2"/>
      <c r="F6" s="2"/>
      <c r="G6" s="2"/>
      <c r="H6" s="2"/>
      <c r="I6" s="2"/>
      <c r="J6" s="2"/>
      <c r="K6" s="2"/>
      <c r="L6" s="2"/>
      <c r="M6" s="2"/>
      <c r="N6" s="2"/>
      <c r="O6" s="2"/>
      <c r="P6" s="2"/>
      <c r="Q6" s="2"/>
      <c r="R6" s="2"/>
      <c r="S6" s="2"/>
      <c r="T6" s="2"/>
      <c r="U6" s="2"/>
      <c r="V6" s="2"/>
      <c r="W6" s="2"/>
      <c r="X6" s="2"/>
      <c r="Y6" s="2"/>
      <c r="Z6" s="2"/>
      <c r="AA6" s="2"/>
      <c r="AB6" s="2"/>
      <c r="AC6" s="2"/>
    </row>
    <row r="7" spans="1:29">
      <c r="A7" s="2"/>
      <c r="B7" s="2"/>
      <c r="C7" s="2"/>
      <c r="D7" s="2"/>
      <c r="E7" s="2"/>
      <c r="F7" s="2"/>
      <c r="G7" s="2"/>
      <c r="H7" s="2"/>
      <c r="I7" s="2"/>
      <c r="J7" s="2"/>
      <c r="K7" s="2"/>
      <c r="L7" s="2"/>
      <c r="M7" s="2"/>
      <c r="N7" s="2"/>
      <c r="O7" s="2"/>
      <c r="P7" s="2"/>
      <c r="Q7" s="2"/>
      <c r="R7" s="2"/>
      <c r="S7" s="2"/>
      <c r="T7" s="2"/>
      <c r="U7" s="2"/>
      <c r="V7" s="2"/>
      <c r="W7" s="2"/>
      <c r="X7" s="2"/>
      <c r="Y7" s="2"/>
      <c r="Z7" s="2"/>
      <c r="AA7" s="2"/>
      <c r="AB7" s="2"/>
      <c r="AC7" s="2"/>
    </row>
    <row r="8" spans="1:29">
      <c r="A8" s="2"/>
      <c r="B8" s="35"/>
      <c r="C8" s="2"/>
      <c r="D8" s="2"/>
      <c r="E8" s="2"/>
      <c r="F8" s="2"/>
      <c r="G8" s="2"/>
      <c r="H8" s="2"/>
      <c r="I8" s="2"/>
      <c r="J8" s="2"/>
      <c r="K8" s="2"/>
      <c r="L8" s="2"/>
      <c r="M8" s="2"/>
      <c r="N8" s="2"/>
      <c r="O8" s="2"/>
      <c r="P8" s="2"/>
      <c r="Q8" s="2"/>
      <c r="R8" s="2"/>
      <c r="S8" s="2"/>
      <c r="T8" s="2"/>
      <c r="U8" s="2"/>
      <c r="V8" s="2"/>
      <c r="W8" s="2"/>
      <c r="X8" s="2"/>
      <c r="Y8" s="2"/>
      <c r="Z8" s="2"/>
      <c r="AA8" s="2"/>
      <c r="AB8" s="2"/>
      <c r="AC8" s="2"/>
    </row>
    <row r="9" spans="1:29">
      <c r="A9" s="2"/>
      <c r="B9" s="54" t="s">
        <v>825</v>
      </c>
      <c r="C9" s="54" t="s">
        <v>10</v>
      </c>
      <c r="D9" s="54" t="s">
        <v>11</v>
      </c>
      <c r="E9" s="54" t="s">
        <v>12</v>
      </c>
      <c r="F9" s="54" t="s">
        <v>13</v>
      </c>
      <c r="G9" s="54" t="s">
        <v>14</v>
      </c>
      <c r="H9" s="54" t="s">
        <v>15</v>
      </c>
      <c r="I9" s="54" t="s">
        <v>16</v>
      </c>
      <c r="J9" s="54" t="s">
        <v>17</v>
      </c>
      <c r="K9" s="54" t="s">
        <v>18</v>
      </c>
      <c r="L9" s="54" t="s">
        <v>19</v>
      </c>
      <c r="M9" s="54" t="s">
        <v>20</v>
      </c>
      <c r="N9" s="54" t="s">
        <v>21</v>
      </c>
      <c r="O9" s="54" t="s">
        <v>22</v>
      </c>
      <c r="P9" s="54" t="s">
        <v>23</v>
      </c>
      <c r="Q9" s="54" t="s">
        <v>24</v>
      </c>
      <c r="R9" s="54" t="s">
        <v>25</v>
      </c>
      <c r="S9" s="54" t="s">
        <v>26</v>
      </c>
      <c r="T9" s="54" t="s">
        <v>27</v>
      </c>
      <c r="U9" s="54" t="s">
        <v>28</v>
      </c>
      <c r="V9" s="54" t="s">
        <v>29</v>
      </c>
      <c r="W9" s="54" t="s">
        <v>30</v>
      </c>
      <c r="X9" s="57" t="s">
        <v>31</v>
      </c>
      <c r="Y9" s="57" t="s">
        <v>32</v>
      </c>
      <c r="Z9" s="57" t="s">
        <v>33</v>
      </c>
      <c r="AA9" s="57" t="s">
        <v>34</v>
      </c>
      <c r="AB9" s="57" t="s">
        <v>35</v>
      </c>
      <c r="AC9" s="2"/>
    </row>
    <row r="10" spans="1:29">
      <c r="A10" s="2"/>
      <c r="B10" s="44" t="s">
        <v>59</v>
      </c>
      <c r="C10" s="52">
        <v>155.38</v>
      </c>
      <c r="D10" s="52">
        <v>172.98000000000002</v>
      </c>
      <c r="E10" s="52">
        <v>186.15</v>
      </c>
      <c r="F10" s="52">
        <v>209.21</v>
      </c>
      <c r="G10" s="52">
        <v>256.55</v>
      </c>
      <c r="H10" s="52">
        <v>312.01</v>
      </c>
      <c r="I10" s="52">
        <v>342.01</v>
      </c>
      <c r="J10" s="52">
        <v>368.57</v>
      </c>
      <c r="K10" s="52">
        <v>413.16</v>
      </c>
      <c r="L10" s="52">
        <v>462.92</v>
      </c>
      <c r="M10" s="52">
        <v>526.48</v>
      </c>
      <c r="N10" s="52">
        <v>583.06000000000006</v>
      </c>
      <c r="O10" s="52">
        <v>666.76</v>
      </c>
      <c r="P10" s="52">
        <v>767.52</v>
      </c>
      <c r="Q10" s="52">
        <v>879.52</v>
      </c>
      <c r="R10" s="52">
        <v>1006.16</v>
      </c>
      <c r="S10" s="52">
        <v>1115.48</v>
      </c>
      <c r="T10" s="52">
        <v>1233.77</v>
      </c>
      <c r="U10" s="52">
        <v>1362.2</v>
      </c>
      <c r="V10" s="52">
        <v>1501.58</v>
      </c>
      <c r="W10" s="52">
        <v>1646.6299999999999</v>
      </c>
      <c r="X10" s="52">
        <v>1800.3600000000001</v>
      </c>
      <c r="Y10" s="52">
        <v>1964.9399999999998</v>
      </c>
      <c r="Z10" s="52">
        <v>2141.0099999999998</v>
      </c>
      <c r="AA10" s="52">
        <v>2329.11</v>
      </c>
      <c r="AB10" s="52">
        <v>2534.5299999999997</v>
      </c>
      <c r="AC10" s="2"/>
    </row>
    <row r="11" spans="1:29">
      <c r="A11" s="2"/>
      <c r="B11" s="2" t="s">
        <v>60</v>
      </c>
      <c r="C11" s="53">
        <v>397.25</v>
      </c>
      <c r="D11" s="53">
        <v>450.01</v>
      </c>
      <c r="E11" s="53">
        <v>491.15</v>
      </c>
      <c r="F11" s="53">
        <v>564.9</v>
      </c>
      <c r="G11" s="53">
        <v>689.51</v>
      </c>
      <c r="H11" s="53">
        <v>825.17</v>
      </c>
      <c r="I11" s="53">
        <v>891.89</v>
      </c>
      <c r="J11" s="53">
        <v>933.17</v>
      </c>
      <c r="K11" s="53">
        <v>1006</v>
      </c>
      <c r="L11" s="53">
        <v>1087.31</v>
      </c>
      <c r="M11" s="53">
        <v>1209.8499999999999</v>
      </c>
      <c r="N11" s="53">
        <v>1308.97</v>
      </c>
      <c r="O11" s="53">
        <v>1459.09</v>
      </c>
      <c r="P11" s="53">
        <v>1641.8999999999999</v>
      </c>
      <c r="Q11" s="53">
        <v>1850.24</v>
      </c>
      <c r="R11" s="53">
        <v>2071.3199999999997</v>
      </c>
      <c r="S11" s="53">
        <v>2252.27</v>
      </c>
      <c r="T11" s="53">
        <v>2441.5100000000002</v>
      </c>
      <c r="U11" s="53">
        <v>2640.04</v>
      </c>
      <c r="V11" s="53">
        <v>2847.9900000000002</v>
      </c>
      <c r="W11" s="53">
        <v>3067.04</v>
      </c>
      <c r="X11" s="53">
        <v>3293.94</v>
      </c>
      <c r="Y11" s="53">
        <v>3531.7599999999998</v>
      </c>
      <c r="Z11" s="53">
        <v>3780.9100000000003</v>
      </c>
      <c r="AA11" s="53">
        <v>4041.59</v>
      </c>
      <c r="AB11" s="53">
        <v>4321.2</v>
      </c>
      <c r="AC11" s="2"/>
    </row>
    <row r="12" spans="1:29">
      <c r="A12" s="2"/>
      <c r="B12" s="44" t="s">
        <v>61</v>
      </c>
      <c r="C12" s="52">
        <v>192</v>
      </c>
      <c r="D12" s="52">
        <v>215.69</v>
      </c>
      <c r="E12" s="52">
        <v>234.65</v>
      </c>
      <c r="F12" s="52">
        <v>268.74</v>
      </c>
      <c r="G12" s="52">
        <v>326.99</v>
      </c>
      <c r="H12" s="52">
        <v>403.03999999999996</v>
      </c>
      <c r="I12" s="52">
        <v>447.7</v>
      </c>
      <c r="J12" s="52">
        <v>482.87</v>
      </c>
      <c r="K12" s="52">
        <v>556.5</v>
      </c>
      <c r="L12" s="52">
        <v>634.84</v>
      </c>
      <c r="M12" s="52">
        <v>727.54000000000008</v>
      </c>
      <c r="N12" s="52">
        <v>815.68000000000006</v>
      </c>
      <c r="O12" s="52">
        <v>935.68000000000006</v>
      </c>
      <c r="P12" s="52">
        <v>1070.58</v>
      </c>
      <c r="Q12" s="52">
        <v>1219.58</v>
      </c>
      <c r="R12" s="52">
        <v>1383.48</v>
      </c>
      <c r="S12" s="52">
        <v>1521.3700000000001</v>
      </c>
      <c r="T12" s="52">
        <v>1669.23</v>
      </c>
      <c r="U12" s="52">
        <v>1828.42</v>
      </c>
      <c r="V12" s="52">
        <v>1999.69</v>
      </c>
      <c r="W12" s="52">
        <v>2184.9699999999998</v>
      </c>
      <c r="X12" s="52">
        <v>2379.84</v>
      </c>
      <c r="Y12" s="52">
        <v>2586.9</v>
      </c>
      <c r="Z12" s="52">
        <v>2806.73</v>
      </c>
      <c r="AA12" s="52">
        <v>3039.7</v>
      </c>
      <c r="AB12" s="52">
        <v>3292.21</v>
      </c>
      <c r="AC12" s="2"/>
    </row>
    <row r="13" spans="1:29">
      <c r="A13" s="2"/>
      <c r="B13" s="2" t="s">
        <v>62</v>
      </c>
      <c r="C13" s="53">
        <v>223.27</v>
      </c>
      <c r="D13" s="53">
        <v>440.61</v>
      </c>
      <c r="E13" s="53">
        <v>443.34000000000003</v>
      </c>
      <c r="F13" s="53">
        <v>446.36</v>
      </c>
      <c r="G13" s="53">
        <v>449.84999999999997</v>
      </c>
      <c r="H13" s="53">
        <v>453.44</v>
      </c>
      <c r="I13" s="53">
        <v>456.58</v>
      </c>
      <c r="J13" s="53">
        <v>460.57</v>
      </c>
      <c r="K13" s="53">
        <v>466.28999999999996</v>
      </c>
      <c r="L13" s="53">
        <v>471.74</v>
      </c>
      <c r="M13" s="53">
        <v>476.98</v>
      </c>
      <c r="N13" s="53">
        <v>482.52</v>
      </c>
      <c r="O13" s="53">
        <v>489.45</v>
      </c>
      <c r="P13" s="53">
        <v>508.18</v>
      </c>
      <c r="Q13" s="53">
        <v>546.45000000000005</v>
      </c>
      <c r="R13" s="53">
        <v>602.87</v>
      </c>
      <c r="S13" s="53">
        <v>652.51</v>
      </c>
      <c r="T13" s="53">
        <v>705.06</v>
      </c>
      <c r="U13" s="53">
        <v>760.76</v>
      </c>
      <c r="V13" s="53">
        <v>819.71</v>
      </c>
      <c r="W13" s="53">
        <v>882.51</v>
      </c>
      <c r="X13" s="53">
        <v>947.35</v>
      </c>
      <c r="Y13" s="53">
        <v>1015.03</v>
      </c>
      <c r="Z13" s="53">
        <v>1085.6400000000001</v>
      </c>
      <c r="AA13" s="53">
        <v>1159.1799999999998</v>
      </c>
      <c r="AB13" s="53">
        <v>1237.6499999999999</v>
      </c>
      <c r="AC13" s="2"/>
    </row>
    <row r="14" spans="1:29">
      <c r="A14" s="2"/>
      <c r="B14" s="44" t="s">
        <v>63</v>
      </c>
      <c r="C14" s="52">
        <v>31.86</v>
      </c>
      <c r="D14" s="52">
        <v>34.9</v>
      </c>
      <c r="E14" s="52">
        <v>37.200000000000003</v>
      </c>
      <c r="F14" s="52">
        <v>41.400000000000006</v>
      </c>
      <c r="G14" s="52">
        <v>48.49</v>
      </c>
      <c r="H14" s="52">
        <v>56.52</v>
      </c>
      <c r="I14" s="52">
        <v>61.62</v>
      </c>
      <c r="J14" s="52">
        <v>66.52</v>
      </c>
      <c r="K14" s="52">
        <v>75.430000000000007</v>
      </c>
      <c r="L14" s="52">
        <v>85.31</v>
      </c>
      <c r="M14" s="52">
        <v>96.77000000000001</v>
      </c>
      <c r="N14" s="52">
        <v>106.64</v>
      </c>
      <c r="O14" s="52">
        <v>119.61</v>
      </c>
      <c r="P14" s="52">
        <v>133.35</v>
      </c>
      <c r="Q14" s="52">
        <v>147.53</v>
      </c>
      <c r="R14" s="52">
        <v>162.63999999999999</v>
      </c>
      <c r="S14" s="52">
        <v>174.94</v>
      </c>
      <c r="T14" s="52">
        <v>188.04000000000002</v>
      </c>
      <c r="U14" s="52">
        <v>202.08</v>
      </c>
      <c r="V14" s="52">
        <v>217.1</v>
      </c>
      <c r="W14" s="52">
        <v>233.26999999999998</v>
      </c>
      <c r="X14" s="52">
        <v>249.86</v>
      </c>
      <c r="Y14" s="52">
        <v>267.08</v>
      </c>
      <c r="Z14" s="52">
        <v>284.89999999999998</v>
      </c>
      <c r="AA14" s="52">
        <v>303.32</v>
      </c>
      <c r="AB14" s="52">
        <v>322.79999999999995</v>
      </c>
      <c r="AC14" s="2"/>
    </row>
    <row r="15" spans="1:29">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row>
    <row r="16" spans="1:29">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row>
    <row r="17" spans="1:29">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row>
    <row r="18" spans="1:29">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row>
    <row r="19" spans="1:29">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row>
    <row r="20" spans="1:29">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row>
    <row r="21" spans="1:29">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row>
    <row r="22" spans="1:29">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row>
    <row r="23" spans="1:29">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row>
    <row r="24" spans="1:29">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row>
    <row r="25" spans="1:29">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row>
    <row r="26" spans="1:29">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row>
    <row r="27" spans="1:29">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row>
    <row r="28" spans="1:29">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row>
    <row r="29" spans="1:29">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row>
    <row r="30" spans="1:29">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row>
    <row r="31" spans="1:29">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row>
    <row r="32" spans="1:29">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row>
    <row r="33" spans="1:29">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row>
    <row r="34" spans="1:29">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row>
    <row r="35" spans="1:29">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row>
    <row r="36" spans="1:29">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spans="1:29">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29">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row>
    <row r="39" spans="1:29">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row>
    <row r="43" spans="1:29">
      <c r="E43" s="5"/>
    </row>
    <row r="44" spans="1:29">
      <c r="E44" s="5"/>
    </row>
    <row r="45" spans="1:29">
      <c r="E45" s="5"/>
    </row>
    <row r="46" spans="1:29">
      <c r="E46" s="5"/>
      <c r="F46" s="5"/>
    </row>
    <row r="47" spans="1:29">
      <c r="D47" s="5"/>
      <c r="E47" s="5"/>
      <c r="F47" s="5"/>
    </row>
    <row r="48" spans="1:29">
      <c r="D48" s="5"/>
      <c r="E48" s="5"/>
      <c r="F48" s="5"/>
    </row>
    <row r="49" spans="4:7">
      <c r="D49" s="5"/>
      <c r="E49" s="5"/>
      <c r="F49" s="5"/>
    </row>
    <row r="50" spans="4:7">
      <c r="D50" s="5"/>
      <c r="E50" s="5"/>
      <c r="F50" s="5"/>
    </row>
    <row r="51" spans="4:7">
      <c r="D51" s="5"/>
      <c r="E51" s="5"/>
      <c r="F51" s="5"/>
    </row>
    <row r="52" spans="4:7">
      <c r="D52" s="5"/>
      <c r="E52" s="5"/>
      <c r="F52" s="5"/>
    </row>
    <row r="53" spans="4:7">
      <c r="D53" s="5"/>
      <c r="E53" s="5"/>
      <c r="F53" s="5"/>
    </row>
    <row r="54" spans="4:7">
      <c r="D54" s="5"/>
      <c r="E54" s="5"/>
      <c r="F54" s="5"/>
    </row>
    <row r="55" spans="4:7">
      <c r="D55" s="5"/>
      <c r="E55" s="5"/>
      <c r="F55" s="5"/>
    </row>
    <row r="56" spans="4:7">
      <c r="D56" s="5"/>
      <c r="E56" s="5"/>
      <c r="F56" s="5"/>
    </row>
    <row r="57" spans="4:7">
      <c r="D57" s="5"/>
      <c r="E57" s="5"/>
      <c r="F57" s="5"/>
      <c r="G57" s="5"/>
    </row>
    <row r="58" spans="4:7">
      <c r="D58" s="5"/>
      <c r="E58" s="5"/>
      <c r="F58" s="5"/>
      <c r="G58" s="5"/>
    </row>
    <row r="59" spans="4:7">
      <c r="D59" s="5"/>
      <c r="E59" s="5"/>
      <c r="F59" s="5"/>
      <c r="G59" s="5"/>
    </row>
    <row r="60" spans="4:7">
      <c r="D60" s="5"/>
      <c r="E60" s="5"/>
      <c r="F60" s="5"/>
      <c r="G60" s="5"/>
    </row>
    <row r="61" spans="4:7">
      <c r="D61" s="5"/>
      <c r="E61" s="5"/>
      <c r="F61" s="5"/>
      <c r="G61" s="5"/>
    </row>
    <row r="62" spans="4:7">
      <c r="D62" s="5"/>
      <c r="E62" s="5"/>
      <c r="F62" s="5"/>
      <c r="G62" s="5"/>
    </row>
    <row r="63" spans="4:7">
      <c r="D63" s="5"/>
      <c r="E63" s="5"/>
      <c r="F63" s="5"/>
      <c r="G63" s="5"/>
    </row>
    <row r="64" spans="4:7">
      <c r="D64" s="5"/>
      <c r="E64" s="5"/>
      <c r="F64" s="5"/>
      <c r="G64" s="5"/>
    </row>
    <row r="65" spans="4:7">
      <c r="D65" s="5"/>
      <c r="E65" s="5"/>
      <c r="F65" s="5"/>
      <c r="G65" s="5"/>
    </row>
    <row r="66" spans="4:7">
      <c r="D66" s="5"/>
      <c r="E66" s="5"/>
      <c r="F66" s="5"/>
      <c r="G66" s="5"/>
    </row>
    <row r="67" spans="4:7">
      <c r="D67" s="5"/>
      <c r="E67" s="5"/>
      <c r="F67" s="5"/>
      <c r="G67" s="5"/>
    </row>
    <row r="68" spans="4:7">
      <c r="D68" s="5"/>
      <c r="E68" s="5"/>
      <c r="F68" s="5"/>
      <c r="G68" s="5"/>
    </row>
    <row r="69" spans="4:7">
      <c r="D69" s="5"/>
      <c r="E69" s="5"/>
      <c r="F69" s="5"/>
      <c r="G69" s="5"/>
    </row>
    <row r="70" spans="4:7">
      <c r="D70" s="5"/>
      <c r="E70" s="5"/>
      <c r="F70" s="5"/>
      <c r="G70" s="5"/>
    </row>
    <row r="71" spans="4:7">
      <c r="D71" s="5"/>
      <c r="E71" s="5"/>
      <c r="F71" s="5"/>
      <c r="G71" s="5"/>
    </row>
    <row r="72" spans="4:7">
      <c r="D72" s="5"/>
      <c r="E72" s="5"/>
      <c r="F72" s="5"/>
      <c r="G72" s="5"/>
    </row>
  </sheetData>
  <hyperlinks>
    <hyperlink ref="A1" location="'Table of Contents'!$C$11" display="TOC"/>
  </hyperlink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sheetPr>
  <dimension ref="A1:AC60"/>
  <sheetViews>
    <sheetView showGridLines="0" zoomScale="85" zoomScaleNormal="85" workbookViewId="0"/>
  </sheetViews>
  <sheetFormatPr defaultRowHeight="15"/>
  <cols>
    <col min="1" max="1" width="3.7109375" style="3" customWidth="1"/>
    <col min="2" max="2" width="14.140625" style="3" customWidth="1"/>
    <col min="3" max="28" width="9.7109375" style="3" customWidth="1"/>
    <col min="29" max="16384" width="9.140625" style="3"/>
  </cols>
  <sheetData>
    <row r="1" spans="1:29" ht="12" customHeight="1">
      <c r="A1" s="84" t="s">
        <v>898</v>
      </c>
      <c r="B1" s="2"/>
      <c r="C1" s="2"/>
      <c r="D1" s="2"/>
      <c r="E1" s="2"/>
      <c r="F1" s="2"/>
      <c r="G1" s="2"/>
      <c r="H1" s="2"/>
      <c r="I1" s="2"/>
      <c r="J1" s="2"/>
      <c r="K1" s="2"/>
      <c r="L1" s="2"/>
      <c r="M1" s="2"/>
      <c r="N1" s="2"/>
      <c r="O1" s="2"/>
      <c r="P1" s="2"/>
      <c r="Q1" s="2"/>
      <c r="R1" s="2"/>
      <c r="S1" s="2"/>
      <c r="T1" s="2"/>
      <c r="U1" s="2"/>
      <c r="V1" s="2"/>
      <c r="W1" s="2"/>
      <c r="X1" s="2"/>
      <c r="Y1" s="2"/>
      <c r="Z1" s="2"/>
      <c r="AA1" s="2"/>
      <c r="AB1" s="2"/>
      <c r="AC1" s="2"/>
    </row>
    <row r="2" spans="1:29" ht="27" customHeight="1" thickBot="1">
      <c r="A2" s="2"/>
      <c r="B2" s="82" t="str">
        <f>'Table of Contents'!$D$12</f>
        <v>Electric vehicles demand projections (GWh)</v>
      </c>
      <c r="C2" s="67"/>
      <c r="D2" s="67"/>
      <c r="E2" s="67"/>
      <c r="F2" s="82"/>
      <c r="G2" s="82"/>
      <c r="H2" s="82"/>
      <c r="I2" s="82"/>
      <c r="J2" s="2"/>
      <c r="K2" s="2"/>
      <c r="L2" s="2"/>
      <c r="M2" s="2"/>
      <c r="N2" s="2"/>
      <c r="O2" s="2"/>
      <c r="P2" s="2"/>
      <c r="Q2" s="2"/>
      <c r="R2" s="2"/>
      <c r="S2" s="2"/>
      <c r="T2" s="2"/>
      <c r="U2" s="2"/>
      <c r="V2" s="2"/>
      <c r="W2" s="2"/>
      <c r="X2" s="2"/>
      <c r="Y2" s="2"/>
      <c r="Z2" s="2"/>
      <c r="AA2" s="2"/>
      <c r="AB2" s="2"/>
      <c r="AC2" s="2"/>
    </row>
    <row r="3" spans="1:29" ht="15.75" customHeight="1" thickTop="1">
      <c r="A3" s="2"/>
      <c r="B3" s="99" t="str">
        <f>HYPERLINK('Table of Contents'!D48, "Source: " &amp; 'Table of Contents'!F12)</f>
        <v>Source: AEMO Electricity Statement of Opportunities 2018</v>
      </c>
      <c r="C3" s="2"/>
      <c r="D3" s="2"/>
      <c r="E3" s="2"/>
      <c r="F3" s="2"/>
      <c r="G3" s="99" t="str">
        <f>HYPERLINK("http://forecasting.aemo.com.au/", "AEMO's forecasting data portal")</f>
        <v>AEMO's forecasting data portal</v>
      </c>
      <c r="H3" s="2"/>
      <c r="I3" s="2"/>
      <c r="J3" s="2"/>
      <c r="K3" s="2"/>
      <c r="L3" s="2"/>
      <c r="M3" s="2"/>
      <c r="N3" s="2"/>
      <c r="O3" s="2"/>
      <c r="P3" s="2"/>
      <c r="Q3" s="2"/>
      <c r="R3" s="2"/>
      <c r="S3" s="2"/>
      <c r="T3" s="2"/>
      <c r="U3" s="2"/>
      <c r="V3" s="2"/>
      <c r="W3" s="2"/>
      <c r="X3" s="2"/>
      <c r="Y3" s="2"/>
      <c r="Z3" s="2"/>
      <c r="AA3" s="2"/>
      <c r="AB3" s="2"/>
      <c r="AC3" s="2"/>
    </row>
    <row r="4" spans="1:29">
      <c r="A4" s="2"/>
      <c r="B4" s="2"/>
      <c r="C4" s="2"/>
      <c r="D4" s="2"/>
      <c r="E4" s="2"/>
      <c r="F4" s="2"/>
      <c r="G4" s="2"/>
      <c r="H4" s="2"/>
      <c r="I4" s="2"/>
      <c r="J4" s="2"/>
      <c r="K4" s="2"/>
      <c r="L4" s="2"/>
      <c r="M4" s="2"/>
      <c r="N4" s="2"/>
      <c r="O4" s="2"/>
      <c r="P4" s="2"/>
      <c r="Q4" s="2"/>
      <c r="R4" s="2"/>
      <c r="S4" s="2"/>
      <c r="T4" s="2"/>
      <c r="U4" s="2"/>
      <c r="V4" s="2"/>
      <c r="W4" s="2"/>
      <c r="X4" s="2"/>
      <c r="Y4" s="2"/>
      <c r="Z4" s="2"/>
      <c r="AA4" s="2"/>
      <c r="AB4" s="2"/>
      <c r="AC4" s="2"/>
    </row>
    <row r="5" spans="1:29">
      <c r="A5" s="2"/>
      <c r="B5" s="2" t="s">
        <v>5</v>
      </c>
      <c r="C5" s="2" t="str">
        <f>"To be used in " &amp;Scenarios!C5</f>
        <v>To be used in Fast change scenario</v>
      </c>
      <c r="D5" s="2"/>
      <c r="E5" s="2"/>
      <c r="F5" s="2"/>
      <c r="G5" s="2"/>
      <c r="H5" s="2"/>
      <c r="I5" s="2"/>
      <c r="J5" s="2"/>
      <c r="K5" s="2"/>
      <c r="L5" s="2"/>
      <c r="M5" s="2"/>
      <c r="N5" s="2"/>
      <c r="O5" s="2"/>
      <c r="P5" s="2"/>
      <c r="Q5" s="2"/>
      <c r="R5" s="2"/>
      <c r="S5" s="2"/>
      <c r="T5" s="2"/>
      <c r="U5" s="2"/>
      <c r="V5" s="2"/>
      <c r="W5" s="2"/>
      <c r="X5" s="2"/>
      <c r="Y5" s="2"/>
      <c r="Z5" s="2"/>
      <c r="AA5" s="2"/>
      <c r="AB5" s="2"/>
      <c r="AC5" s="2"/>
    </row>
    <row r="6" spans="1:29">
      <c r="A6" s="2"/>
      <c r="B6" s="2" t="s">
        <v>6</v>
      </c>
      <c r="C6" s="2" t="str">
        <f>"To be used in " &amp;Scenarios!D5 &amp; " and " &amp; Scenarios!E5</f>
        <v>To be used in Neutral scenario and Neutral with stronger emission reduction target scenario</v>
      </c>
      <c r="D6" s="2"/>
      <c r="E6" s="2"/>
      <c r="F6" s="2"/>
      <c r="G6" s="2"/>
      <c r="H6" s="2"/>
      <c r="I6" s="2"/>
      <c r="J6" s="2"/>
      <c r="K6" s="2"/>
      <c r="L6" s="2"/>
      <c r="M6" s="2"/>
      <c r="N6" s="2"/>
      <c r="O6" s="2"/>
      <c r="P6" s="2"/>
      <c r="Q6" s="2"/>
      <c r="R6" s="2"/>
      <c r="S6" s="2"/>
      <c r="T6" s="2"/>
      <c r="U6" s="2"/>
      <c r="V6" s="2"/>
      <c r="W6" s="2"/>
      <c r="X6" s="2"/>
      <c r="Y6" s="2"/>
      <c r="Z6" s="2"/>
      <c r="AA6" s="2"/>
      <c r="AB6" s="2"/>
      <c r="AC6" s="2"/>
    </row>
    <row r="7" spans="1:29">
      <c r="A7" s="2"/>
      <c r="B7" s="2" t="s">
        <v>7</v>
      </c>
      <c r="C7" s="2" t="str">
        <f>"To be used in " &amp;Scenarios!F5</f>
        <v>To be used in Slow change scenario</v>
      </c>
      <c r="D7" s="2"/>
      <c r="E7" s="2"/>
      <c r="F7" s="2"/>
      <c r="G7" s="2"/>
      <c r="H7" s="2"/>
      <c r="I7" s="2"/>
      <c r="J7" s="2"/>
      <c r="K7" s="2"/>
      <c r="L7" s="2"/>
      <c r="M7" s="2"/>
      <c r="N7" s="2"/>
      <c r="O7" s="2"/>
      <c r="P7" s="2"/>
      <c r="Q7" s="2"/>
      <c r="R7" s="2"/>
      <c r="S7" s="2"/>
      <c r="T7" s="2"/>
      <c r="U7" s="2"/>
      <c r="V7" s="2"/>
      <c r="W7" s="2"/>
      <c r="X7" s="2"/>
      <c r="Y7" s="2"/>
      <c r="Z7" s="2"/>
      <c r="AA7" s="2"/>
      <c r="AB7" s="2"/>
      <c r="AC7" s="2"/>
    </row>
    <row r="8" spans="1:29">
      <c r="A8" s="2"/>
      <c r="B8" s="2"/>
      <c r="C8" s="2"/>
      <c r="D8" s="2"/>
      <c r="E8" s="2"/>
      <c r="F8" s="2"/>
      <c r="G8" s="2"/>
      <c r="H8" s="2"/>
      <c r="I8" s="2"/>
      <c r="J8" s="2"/>
      <c r="K8" s="2"/>
      <c r="L8" s="2"/>
      <c r="M8" s="2"/>
      <c r="N8" s="2"/>
      <c r="O8" s="2"/>
      <c r="P8" s="2"/>
      <c r="Q8" s="2"/>
      <c r="R8" s="2"/>
      <c r="S8" s="2"/>
      <c r="T8" s="2"/>
      <c r="U8" s="2"/>
      <c r="V8" s="2"/>
      <c r="W8" s="2"/>
      <c r="X8" s="2"/>
      <c r="Y8" s="2"/>
      <c r="Z8" s="2"/>
      <c r="AA8" s="2"/>
      <c r="AB8" s="2"/>
      <c r="AC8" s="2"/>
    </row>
    <row r="9" spans="1:29">
      <c r="A9" s="2"/>
      <c r="B9" s="2"/>
      <c r="C9" s="2"/>
      <c r="D9" s="2"/>
      <c r="E9" s="2"/>
      <c r="F9" s="2"/>
      <c r="G9" s="2"/>
      <c r="H9" s="2"/>
      <c r="I9" s="2"/>
      <c r="J9" s="2"/>
      <c r="K9" s="2"/>
      <c r="L9" s="2"/>
      <c r="M9" s="2"/>
      <c r="N9" s="2"/>
      <c r="O9" s="2"/>
      <c r="P9" s="2"/>
      <c r="Q9" s="2"/>
      <c r="R9" s="2"/>
      <c r="S9" s="2"/>
      <c r="T9" s="2"/>
      <c r="U9" s="2"/>
      <c r="V9" s="2"/>
      <c r="W9" s="2"/>
      <c r="X9" s="2"/>
      <c r="Y9" s="2"/>
      <c r="Z9" s="2"/>
      <c r="AA9" s="2"/>
      <c r="AB9" s="2"/>
      <c r="AC9" s="2"/>
    </row>
    <row r="10" spans="1:29">
      <c r="A10" s="2"/>
      <c r="B10" s="54"/>
      <c r="C10" s="169" t="s">
        <v>8</v>
      </c>
      <c r="D10" s="170"/>
      <c r="E10" s="170"/>
      <c r="F10" s="170"/>
      <c r="G10" s="170"/>
      <c r="H10" s="170"/>
      <c r="I10" s="170"/>
      <c r="J10" s="170"/>
      <c r="K10" s="170"/>
      <c r="L10" s="170"/>
      <c r="M10" s="170"/>
      <c r="N10" s="170"/>
      <c r="O10" s="170"/>
      <c r="P10" s="170"/>
      <c r="Q10" s="170"/>
      <c r="R10" s="170"/>
      <c r="S10" s="170"/>
      <c r="T10" s="170"/>
      <c r="U10" s="170"/>
      <c r="V10" s="169" t="s">
        <v>810</v>
      </c>
      <c r="W10" s="170"/>
      <c r="X10" s="170"/>
      <c r="Y10" s="170"/>
      <c r="Z10" s="170"/>
      <c r="AA10" s="170"/>
      <c r="AB10" s="170"/>
      <c r="AC10" s="106"/>
    </row>
    <row r="11" spans="1:29">
      <c r="A11" s="2"/>
      <c r="B11" s="43" t="s">
        <v>826</v>
      </c>
      <c r="C11" s="75" t="s">
        <v>10</v>
      </c>
      <c r="D11" s="75" t="s">
        <v>11</v>
      </c>
      <c r="E11" s="75" t="s">
        <v>12</v>
      </c>
      <c r="F11" s="75" t="s">
        <v>13</v>
      </c>
      <c r="G11" s="75" t="s">
        <v>14</v>
      </c>
      <c r="H11" s="75" t="s">
        <v>15</v>
      </c>
      <c r="I11" s="75" t="s">
        <v>16</v>
      </c>
      <c r="J11" s="75" t="s">
        <v>17</v>
      </c>
      <c r="K11" s="75" t="s">
        <v>18</v>
      </c>
      <c r="L11" s="75" t="s">
        <v>19</v>
      </c>
      <c r="M11" s="75" t="s">
        <v>20</v>
      </c>
      <c r="N11" s="75" t="s">
        <v>21</v>
      </c>
      <c r="O11" s="75" t="s">
        <v>22</v>
      </c>
      <c r="P11" s="75" t="s">
        <v>23</v>
      </c>
      <c r="Q11" s="75" t="s">
        <v>24</v>
      </c>
      <c r="R11" s="75" t="s">
        <v>25</v>
      </c>
      <c r="S11" s="75" t="s">
        <v>26</v>
      </c>
      <c r="T11" s="75" t="s">
        <v>27</v>
      </c>
      <c r="U11" s="75" t="s">
        <v>28</v>
      </c>
      <c r="V11" s="75" t="s">
        <v>29</v>
      </c>
      <c r="W11" s="75" t="s">
        <v>30</v>
      </c>
      <c r="X11" s="75" t="s">
        <v>31</v>
      </c>
      <c r="Y11" s="75" t="s">
        <v>32</v>
      </c>
      <c r="Z11" s="75" t="s">
        <v>33</v>
      </c>
      <c r="AA11" s="75" t="s">
        <v>34</v>
      </c>
      <c r="AB11" s="75" t="s">
        <v>35</v>
      </c>
      <c r="AC11" s="80"/>
    </row>
    <row r="12" spans="1:29">
      <c r="A12" s="2"/>
      <c r="B12" s="44" t="s">
        <v>41</v>
      </c>
      <c r="C12" s="52">
        <v>11</v>
      </c>
      <c r="D12" s="52">
        <v>27</v>
      </c>
      <c r="E12" s="52">
        <v>59</v>
      </c>
      <c r="F12" s="52">
        <v>117</v>
      </c>
      <c r="G12" s="52">
        <v>218</v>
      </c>
      <c r="H12" s="52">
        <v>390</v>
      </c>
      <c r="I12" s="52">
        <v>619</v>
      </c>
      <c r="J12" s="52">
        <v>941</v>
      </c>
      <c r="K12" s="52">
        <v>1395</v>
      </c>
      <c r="L12" s="52">
        <v>1908</v>
      </c>
      <c r="M12" s="52">
        <v>2419</v>
      </c>
      <c r="N12" s="52">
        <v>2933</v>
      </c>
      <c r="O12" s="52">
        <v>3449</v>
      </c>
      <c r="P12" s="52">
        <v>3982</v>
      </c>
      <c r="Q12" s="52">
        <v>4536</v>
      </c>
      <c r="R12" s="52">
        <v>5091</v>
      </c>
      <c r="S12" s="52">
        <v>5727</v>
      </c>
      <c r="T12" s="52">
        <v>6390</v>
      </c>
      <c r="U12" s="52">
        <v>7072</v>
      </c>
      <c r="V12" s="52">
        <v>7801.8058237931245</v>
      </c>
      <c r="W12" s="52">
        <v>8582.291010372428</v>
      </c>
      <c r="X12" s="52">
        <v>9416.4969380707953</v>
      </c>
      <c r="Y12" s="52">
        <v>10307.642424647423</v>
      </c>
      <c r="Z12" s="52">
        <v>11259.133867784642</v>
      </c>
      <c r="AA12" s="52">
        <v>12274.575956035811</v>
      </c>
      <c r="AB12" s="52">
        <v>13357.782981918226</v>
      </c>
      <c r="AC12" s="53"/>
    </row>
    <row r="13" spans="1:29">
      <c r="A13" s="2"/>
      <c r="B13" s="2" t="s">
        <v>42</v>
      </c>
      <c r="C13" s="53">
        <v>28</v>
      </c>
      <c r="D13" s="53">
        <v>58</v>
      </c>
      <c r="E13" s="53">
        <v>111</v>
      </c>
      <c r="F13" s="53">
        <v>206</v>
      </c>
      <c r="G13" s="53">
        <v>370</v>
      </c>
      <c r="H13" s="53">
        <v>646</v>
      </c>
      <c r="I13" s="53">
        <v>1015</v>
      </c>
      <c r="J13" s="53">
        <v>1526</v>
      </c>
      <c r="K13" s="53">
        <v>2237</v>
      </c>
      <c r="L13" s="53">
        <v>3082</v>
      </c>
      <c r="M13" s="53">
        <v>3907</v>
      </c>
      <c r="N13" s="53">
        <v>4718</v>
      </c>
      <c r="O13" s="53">
        <v>5513</v>
      </c>
      <c r="P13" s="53">
        <v>6306</v>
      </c>
      <c r="Q13" s="53">
        <v>7106</v>
      </c>
      <c r="R13" s="53">
        <v>7877</v>
      </c>
      <c r="S13" s="53">
        <v>8745</v>
      </c>
      <c r="T13" s="53">
        <v>9629</v>
      </c>
      <c r="U13" s="53">
        <v>10515</v>
      </c>
      <c r="V13" s="53">
        <v>11457.366702085043</v>
      </c>
      <c r="W13" s="53">
        <v>12459.362572911747</v>
      </c>
      <c r="X13" s="53">
        <v>13524.435409047175</v>
      </c>
      <c r="Y13" s="53">
        <v>14656.228713793254</v>
      </c>
      <c r="Z13" s="53">
        <v>15858.592648368813</v>
      </c>
      <c r="AA13" s="53">
        <v>17135.595588943048</v>
      </c>
      <c r="AB13" s="53">
        <v>18491.536322727508</v>
      </c>
      <c r="AC13" s="53"/>
    </row>
    <row r="14" spans="1:29">
      <c r="A14" s="2"/>
      <c r="B14" s="44" t="s">
        <v>43</v>
      </c>
      <c r="C14" s="52">
        <v>33</v>
      </c>
      <c r="D14" s="52">
        <v>66</v>
      </c>
      <c r="E14" s="52">
        <v>124</v>
      </c>
      <c r="F14" s="52">
        <v>226</v>
      </c>
      <c r="G14" s="52">
        <v>394</v>
      </c>
      <c r="H14" s="52">
        <v>660</v>
      </c>
      <c r="I14" s="52">
        <v>1008</v>
      </c>
      <c r="J14" s="52">
        <v>1481</v>
      </c>
      <c r="K14" s="52">
        <v>2127</v>
      </c>
      <c r="L14" s="52">
        <v>2878</v>
      </c>
      <c r="M14" s="52">
        <v>3625</v>
      </c>
      <c r="N14" s="52">
        <v>4369</v>
      </c>
      <c r="O14" s="52">
        <v>5104</v>
      </c>
      <c r="P14" s="52">
        <v>5844</v>
      </c>
      <c r="Q14" s="52">
        <v>6593</v>
      </c>
      <c r="R14" s="52">
        <v>7316</v>
      </c>
      <c r="S14" s="52">
        <v>8124</v>
      </c>
      <c r="T14" s="52">
        <v>8944</v>
      </c>
      <c r="U14" s="52">
        <v>9767</v>
      </c>
      <c r="V14" s="52">
        <v>10644.892891418429</v>
      </c>
      <c r="W14" s="52">
        <v>11580.939859369784</v>
      </c>
      <c r="X14" s="52">
        <v>12578.590975251478</v>
      </c>
      <c r="Y14" s="52">
        <v>13641.495932409312</v>
      </c>
      <c r="Z14" s="52">
        <v>14773.515383153865</v>
      </c>
      <c r="AA14" s="52">
        <v>15978.732910423561</v>
      </c>
      <c r="AB14" s="52">
        <v>17261.467669216716</v>
      </c>
      <c r="AC14" s="53"/>
    </row>
    <row r="15" spans="1:29">
      <c r="A15" s="2"/>
      <c r="B15" s="2" t="s">
        <v>44</v>
      </c>
      <c r="C15" s="53">
        <v>4</v>
      </c>
      <c r="D15" s="53">
        <v>10</v>
      </c>
      <c r="E15" s="53">
        <v>20</v>
      </c>
      <c r="F15" s="53">
        <v>39</v>
      </c>
      <c r="G15" s="53">
        <v>72</v>
      </c>
      <c r="H15" s="53">
        <v>125</v>
      </c>
      <c r="I15" s="53">
        <v>196</v>
      </c>
      <c r="J15" s="53">
        <v>292</v>
      </c>
      <c r="K15" s="53">
        <v>422</v>
      </c>
      <c r="L15" s="53">
        <v>568</v>
      </c>
      <c r="M15" s="53">
        <v>709</v>
      </c>
      <c r="N15" s="53">
        <v>848</v>
      </c>
      <c r="O15" s="53">
        <v>982</v>
      </c>
      <c r="P15" s="53">
        <v>1118</v>
      </c>
      <c r="Q15" s="53">
        <v>1255</v>
      </c>
      <c r="R15" s="53">
        <v>1388</v>
      </c>
      <c r="S15" s="53">
        <v>1540</v>
      </c>
      <c r="T15" s="53">
        <v>1697</v>
      </c>
      <c r="U15" s="53">
        <v>1858</v>
      </c>
      <c r="V15" s="53">
        <v>2028.987869403584</v>
      </c>
      <c r="W15" s="53">
        <v>2210.5326397482158</v>
      </c>
      <c r="X15" s="53">
        <v>2403.235276051596</v>
      </c>
      <c r="Y15" s="53">
        <v>2607.7304475808446</v>
      </c>
      <c r="Z15" s="53">
        <v>2824.6883958648955</v>
      </c>
      <c r="AA15" s="53">
        <v>3054.8169052475114</v>
      </c>
      <c r="AB15" s="53">
        <v>3298.863381564945</v>
      </c>
      <c r="AC15" s="53"/>
    </row>
    <row r="16" spans="1:29">
      <c r="A16" s="2"/>
      <c r="B16" s="44" t="s">
        <v>45</v>
      </c>
      <c r="C16" s="52">
        <v>1</v>
      </c>
      <c r="D16" s="52">
        <v>3</v>
      </c>
      <c r="E16" s="52">
        <v>6</v>
      </c>
      <c r="F16" s="52">
        <v>11</v>
      </c>
      <c r="G16" s="52">
        <v>20</v>
      </c>
      <c r="H16" s="52">
        <v>34</v>
      </c>
      <c r="I16" s="52">
        <v>53</v>
      </c>
      <c r="J16" s="52">
        <v>78</v>
      </c>
      <c r="K16" s="52">
        <v>110</v>
      </c>
      <c r="L16" s="52">
        <v>142</v>
      </c>
      <c r="M16" s="52">
        <v>171</v>
      </c>
      <c r="N16" s="52">
        <v>199</v>
      </c>
      <c r="O16" s="52">
        <v>226</v>
      </c>
      <c r="P16" s="52">
        <v>254</v>
      </c>
      <c r="Q16" s="52">
        <v>283</v>
      </c>
      <c r="R16" s="52">
        <v>313</v>
      </c>
      <c r="S16" s="52">
        <v>347</v>
      </c>
      <c r="T16" s="52">
        <v>384</v>
      </c>
      <c r="U16" s="52">
        <v>422</v>
      </c>
      <c r="V16" s="52">
        <v>462.28299711110856</v>
      </c>
      <c r="W16" s="52">
        <v>504.97654182014156</v>
      </c>
      <c r="X16" s="52">
        <v>550.21523216981859</v>
      </c>
      <c r="Y16" s="52">
        <v>598.14109963813667</v>
      </c>
      <c r="Z16" s="52">
        <v>648.90401598679034</v>
      </c>
      <c r="AA16" s="52">
        <v>702.66212221084766</v>
      </c>
      <c r="AB16" s="52">
        <v>759.58228078268201</v>
      </c>
      <c r="AC16" s="53"/>
    </row>
    <row r="17" spans="1:29">
      <c r="A17" s="2"/>
      <c r="B17" s="2" t="s">
        <v>46</v>
      </c>
      <c r="C17" s="53">
        <v>6</v>
      </c>
      <c r="D17" s="53">
        <v>13</v>
      </c>
      <c r="E17" s="53">
        <v>26</v>
      </c>
      <c r="F17" s="53">
        <v>48</v>
      </c>
      <c r="G17" s="53">
        <v>82</v>
      </c>
      <c r="H17" s="53">
        <v>135</v>
      </c>
      <c r="I17" s="53">
        <v>216</v>
      </c>
      <c r="J17" s="53">
        <v>340</v>
      </c>
      <c r="K17" s="53">
        <v>521</v>
      </c>
      <c r="L17" s="53">
        <v>778</v>
      </c>
      <c r="M17" s="53">
        <v>1128</v>
      </c>
      <c r="N17" s="53">
        <v>1484</v>
      </c>
      <c r="O17" s="53">
        <v>1842</v>
      </c>
      <c r="P17" s="53">
        <v>2205</v>
      </c>
      <c r="Q17" s="53">
        <v>2577</v>
      </c>
      <c r="R17" s="53">
        <v>2941</v>
      </c>
      <c r="S17" s="53">
        <v>3342</v>
      </c>
      <c r="T17" s="53">
        <v>3750</v>
      </c>
      <c r="U17" s="53">
        <v>4163</v>
      </c>
      <c r="V17" s="53">
        <v>4604.1432096088383</v>
      </c>
      <c r="W17" s="53">
        <v>5075.0949544946752</v>
      </c>
      <c r="X17" s="53">
        <v>5577.6167348684685</v>
      </c>
      <c r="Y17" s="53">
        <v>6113.5716796240749</v>
      </c>
      <c r="Z17" s="53">
        <v>6684.9303054560196</v>
      </c>
      <c r="AA17" s="53">
        <v>7293.7765978173238</v>
      </c>
      <c r="AB17" s="53">
        <v>7942.3144315036216</v>
      </c>
      <c r="AC17" s="53"/>
    </row>
    <row r="18" spans="1:29">
      <c r="A18" s="2"/>
      <c r="B18" s="44" t="s">
        <v>47</v>
      </c>
      <c r="C18" s="52">
        <v>20</v>
      </c>
      <c r="D18" s="52">
        <v>32</v>
      </c>
      <c r="E18" s="52">
        <v>53</v>
      </c>
      <c r="F18" s="52">
        <v>88</v>
      </c>
      <c r="G18" s="52">
        <v>147</v>
      </c>
      <c r="H18" s="52">
        <v>235</v>
      </c>
      <c r="I18" s="52">
        <v>371</v>
      </c>
      <c r="J18" s="52">
        <v>575</v>
      </c>
      <c r="K18" s="52">
        <v>873</v>
      </c>
      <c r="L18" s="52">
        <v>1305</v>
      </c>
      <c r="M18" s="52">
        <v>1902</v>
      </c>
      <c r="N18" s="52">
        <v>2508</v>
      </c>
      <c r="O18" s="52">
        <v>3105</v>
      </c>
      <c r="P18" s="52">
        <v>3698</v>
      </c>
      <c r="Q18" s="52">
        <v>4290</v>
      </c>
      <c r="R18" s="52">
        <v>4851</v>
      </c>
      <c r="S18" s="52">
        <v>5461</v>
      </c>
      <c r="T18" s="52">
        <v>6073</v>
      </c>
      <c r="U18" s="52">
        <v>6681</v>
      </c>
      <c r="V18" s="52">
        <v>7327.3120719562939</v>
      </c>
      <c r="W18" s="52">
        <v>8014.1303762978932</v>
      </c>
      <c r="X18" s="52">
        <v>8743.7727093168232</v>
      </c>
      <c r="Y18" s="52">
        <v>9518.6873813533493</v>
      </c>
      <c r="Z18" s="52">
        <v>10341.460473710065</v>
      </c>
      <c r="AA18" s="52">
        <v>11214.823494972286</v>
      </c>
      <c r="AB18" s="52">
        <v>12141.661458533054</v>
      </c>
      <c r="AC18" s="53"/>
    </row>
    <row r="19" spans="1:29">
      <c r="A19" s="2"/>
      <c r="B19" s="2" t="s">
        <v>48</v>
      </c>
      <c r="C19" s="53">
        <v>21</v>
      </c>
      <c r="D19" s="53">
        <v>33</v>
      </c>
      <c r="E19" s="53">
        <v>54</v>
      </c>
      <c r="F19" s="53">
        <v>89</v>
      </c>
      <c r="G19" s="53">
        <v>146</v>
      </c>
      <c r="H19" s="53">
        <v>231</v>
      </c>
      <c r="I19" s="53">
        <v>360</v>
      </c>
      <c r="J19" s="53">
        <v>552</v>
      </c>
      <c r="K19" s="53">
        <v>832</v>
      </c>
      <c r="L19" s="53">
        <v>1230</v>
      </c>
      <c r="M19" s="53">
        <v>1764</v>
      </c>
      <c r="N19" s="53">
        <v>2309</v>
      </c>
      <c r="O19" s="53">
        <v>2850</v>
      </c>
      <c r="P19" s="53">
        <v>3392</v>
      </c>
      <c r="Q19" s="53">
        <v>3934</v>
      </c>
      <c r="R19" s="53">
        <v>4447</v>
      </c>
      <c r="S19" s="53">
        <v>5002</v>
      </c>
      <c r="T19" s="53">
        <v>5553</v>
      </c>
      <c r="U19" s="53">
        <v>6096</v>
      </c>
      <c r="V19" s="53">
        <v>6674.5312546201403</v>
      </c>
      <c r="W19" s="53">
        <v>7290.6720592241063</v>
      </c>
      <c r="X19" s="53">
        <v>7946.6197105754054</v>
      </c>
      <c r="Y19" s="53">
        <v>8644.6972112389321</v>
      </c>
      <c r="Z19" s="53">
        <v>9387.3603469192076</v>
      </c>
      <c r="AA19" s="53">
        <v>10177.205157267917</v>
      </c>
      <c r="AB19" s="53">
        <v>11016.97582181438</v>
      </c>
      <c r="AC19" s="53"/>
    </row>
    <row r="20" spans="1:29">
      <c r="A20" s="2"/>
      <c r="B20" s="44" t="s">
        <v>49</v>
      </c>
      <c r="C20" s="52">
        <v>3</v>
      </c>
      <c r="D20" s="52">
        <v>5</v>
      </c>
      <c r="E20" s="52">
        <v>9</v>
      </c>
      <c r="F20" s="52">
        <v>15</v>
      </c>
      <c r="G20" s="52">
        <v>26</v>
      </c>
      <c r="H20" s="52">
        <v>42</v>
      </c>
      <c r="I20" s="52">
        <v>67</v>
      </c>
      <c r="J20" s="52">
        <v>103</v>
      </c>
      <c r="K20" s="52">
        <v>155</v>
      </c>
      <c r="L20" s="52">
        <v>229</v>
      </c>
      <c r="M20" s="52">
        <v>326</v>
      </c>
      <c r="N20" s="52">
        <v>422</v>
      </c>
      <c r="O20" s="52">
        <v>516</v>
      </c>
      <c r="P20" s="52">
        <v>611</v>
      </c>
      <c r="Q20" s="52">
        <v>707</v>
      </c>
      <c r="R20" s="52">
        <v>798</v>
      </c>
      <c r="S20" s="52">
        <v>899</v>
      </c>
      <c r="T20" s="52">
        <v>1002</v>
      </c>
      <c r="U20" s="52">
        <v>1105</v>
      </c>
      <c r="V20" s="52">
        <v>1214.2361731125256</v>
      </c>
      <c r="W20" s="52">
        <v>1330.057815537735</v>
      </c>
      <c r="X20" s="52">
        <v>1452.8335626630219</v>
      </c>
      <c r="Y20" s="52">
        <v>1582.9524497412369</v>
      </c>
      <c r="Z20" s="52">
        <v>1720.8250302887666</v>
      </c>
      <c r="AA20" s="52">
        <v>1866.8845553237516</v>
      </c>
      <c r="AB20" s="52">
        <v>2021.5882167324769</v>
      </c>
      <c r="AC20" s="53"/>
    </row>
    <row r="21" spans="1:29">
      <c r="A21" s="2"/>
      <c r="B21" s="2" t="s">
        <v>50</v>
      </c>
      <c r="C21" s="53">
        <v>1</v>
      </c>
      <c r="D21" s="53">
        <v>1</v>
      </c>
      <c r="E21" s="53">
        <v>2</v>
      </c>
      <c r="F21" s="53">
        <v>4</v>
      </c>
      <c r="G21" s="53">
        <v>7</v>
      </c>
      <c r="H21" s="53">
        <v>11</v>
      </c>
      <c r="I21" s="53">
        <v>16</v>
      </c>
      <c r="J21" s="53">
        <v>25</v>
      </c>
      <c r="K21" s="53">
        <v>36</v>
      </c>
      <c r="L21" s="53">
        <v>50</v>
      </c>
      <c r="M21" s="53">
        <v>67</v>
      </c>
      <c r="N21" s="53">
        <v>83</v>
      </c>
      <c r="O21" s="53">
        <v>99</v>
      </c>
      <c r="P21" s="53">
        <v>115</v>
      </c>
      <c r="Q21" s="53">
        <v>133</v>
      </c>
      <c r="R21" s="53">
        <v>151</v>
      </c>
      <c r="S21" s="53">
        <v>171</v>
      </c>
      <c r="T21" s="53">
        <v>193</v>
      </c>
      <c r="U21" s="53">
        <v>215</v>
      </c>
      <c r="V21" s="53">
        <v>238.22874172837257</v>
      </c>
      <c r="W21" s="53">
        <v>262.75190128877017</v>
      </c>
      <c r="X21" s="53">
        <v>288.63865054089001</v>
      </c>
      <c r="Y21" s="53">
        <v>315.96184248581847</v>
      </c>
      <c r="Z21" s="53">
        <v>344.79820645052166</v>
      </c>
      <c r="AA21" s="53">
        <v>375.22855358793004</v>
      </c>
      <c r="AB21" s="53">
        <v>407.33799323621787</v>
      </c>
      <c r="AC21" s="53"/>
    </row>
    <row r="22" spans="1:29">
      <c r="A22" s="2"/>
      <c r="B22" s="44" t="s">
        <v>51</v>
      </c>
      <c r="C22" s="52">
        <v>3</v>
      </c>
      <c r="D22" s="52">
        <v>4</v>
      </c>
      <c r="E22" s="52">
        <v>7</v>
      </c>
      <c r="F22" s="52">
        <v>14</v>
      </c>
      <c r="G22" s="52">
        <v>26</v>
      </c>
      <c r="H22" s="52">
        <v>41</v>
      </c>
      <c r="I22" s="52">
        <v>64</v>
      </c>
      <c r="J22" s="52">
        <v>97</v>
      </c>
      <c r="K22" s="52">
        <v>144</v>
      </c>
      <c r="L22" s="52">
        <v>210</v>
      </c>
      <c r="M22" s="52">
        <v>299</v>
      </c>
      <c r="N22" s="52">
        <v>428</v>
      </c>
      <c r="O22" s="52">
        <v>591</v>
      </c>
      <c r="P22" s="52">
        <v>799</v>
      </c>
      <c r="Q22" s="52">
        <v>1063</v>
      </c>
      <c r="R22" s="52">
        <v>1386</v>
      </c>
      <c r="S22" s="52">
        <v>1729</v>
      </c>
      <c r="T22" s="52">
        <v>2080</v>
      </c>
      <c r="U22" s="52">
        <v>2436</v>
      </c>
      <c r="V22" s="52">
        <v>2816.286373820622</v>
      </c>
      <c r="W22" s="52">
        <v>3222.269886088101</v>
      </c>
      <c r="X22" s="52">
        <v>3655.4416619567451</v>
      </c>
      <c r="Y22" s="52">
        <v>4117.3776962501761</v>
      </c>
      <c r="Z22" s="52">
        <v>4609.7436126153743</v>
      </c>
      <c r="AA22" s="52">
        <v>5134.299686417954</v>
      </c>
      <c r="AB22" s="52">
        <v>5692.9061458549168</v>
      </c>
      <c r="AC22" s="53"/>
    </row>
    <row r="23" spans="1:29">
      <c r="A23" s="2"/>
      <c r="B23" s="2" t="s">
        <v>52</v>
      </c>
      <c r="C23" s="53">
        <v>11</v>
      </c>
      <c r="D23" s="53">
        <v>15</v>
      </c>
      <c r="E23" s="53">
        <v>20</v>
      </c>
      <c r="F23" s="53">
        <v>31</v>
      </c>
      <c r="G23" s="53">
        <v>49</v>
      </c>
      <c r="H23" s="53">
        <v>72</v>
      </c>
      <c r="I23" s="53">
        <v>107</v>
      </c>
      <c r="J23" s="53">
        <v>157</v>
      </c>
      <c r="K23" s="53">
        <v>228</v>
      </c>
      <c r="L23" s="53">
        <v>329</v>
      </c>
      <c r="M23" s="53">
        <v>468</v>
      </c>
      <c r="N23" s="53">
        <v>691</v>
      </c>
      <c r="O23" s="53">
        <v>971</v>
      </c>
      <c r="P23" s="53">
        <v>1325</v>
      </c>
      <c r="Q23" s="53">
        <v>1764</v>
      </c>
      <c r="R23" s="53">
        <v>2289</v>
      </c>
      <c r="S23" s="53">
        <v>2839</v>
      </c>
      <c r="T23" s="53">
        <v>3395</v>
      </c>
      <c r="U23" s="53">
        <v>3955</v>
      </c>
      <c r="V23" s="53">
        <v>4551.0267855010588</v>
      </c>
      <c r="W23" s="53">
        <v>5185.1257263710813</v>
      </c>
      <c r="X23" s="53">
        <v>5859.4566625010075</v>
      </c>
      <c r="Y23" s="53">
        <v>6576.300237382452</v>
      </c>
      <c r="Z23" s="53">
        <v>7338.0645788680367</v>
      </c>
      <c r="AA23" s="53">
        <v>8147.2923459987715</v>
      </c>
      <c r="AB23" s="53">
        <v>9006.6681618032544</v>
      </c>
      <c r="AC23" s="53"/>
    </row>
    <row r="24" spans="1:29">
      <c r="A24" s="2"/>
      <c r="B24" s="44" t="s">
        <v>53</v>
      </c>
      <c r="C24" s="52">
        <v>12</v>
      </c>
      <c r="D24" s="52">
        <v>16</v>
      </c>
      <c r="E24" s="52">
        <v>21</v>
      </c>
      <c r="F24" s="52">
        <v>32</v>
      </c>
      <c r="G24" s="52">
        <v>50</v>
      </c>
      <c r="H24" s="52">
        <v>75</v>
      </c>
      <c r="I24" s="52">
        <v>111</v>
      </c>
      <c r="J24" s="52">
        <v>162</v>
      </c>
      <c r="K24" s="52">
        <v>234</v>
      </c>
      <c r="L24" s="52">
        <v>334</v>
      </c>
      <c r="M24" s="52">
        <v>471</v>
      </c>
      <c r="N24" s="52">
        <v>715</v>
      </c>
      <c r="O24" s="52">
        <v>1007</v>
      </c>
      <c r="P24" s="52">
        <v>1356</v>
      </c>
      <c r="Q24" s="52">
        <v>1768</v>
      </c>
      <c r="R24" s="52">
        <v>2239</v>
      </c>
      <c r="S24" s="52">
        <v>2731</v>
      </c>
      <c r="T24" s="52">
        <v>3224</v>
      </c>
      <c r="U24" s="52">
        <v>3713</v>
      </c>
      <c r="V24" s="52">
        <v>4234.2453964736396</v>
      </c>
      <c r="W24" s="52">
        <v>4789.5901974352009</v>
      </c>
      <c r="X24" s="52">
        <v>5380.9931982092139</v>
      </c>
      <c r="Y24" s="52">
        <v>6010.5238251414385</v>
      </c>
      <c r="Z24" s="52">
        <v>6680.3683017126805</v>
      </c>
      <c r="AA24" s="52">
        <v>7392.8361546864317</v>
      </c>
      <c r="AB24" s="52">
        <v>8150.3670788784348</v>
      </c>
      <c r="AC24" s="53"/>
    </row>
    <row r="25" spans="1:29">
      <c r="A25" s="2"/>
      <c r="B25" s="2" t="s">
        <v>54</v>
      </c>
      <c r="C25" s="53">
        <v>1</v>
      </c>
      <c r="D25" s="53">
        <v>2</v>
      </c>
      <c r="E25" s="53">
        <v>3</v>
      </c>
      <c r="F25" s="53">
        <v>5</v>
      </c>
      <c r="G25" s="53">
        <v>9</v>
      </c>
      <c r="H25" s="53">
        <v>15</v>
      </c>
      <c r="I25" s="53">
        <v>23</v>
      </c>
      <c r="J25" s="53">
        <v>35</v>
      </c>
      <c r="K25" s="53">
        <v>51</v>
      </c>
      <c r="L25" s="53">
        <v>73</v>
      </c>
      <c r="M25" s="53">
        <v>103</v>
      </c>
      <c r="N25" s="53">
        <v>148</v>
      </c>
      <c r="O25" s="53">
        <v>200</v>
      </c>
      <c r="P25" s="53">
        <v>263</v>
      </c>
      <c r="Q25" s="53">
        <v>338</v>
      </c>
      <c r="R25" s="53">
        <v>428</v>
      </c>
      <c r="S25" s="53">
        <v>524</v>
      </c>
      <c r="T25" s="53">
        <v>621</v>
      </c>
      <c r="U25" s="53">
        <v>717</v>
      </c>
      <c r="V25" s="53">
        <v>818.7673688444977</v>
      </c>
      <c r="W25" s="53">
        <v>926.62015696923129</v>
      </c>
      <c r="X25" s="53">
        <v>1040.893801431401</v>
      </c>
      <c r="Y25" s="53">
        <v>1161.9420694457265</v>
      </c>
      <c r="Z25" s="53">
        <v>1290.1380528075563</v>
      </c>
      <c r="AA25" s="53">
        <v>1425.8752159328931</v>
      </c>
      <c r="AB25" s="53">
        <v>1569.5685003909712</v>
      </c>
      <c r="AC25" s="53"/>
    </row>
    <row r="26" spans="1:29">
      <c r="A26" s="2"/>
      <c r="B26" s="44" t="s">
        <v>55</v>
      </c>
      <c r="C26" s="52">
        <v>1</v>
      </c>
      <c r="D26" s="52">
        <v>1</v>
      </c>
      <c r="E26" s="52">
        <v>1</v>
      </c>
      <c r="F26" s="52">
        <v>1</v>
      </c>
      <c r="G26" s="52">
        <v>2</v>
      </c>
      <c r="H26" s="52">
        <v>3</v>
      </c>
      <c r="I26" s="52">
        <v>5</v>
      </c>
      <c r="J26" s="52">
        <v>8</v>
      </c>
      <c r="K26" s="52">
        <v>11</v>
      </c>
      <c r="L26" s="52">
        <v>15</v>
      </c>
      <c r="M26" s="52">
        <v>20</v>
      </c>
      <c r="N26" s="52">
        <v>27</v>
      </c>
      <c r="O26" s="52">
        <v>35</v>
      </c>
      <c r="P26" s="52">
        <v>44</v>
      </c>
      <c r="Q26" s="52">
        <v>57</v>
      </c>
      <c r="R26" s="52">
        <v>73</v>
      </c>
      <c r="S26" s="52">
        <v>90</v>
      </c>
      <c r="T26" s="52">
        <v>107</v>
      </c>
      <c r="U26" s="52">
        <v>125</v>
      </c>
      <c r="V26" s="52">
        <v>143.91027609682618</v>
      </c>
      <c r="W26" s="52">
        <v>163.77665000830615</v>
      </c>
      <c r="X26" s="52">
        <v>184.64724993380827</v>
      </c>
      <c r="Y26" s="52">
        <v>206.57262664810102</v>
      </c>
      <c r="Z26" s="52">
        <v>229.6058754383948</v>
      </c>
      <c r="AA26" s="52">
        <v>253.802764178649</v>
      </c>
      <c r="AB26" s="52">
        <v>279.22186785002896</v>
      </c>
      <c r="AC26" s="53"/>
    </row>
    <row r="27" spans="1:29">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row>
    <row r="28" spans="1:29">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row>
    <row r="29" spans="1:29">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row>
    <row r="30" spans="1:29">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row>
    <row r="31" spans="1:29">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row>
    <row r="32" spans="1:29">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row>
    <row r="33" spans="1:29">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row>
    <row r="34" spans="1:29">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row>
    <row r="35" spans="1:29">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row>
    <row r="36" spans="1:29">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spans="1:29">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29">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row>
    <row r="39" spans="1:29">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row>
    <row r="40" spans="1:29">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row>
    <row r="41" spans="1:29">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29">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row>
    <row r="43" spans="1:29">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row>
    <row r="44" spans="1:29">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row>
    <row r="45" spans="1:29">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row>
    <row r="46" spans="1:29">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row>
    <row r="47" spans="1:29">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row>
    <row r="48" spans="1:29">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row>
    <row r="49" spans="1:29">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row>
    <row r="50" spans="1:29">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row>
    <row r="51" spans="1:29">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1:29">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sheetData>
  <mergeCells count="2">
    <mergeCell ref="C10:U10"/>
    <mergeCell ref="V10:AB10"/>
  </mergeCells>
  <hyperlinks>
    <hyperlink ref="A1" location="'Table of Contents'!$C$12" display="TOC"/>
  </hyperlink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etadata xmlns="http://www.objective.com/ecm/document/metadata/5185621C7115A41AE0530AEA10AC5BA4" version="1.0.0">
  <systemFields>
    <field name="Objective-Id">
      <value order="0">A3035989</value>
    </field>
    <field name="Objective-Title">
      <value order="0">Assumptions Workbook 20181130</value>
    </field>
    <field name="Objective-Description">
      <value order="0"/>
    </field>
    <field name="Objective-CreationStamp">
      <value order="0">2018-11-30T06:40:20Z</value>
    </field>
    <field name="Objective-IsApproved">
      <value order="0">false</value>
    </field>
    <field name="Objective-IsPublished">
      <value order="0">true</value>
    </field>
    <field name="Objective-DatePublished">
      <value order="0">2018-12-05T00:44:25Z</value>
    </field>
    <field name="Objective-ModificationStamp">
      <value order="0">2018-12-05T00:44:20Z</value>
    </field>
    <field name="Objective-Owner">
      <value order="0">MONTIEL Enrique (Powerlink)</value>
    </field>
    <field name="Objective-Path">
      <value order="0">Objective Global Folder:01. Powerlink Folder Structure:Grid Planning:Grid Planning Network Investigations (Future):Grid Planning Network Investigations (Future) - Other Planning Reports:Grid Planning Network Investigations (Future) - Other Planning Reports - QNI Upgrade Investigations 2018 to 20XY:TransGrid Joint Planning</value>
    </field>
    <field name="Objective-Parent">
      <value order="0">TransGrid Joint Planning</value>
    </field>
    <field name="Objective-State">
      <value order="0">Published</value>
    </field>
    <field name="Objective-VersionId">
      <value order="0">vA5158643</value>
    </field>
    <field name="Objective-Version">
      <value order="0">11.0</value>
    </field>
    <field name="Objective-VersionNumber">
      <value order="0">14</value>
    </field>
    <field name="Objective-VersionComment">
      <value order="0"/>
    </field>
    <field name="Objective-FileNumber">
      <value order="0">qA392688</value>
    </field>
    <field name="Objective-Classification">
      <value order="0"/>
    </field>
    <field name="Objective-Caveats">
      <value order="0">Active Users - Powerlink</value>
    </field>
  </systemFields>
  <catalogues>
    <catalogue name="Document Type Catalogue" type="type" ori="id:cA62">
      <field name="Objective-Project Governance">
        <value order="0"/>
      </field>
      <field name="Objective-SAP Project">
        <value order="0"/>
      </field>
    </catalogue>
  </catalogues>
</metadata>
</file>

<file path=customXml/item2.xml><?xml version="1.0" encoding="utf-8"?>
<ct:contentTypeSchema xmlns:ct="http://schemas.microsoft.com/office/2006/metadata/contentType" xmlns:ma="http://schemas.microsoft.com/office/2006/metadata/properties/metaAttributes" ct:_="" ma:_="" ma:contentTypeName="Document" ma:contentTypeID="0x01010040720D93C7FF8B49802AE22B2B090644" ma:contentTypeVersion="1" ma:contentTypeDescription="Create a new document." ma:contentTypeScope="" ma:versionID="58baa46aa51e54efcb88e86e45889850">
  <xsd:schema xmlns:xsd="http://www.w3.org/2001/XMLSchema" xmlns:xs="http://www.w3.org/2001/XMLSchema" xmlns:p="http://schemas.microsoft.com/office/2006/metadata/properties" xmlns:ns1="http://schemas.microsoft.com/sharepoint/v3" xmlns:ns2="b82ac699-7e94-47da-a6ed-b75b380e0bd7" xmlns:ns3="f0e6702e-4574-4095-a9ea-76c0d1a77643" targetNamespace="http://schemas.microsoft.com/office/2006/metadata/properties" ma:root="true" ma:fieldsID="90e32c2224926579f0c2cd6121ed01c2" ns1:_="" ns2:_="" ns3:_="">
    <xsd:import namespace="http://schemas.microsoft.com/sharepoint/v3"/>
    <xsd:import namespace="b82ac699-7e94-47da-a6ed-b75b380e0bd7"/>
    <xsd:import namespace="f0e6702e-4574-4095-a9ea-76c0d1a77643"/>
    <xsd:element name="properties">
      <xsd:complexType>
        <xsd:sequence>
          <xsd:element name="documentManagement">
            <xsd:complexType>
              <xsd:all>
                <xsd:element ref="ns2:e968f008490c466f90bc6889d751dcbb" minOccurs="0"/>
                <xsd:element ref="ns3:TaxCatchAll" minOccurs="0"/>
                <xsd:element ref="ns3:TaxCatchAllLabel" minOccurs="0"/>
                <xsd:element ref="ns2:d8b594fe0c2f491d889a1f5ed566becb" minOccurs="0"/>
                <xsd:element ref="ns2:naa700741d9d42d5b10b9434dce76e75" minOccurs="0"/>
                <xsd:element ref="ns2:p46ce59d80f543ed9fd6391417169c9e"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82ac699-7e94-47da-a6ed-b75b380e0bd7" elementFormDefault="qualified">
    <xsd:import namespace="http://schemas.microsoft.com/office/2006/documentManagement/types"/>
    <xsd:import namespace="http://schemas.microsoft.com/office/infopath/2007/PartnerControls"/>
    <xsd:element name="e968f008490c466f90bc6889d751dcbb" ma:index="8" nillable="true" ma:taxonomy="true" ma:internalName="e968f008490c466f90bc6889d751dcbb" ma:taxonomyFieldName="DocumentCategory" ma:displayName="Category" ma:default="" ma:fieldId="{e968f008-490c-466f-90bc-6889d751dcbb}" ma:sspId="2708887b-f5f3-4706-8e6b-b6ea70c0c9b2" ma:termSetId="69490f1e-aa01-42c5-984b-d59b583e6da5" ma:anchorId="00000000-0000-0000-0000-000000000000" ma:open="false" ma:isKeyword="false">
      <xsd:complexType>
        <xsd:sequence>
          <xsd:element ref="pc:Terms" minOccurs="0" maxOccurs="1"/>
        </xsd:sequence>
      </xsd:complexType>
    </xsd:element>
    <xsd:element name="d8b594fe0c2f491d889a1f5ed566becb" ma:index="12" nillable="true" ma:taxonomy="true" ma:internalName="d8b594fe0c2f491d889a1f5ed566becb" ma:taxonomyFieldName="DocumentRegion" ma:displayName="Region" ma:default="" ma:fieldId="{d8b594fe-0c2f-491d-889a-1f5ed566becb}" ma:sspId="2708887b-f5f3-4706-8e6b-b6ea70c0c9b2" ma:termSetId="2df1f996-0113-4cf7-a169-9078e2c2f3d3" ma:anchorId="00000000-0000-0000-0000-000000000000" ma:open="false" ma:isKeyword="false">
      <xsd:complexType>
        <xsd:sequence>
          <xsd:element ref="pc:Terms" minOccurs="0" maxOccurs="1"/>
        </xsd:sequence>
      </xsd:complexType>
    </xsd:element>
    <xsd:element name="naa700741d9d42d5b10b9434dce76e75" ma:index="14" nillable="true" ma:taxonomy="true" ma:internalName="naa700741d9d42d5b10b9434dce76e75" ma:taxonomyFieldName="DocumentTopic" ma:displayName="Topic" ma:default="" ma:fieldId="{7aa70074-1d9d-42d5-b10b-9434dce76e75}" ma:sspId="2708887b-f5f3-4706-8e6b-b6ea70c0c9b2" ma:termSetId="3e039326-be3a-4be3-8b72-0951cd8155c7" ma:anchorId="00000000-0000-0000-0000-000000000000" ma:open="false" ma:isKeyword="false">
      <xsd:complexType>
        <xsd:sequence>
          <xsd:element ref="pc:Terms" minOccurs="0" maxOccurs="1"/>
        </xsd:sequence>
      </xsd:complexType>
    </xsd:element>
    <xsd:element name="p46ce59d80f543ed9fd6391417169c9e" ma:index="16" nillable="true" ma:taxonomy="true" ma:internalName="p46ce59d80f543ed9fd6391417169c9e" ma:taxonomyFieldName="DocumentSubTopic" ma:displayName="Sub Topic" ma:default="" ma:fieldId="{946ce59d-80f5-43ed-9fd6-391417169c9e}" ma:sspId="2708887b-f5f3-4706-8e6b-b6ea70c0c9b2" ma:termSetId="bba4c48a-ec13-4a7a-b3e4-bd04438276c4"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0e6702e-4574-4095-a9ea-76c0d1a77643" elementFormDefault="qualified">
    <xsd:import namespace="http://schemas.microsoft.com/office/2006/documentManagement/types"/>
    <xsd:import namespace="http://schemas.microsoft.com/office/infopath/2007/PartnerControls"/>
    <xsd:element name="TaxCatchAll" ma:index="9" nillable="true" ma:displayName="Taxonomy Catch All Column" ma:description="" ma:hidden="true" ma:list="{932b2525-0d26-4107-bde1-971f8ba7f2d0}" ma:internalName="TaxCatchAll" ma:showField="CatchAllData" ma:web="f0e6702e-4574-4095-a9ea-76c0d1a7764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932b2525-0d26-4107-bde1-971f8ba7f2d0}" ma:internalName="TaxCatchAllLabel" ma:readOnly="true" ma:showField="CatchAllDataLabel" ma:web="f0e6702e-4574-4095-a9ea-76c0d1a7764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8b594fe0c2f491d889a1f5ed566becb xmlns="b82ac699-7e94-47da-a6ed-b75b380e0bd7">
      <Terms xmlns="http://schemas.microsoft.com/office/infopath/2007/PartnerControls"/>
    </d8b594fe0c2f491d889a1f5ed566becb>
    <naa700741d9d42d5b10b9434dce76e75 xmlns="b82ac699-7e94-47da-a6ed-b75b380e0bd7">
      <Terms xmlns="http://schemas.microsoft.com/office/infopath/2007/PartnerControls"/>
    </naa700741d9d42d5b10b9434dce76e75>
    <TaxCatchAll xmlns="f0e6702e-4574-4095-a9ea-76c0d1a77643"/>
    <p46ce59d80f543ed9fd6391417169c9e xmlns="b82ac699-7e94-47da-a6ed-b75b380e0bd7">
      <Terms xmlns="http://schemas.microsoft.com/office/infopath/2007/PartnerControls"/>
    </p46ce59d80f543ed9fd6391417169c9e>
    <PublishingExpirationDate xmlns="http://schemas.microsoft.com/sharepoint/v3" xsi:nil="true"/>
    <e968f008490c466f90bc6889d751dcbb xmlns="b82ac699-7e94-47da-a6ed-b75b380e0bd7">
      <Terms xmlns="http://schemas.microsoft.com/office/infopath/2007/PartnerControls"/>
    </e968f008490c466f90bc6889d751dcbb>
    <PublishingStartDate xmlns="http://schemas.microsoft.com/sharepoint/v3" xsi:nil="true"/>
  </documentManagement>
</p:properties>
</file>

<file path=customXml/itemProps1.xml><?xml version="1.0" encoding="utf-8"?>
<ds:datastoreItem xmlns:ds="http://schemas.openxmlformats.org/officeDocument/2006/customXml" ds:itemID="{5745109E-2DDF-40CB-AC2B-FF9B10C90820}">
  <ds:schemaRefs>
    <ds:schemaRef ds:uri="http://www.objective.com/ecm/document/metadata/5185621C7115A41AE0530AEA10AC5BA4"/>
  </ds:schemaRefs>
</ds:datastoreItem>
</file>

<file path=customXml/itemProps2.xml><?xml version="1.0" encoding="utf-8"?>
<ds:datastoreItem xmlns:ds="http://schemas.openxmlformats.org/officeDocument/2006/customXml" ds:itemID="{7600985F-119B-4BD9-945C-117A61CBA91E}"/>
</file>

<file path=customXml/itemProps3.xml><?xml version="1.0" encoding="utf-8"?>
<ds:datastoreItem xmlns:ds="http://schemas.openxmlformats.org/officeDocument/2006/customXml" ds:itemID="{2080E762-8F6C-4E3D-BF16-A5D6E7E7B130}"/>
</file>

<file path=customXml/itemProps4.xml><?xml version="1.0" encoding="utf-8"?>
<ds:datastoreItem xmlns:ds="http://schemas.openxmlformats.org/officeDocument/2006/customXml" ds:itemID="{6FE79701-1BE1-464C-A201-6D2BD292C5F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6</vt:i4>
      </vt:variant>
    </vt:vector>
  </HeadingPairs>
  <TitlesOfParts>
    <vt:vector size="45" baseType="lpstr">
      <vt:lpstr>Front</vt:lpstr>
      <vt:lpstr>Table of Contents</vt:lpstr>
      <vt:lpstr>Scenarios</vt:lpstr>
      <vt:lpstr>Renewable Energy Zones</vt:lpstr>
      <vt:lpstr>Energy forecasts</vt:lpstr>
      <vt:lpstr>Peak demand forecasts</vt:lpstr>
      <vt:lpstr>Rooftop PV forecast</vt:lpstr>
      <vt:lpstr>Battery storage uptake</vt:lpstr>
      <vt:lpstr>EV demand forecast</vt:lpstr>
      <vt:lpstr>DSP</vt:lpstr>
      <vt:lpstr>Effective LRET</vt:lpstr>
      <vt:lpstr>VRET</vt:lpstr>
      <vt:lpstr>QRET</vt:lpstr>
      <vt:lpstr>Emission Trajectory</vt:lpstr>
      <vt:lpstr>Financial assumptions</vt:lpstr>
      <vt:lpstr>Build cost</vt:lpstr>
      <vt:lpstr>Refurbishment</vt:lpstr>
      <vt:lpstr>Retirement</vt:lpstr>
      <vt:lpstr>Gas prices</vt:lpstr>
      <vt:lpstr>Coal prices</vt:lpstr>
      <vt:lpstr>Fixed OPEX</vt:lpstr>
      <vt:lpstr>Variable OPEX</vt:lpstr>
      <vt:lpstr>Connection cost</vt:lpstr>
      <vt:lpstr>Lead time</vt:lpstr>
      <vt:lpstr>Storage properties</vt:lpstr>
      <vt:lpstr>Hydro Storage Inflows</vt:lpstr>
      <vt:lpstr>Storage initial level</vt:lpstr>
      <vt:lpstr>Interconnector capability</vt:lpstr>
      <vt:lpstr>Proportioning factors</vt:lpstr>
      <vt:lpstr>Augmentation options</vt:lpstr>
      <vt:lpstr>Transmission limits</vt:lpstr>
      <vt:lpstr>Generator capacity</vt:lpstr>
      <vt:lpstr>Generation limits</vt:lpstr>
      <vt:lpstr>Generator reliability settings</vt:lpstr>
      <vt:lpstr>Maintenance</vt:lpstr>
      <vt:lpstr>Heat rates</vt:lpstr>
      <vt:lpstr>Auxiliary</vt:lpstr>
      <vt:lpstr>Emissions</vt:lpstr>
      <vt:lpstr>MLF</vt:lpstr>
      <vt:lpstr>Scenarios!_ftn1</vt:lpstr>
      <vt:lpstr>Scenarios!_ftn2</vt:lpstr>
      <vt:lpstr>Scenarios!_ftn3</vt:lpstr>
      <vt:lpstr>Scenarios!_ftnref1</vt:lpstr>
      <vt:lpstr>Scenarios!_ftnref2</vt:lpstr>
      <vt:lpstr>Scenarios!_ftnref3</vt:lpstr>
    </vt:vector>
  </TitlesOfParts>
  <Company>EY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QNI RIT-T - Assumptions Workbook</dc:title>
  <dc:creator>TransGrid and Powerlink</dc:creator>
  <cp:lastModifiedBy>Sophie Packer</cp:lastModifiedBy>
  <cp:lastPrinted>2019-06-11T05:26:15Z</cp:lastPrinted>
  <dcterms:created xsi:type="dcterms:W3CDTF">2018-11-06T23:55:57Z</dcterms:created>
  <dcterms:modified xsi:type="dcterms:W3CDTF">2019-06-25T07:45:03Z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A3035989</vt:lpwstr>
  </property>
  <property fmtid="{D5CDD505-2E9C-101B-9397-08002B2CF9AE}" pid="4" name="Objective-Title">
    <vt:lpwstr>Assumptions Workbook 20181130</vt:lpwstr>
  </property>
  <property fmtid="{D5CDD505-2E9C-101B-9397-08002B2CF9AE}" pid="5" name="Objective-Description">
    <vt:lpwstr/>
  </property>
  <property fmtid="{D5CDD505-2E9C-101B-9397-08002B2CF9AE}" pid="6" name="Objective-CreationStamp">
    <vt:filetime>2018-11-30T06:40:29Z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2018-12-05T00:44:25Z</vt:filetime>
  </property>
  <property fmtid="{D5CDD505-2E9C-101B-9397-08002B2CF9AE}" pid="10" name="Objective-ModificationStamp">
    <vt:filetime>2018-12-05T00:44:20Z</vt:filetime>
  </property>
  <property fmtid="{D5CDD505-2E9C-101B-9397-08002B2CF9AE}" pid="11" name="Objective-Owner">
    <vt:lpwstr>MONTIEL Enrique (Powerlink)</vt:lpwstr>
  </property>
  <property fmtid="{D5CDD505-2E9C-101B-9397-08002B2CF9AE}" pid="12" name="Objective-Path">
    <vt:lpwstr>Objective Global Folder:01. Powerlink Folder Structure:Grid Planning:Grid Planning Network Investigations (Future):Grid Planning Network Investigations (Future) - Other Planning Reports:Grid Planning Network Investigations (Future) - Other Planning Report</vt:lpwstr>
  </property>
  <property fmtid="{D5CDD505-2E9C-101B-9397-08002B2CF9AE}" pid="13" name="Objective-Parent">
    <vt:lpwstr>TransGrid Joint Planning</vt:lpwstr>
  </property>
  <property fmtid="{D5CDD505-2E9C-101B-9397-08002B2CF9AE}" pid="14" name="Objective-State">
    <vt:lpwstr>Published</vt:lpwstr>
  </property>
  <property fmtid="{D5CDD505-2E9C-101B-9397-08002B2CF9AE}" pid="15" name="Objective-VersionId">
    <vt:lpwstr>vA5158643</vt:lpwstr>
  </property>
  <property fmtid="{D5CDD505-2E9C-101B-9397-08002B2CF9AE}" pid="16" name="Objective-Version">
    <vt:lpwstr>11.0</vt:lpwstr>
  </property>
  <property fmtid="{D5CDD505-2E9C-101B-9397-08002B2CF9AE}" pid="17" name="Objective-VersionNumber">
    <vt:r8>14</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none]</vt:lpwstr>
  </property>
  <property fmtid="{D5CDD505-2E9C-101B-9397-08002B2CF9AE}" pid="21" name="Objective-Caveats">
    <vt:lpwstr>groups: Active Users - Powerlink; </vt:lpwstr>
  </property>
  <property fmtid="{D5CDD505-2E9C-101B-9397-08002B2CF9AE}" pid="22" name="Objective-Project Governance">
    <vt:lpwstr/>
  </property>
  <property fmtid="{D5CDD505-2E9C-101B-9397-08002B2CF9AE}" pid="23" name="Objective-SAP Project">
    <vt:lpwstr/>
  </property>
  <property fmtid="{D5CDD505-2E9C-101B-9397-08002B2CF9AE}" pid="24" name="Objective-Comment">
    <vt:lpwstr/>
  </property>
  <property fmtid="{D5CDD505-2E9C-101B-9397-08002B2CF9AE}" pid="25" name="Objective-Project Governance [system]">
    <vt:lpwstr/>
  </property>
  <property fmtid="{D5CDD505-2E9C-101B-9397-08002B2CF9AE}" pid="26" name="Objective-SAP Project [system]">
    <vt:lpwstr/>
  </property>
  <property fmtid="{D5CDD505-2E9C-101B-9397-08002B2CF9AE}" pid="27" name="ContentTypeId">
    <vt:lpwstr>0x01010040720D93C7FF8B49802AE22B2B090644</vt:lpwstr>
  </property>
</Properties>
</file>