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TRG00025_HumeLink RIT-T\PACR\Annual workbooks\Draft workbooks\"/>
    </mc:Choice>
  </mc:AlternateContent>
  <xr:revisionPtr revIDLastSave="0" documentId="8_{C9909823-6EE4-48CD-95FC-FF58FA56CFB2}" xr6:coauthVersionLast="45" xr6:coauthVersionMax="45" xr10:uidLastSave="{00000000-0000-0000-0000-000000000000}"/>
  <bookViews>
    <workbookView xWindow="-120" yWindow="-120" windowWidth="29040" windowHeight="15840" xr2:uid="{9213C79C-91F0-4C88-8377-478C72CF0B47}"/>
  </bookViews>
  <sheets>
    <sheet name="Cover" sheetId="1" r:id="rId1"/>
    <sheet name="Release notice" sheetId="2" r:id="rId2"/>
    <sheet name="Version notes" sheetId="3" r:id="rId3"/>
    <sheet name="Abbreviations and notes" sheetId="4" r:id="rId4"/>
    <sheet name="---Compare options---" sheetId="7" r:id="rId5"/>
    <sheet name="Competition Benefits" sheetId="8" r:id="rId6"/>
    <sheet name="BaseCase_CF" sheetId="9" r:id="rId7"/>
    <sheet name="BaseCase_Generation" sheetId="10" r:id="rId8"/>
    <sheet name="BaseCase_Capacity" sheetId="11" r:id="rId9"/>
    <sheet name="BaseCase_VOM Cost" sheetId="12" r:id="rId10"/>
    <sheet name="BaseCase_FOM Cost" sheetId="13" r:id="rId11"/>
    <sheet name="BaseCase_Fuel Cost" sheetId="14" r:id="rId12"/>
    <sheet name="BaseCase_Build Cost" sheetId="15" r:id="rId13"/>
    <sheet name="BaseCase_REHAB Cost" sheetId="16" r:id="rId14"/>
    <sheet name="BaseCase_REZ Tx Cost" sheetId="17" r:id="rId15"/>
    <sheet name="BaseCase_USE+DSP Cost" sheetId="18" r:id="rId16"/>
    <sheet name="Option3C_CF" sheetId="19" r:id="rId17"/>
    <sheet name="Option3C_Generation" sheetId="20" r:id="rId18"/>
    <sheet name="Option3C_Capacity" sheetId="21" r:id="rId19"/>
    <sheet name="Option3C_VOM Cost" sheetId="22" r:id="rId20"/>
    <sheet name="Option3C_FOM Cost" sheetId="23" r:id="rId21"/>
    <sheet name="Option3C_Fuel Cost" sheetId="24" r:id="rId22"/>
    <sheet name="Option3C_Build Cost" sheetId="25" r:id="rId23"/>
    <sheet name="Option3C_REHAB Cost" sheetId="26" r:id="rId24"/>
    <sheet name="Option3C_REZ Tx Cost" sheetId="27" r:id="rId25"/>
    <sheet name="Option3C_USE+DSP Cost" sheetId="28" r:id="rId26"/>
  </sheets>
  <externalReferences>
    <externalReference r:id="rId27"/>
    <externalReference r:id="rId28"/>
    <externalReference r:id="rId29"/>
    <externalReference r:id="rId30"/>
  </externalReferences>
  <definedNames>
    <definedName name="_xlnm._FilterDatabase" localSheetId="3" hidden="1">'Abbreviations and notes'!$A$2:$B$22</definedName>
    <definedName name="_xlnm._FilterDatabase" localSheetId="12" hidden="1">'BaseCase_Build Cost'!$A$5:$AA$5</definedName>
    <definedName name="_xlnm._FilterDatabase" localSheetId="8" hidden="1">BaseCase_Capacity!$A$5:$AA$17</definedName>
    <definedName name="_xlnm._FilterDatabase" localSheetId="6" hidden="1">BaseCase_CF!$A$5:$AA$17</definedName>
    <definedName name="_xlnm._FilterDatabase" localSheetId="10" hidden="1">'BaseCase_FOM Cost'!$A$1:$AA$5</definedName>
    <definedName name="_xlnm._FilterDatabase" localSheetId="11" hidden="1">'BaseCase_Fuel Cost'!$A$5:$AA$5</definedName>
    <definedName name="_xlnm._FilterDatabase" localSheetId="7" hidden="1">BaseCase_Generation!$A$5:$AA$17</definedName>
    <definedName name="_xlnm._FilterDatabase" localSheetId="13" hidden="1">'BaseCase_REHAB Cost'!$A$5:$AA$5</definedName>
    <definedName name="_xlnm._FilterDatabase" localSheetId="14" hidden="1">'BaseCase_REZ Tx Cost'!$A$5:$AA$5</definedName>
    <definedName name="_xlnm._FilterDatabase" localSheetId="15" hidden="1">'BaseCase_USE+DSP Cost'!$A$5:$AA$5</definedName>
    <definedName name="_xlnm._FilterDatabase" localSheetId="9" hidden="1">'BaseCase_VOM Cost'!$A$5:$AA$5</definedName>
    <definedName name="_xlnm._FilterDatabase" localSheetId="5" hidden="1">'Competition Benefits'!$A$5:$AA$5</definedName>
    <definedName name="_xlnm._FilterDatabase" localSheetId="22" hidden="1">'Option3C_Build Cost'!$A$5:$AA$5</definedName>
    <definedName name="_xlnm._FilterDatabase" localSheetId="18" hidden="1">Option3C_Capacity!$A$5:$AA$17</definedName>
    <definedName name="_xlnm._FilterDatabase" localSheetId="16" hidden="1">Option3C_CF!$A$5:$AA$17</definedName>
    <definedName name="_xlnm._FilterDatabase" localSheetId="20" hidden="1">'Option3C_FOM Cost'!$A$1:$AA$5</definedName>
    <definedName name="_xlnm._FilterDatabase" localSheetId="21" hidden="1">'Option3C_Fuel Cost'!$A$5:$AA$5</definedName>
    <definedName name="_xlnm._FilterDatabase" localSheetId="17" hidden="1">Option3C_Generation!$A$5:$AA$17</definedName>
    <definedName name="_xlnm._FilterDatabase" localSheetId="23" hidden="1">'Option3C_REHAB Cost'!$A$5:$AA$5</definedName>
    <definedName name="_xlnm._FilterDatabase" localSheetId="24" hidden="1">'Option3C_REZ Tx Cost'!$A$5:$AA$5</definedName>
    <definedName name="_xlnm._FilterDatabase" localSheetId="25" hidden="1">'Option3C_USE+DSP Cost'!$A$5:$AA$5</definedName>
    <definedName name="_xlnm._FilterDatabase" localSheetId="19" hidden="1">'Option3C_VOM Cost'!$A$5:$AA$5</definedName>
    <definedName name="asd">'[2]M27_30_REZ Tx Cost'!$C$9:$W$9</definedName>
    <definedName name="asdf">'[2]M27_30_SyncCon Cost'!$C$5:$W$5</definedName>
    <definedName name="AsGen">[3]Macro!$U$6</definedName>
    <definedName name="BaseCase_NEM_Build" localSheetId="8">#REF!</definedName>
    <definedName name="BaseCase_NEM_Build" localSheetId="7">#REF!</definedName>
    <definedName name="BaseCase_NEM_Build" localSheetId="5">#REF!</definedName>
    <definedName name="BaseCase_NEM_Build" localSheetId="18">#REF!</definedName>
    <definedName name="BaseCase_NEM_Build" localSheetId="17">#REF!</definedName>
    <definedName name="BaseCase_NEM_Build">#REF!</definedName>
    <definedName name="BaseCase_NEM_DSP" localSheetId="8">#REF!</definedName>
    <definedName name="BaseCase_NEM_DSP" localSheetId="7">#REF!</definedName>
    <definedName name="BaseCase_NEM_DSP" localSheetId="5">#REF!</definedName>
    <definedName name="BaseCase_NEM_DSP" localSheetId="18">#REF!</definedName>
    <definedName name="BaseCase_NEM_DSP" localSheetId="17">#REF!</definedName>
    <definedName name="BaseCase_NEM_DSP">#REF!</definedName>
    <definedName name="BaseCase_NEM_DSP1">'[2]BaseCase_USE+DSP Cost'!$C$9:$W$9</definedName>
    <definedName name="BaseCase_NEM_FOM" localSheetId="8">#REF!</definedName>
    <definedName name="BaseCase_NEM_FOM" localSheetId="7">#REF!</definedName>
    <definedName name="BaseCase_NEM_FOM" localSheetId="5">#REF!</definedName>
    <definedName name="BaseCase_NEM_FOM" localSheetId="18">#REF!</definedName>
    <definedName name="BaseCase_NEM_FOM" localSheetId="17">#REF!</definedName>
    <definedName name="BaseCase_NEM_FOM">#REF!</definedName>
    <definedName name="BaseCase_NEM_Fuel" localSheetId="8">#REF!</definedName>
    <definedName name="BaseCase_NEM_Fuel" localSheetId="7">#REF!</definedName>
    <definedName name="BaseCase_NEM_Fuel" localSheetId="5">#REF!</definedName>
    <definedName name="BaseCase_NEM_Fuel" localSheetId="18">#REF!</definedName>
    <definedName name="BaseCase_NEM_Fuel" localSheetId="17">#REF!</definedName>
    <definedName name="BaseCase_NEM_Fuel">#REF!</definedName>
    <definedName name="BaseCase_NEM_REHAB" localSheetId="8">#REF!</definedName>
    <definedName name="BaseCase_NEM_REHAB" localSheetId="7">#REF!</definedName>
    <definedName name="BaseCase_NEM_REHAB" localSheetId="5">#REF!</definedName>
    <definedName name="BaseCase_NEM_REHAB" localSheetId="18">#REF!</definedName>
    <definedName name="BaseCase_NEM_REHAB" localSheetId="17">#REF!</definedName>
    <definedName name="BaseCase_NEM_REHAB">#REF!</definedName>
    <definedName name="BaseCase_NEM_REZ" localSheetId="8">#REF!</definedName>
    <definedName name="BaseCase_NEM_REZ" localSheetId="7">#REF!</definedName>
    <definedName name="BaseCase_NEM_REZ" localSheetId="5">#REF!</definedName>
    <definedName name="BaseCase_NEM_REZ" localSheetId="18">#REF!</definedName>
    <definedName name="BaseCase_NEM_REZ" localSheetId="17">#REF!</definedName>
    <definedName name="BaseCase_NEM_REZ">#REF!</definedName>
    <definedName name="BaseCase_NEM_SyncCon" localSheetId="8">#REF!</definedName>
    <definedName name="BaseCase_NEM_SyncCon" localSheetId="7">#REF!</definedName>
    <definedName name="BaseCase_NEM_SyncCon" localSheetId="5">#REF!</definedName>
    <definedName name="BaseCase_NEM_SyncCon" localSheetId="18">#REF!</definedName>
    <definedName name="BaseCase_NEM_SyncCon" localSheetId="17">#REF!</definedName>
    <definedName name="BaseCase_NEM_SyncCon">#REF!</definedName>
    <definedName name="BaseCase_NEM_VOM" localSheetId="8">#REF!</definedName>
    <definedName name="BaseCase_NEM_VOM" localSheetId="7">#REF!</definedName>
    <definedName name="BaseCase_NEM_VOM" localSheetId="5">#REF!</definedName>
    <definedName name="BaseCase_NEM_VOM" localSheetId="18">#REF!</definedName>
    <definedName name="BaseCase_NEM_VOM" localSheetId="17">#REF!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 localSheetId="5">#REF!</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8">#REF!</definedName>
    <definedName name="M27_30_NEM_Build" localSheetId="7">#REF!</definedName>
    <definedName name="M27_30_NEM_Build" localSheetId="5">#REF!</definedName>
    <definedName name="M27_30_NEM_Build" localSheetId="18">#REF!</definedName>
    <definedName name="M27_30_NEM_Build" localSheetId="17">#REF!</definedName>
    <definedName name="M27_30_NEM_Build">#REF!</definedName>
    <definedName name="M27_30_NEM_DSP" localSheetId="8">#REF!</definedName>
    <definedName name="M27_30_NEM_DSP" localSheetId="7">#REF!</definedName>
    <definedName name="M27_30_NEM_DSP" localSheetId="5">#REF!</definedName>
    <definedName name="M27_30_NEM_DSP" localSheetId="18">#REF!</definedName>
    <definedName name="M27_30_NEM_DSP" localSheetId="17">#REF!</definedName>
    <definedName name="M27_30_NEM_DSP">#REF!</definedName>
    <definedName name="M27_30_NEM_FOM" localSheetId="8">#REF!</definedName>
    <definedName name="M27_30_NEM_FOM" localSheetId="7">#REF!</definedName>
    <definedName name="M27_30_NEM_FOM" localSheetId="5">#REF!</definedName>
    <definedName name="M27_30_NEM_FOM" localSheetId="18">#REF!</definedName>
    <definedName name="M27_30_NEM_FOM" localSheetId="17">#REF!</definedName>
    <definedName name="M27_30_NEM_FOM">#REF!</definedName>
    <definedName name="M27_30_NEM_Fuel" localSheetId="8">#REF!</definedName>
    <definedName name="M27_30_NEM_Fuel" localSheetId="7">#REF!</definedName>
    <definedName name="M27_30_NEM_Fuel" localSheetId="5">#REF!</definedName>
    <definedName name="M27_30_NEM_Fuel" localSheetId="18">#REF!</definedName>
    <definedName name="M27_30_NEM_Fuel" localSheetId="17">#REF!</definedName>
    <definedName name="M27_30_NEM_Fuel">#REF!</definedName>
    <definedName name="M27_30_NEM_REHAB" localSheetId="8">#REF!</definedName>
    <definedName name="M27_30_NEM_REHAB" localSheetId="7">#REF!</definedName>
    <definedName name="M27_30_NEM_REHAB" localSheetId="5">#REF!</definedName>
    <definedName name="M27_30_NEM_REHAB" localSheetId="18">#REF!</definedName>
    <definedName name="M27_30_NEM_REHAB" localSheetId="17">#REF!</definedName>
    <definedName name="M27_30_NEM_REHAB">#REF!</definedName>
    <definedName name="M27_30_NEM_REZ" localSheetId="8">#REF!</definedName>
    <definedName name="M27_30_NEM_REZ" localSheetId="6">#REF!</definedName>
    <definedName name="M27_30_NEM_REZ" localSheetId="7">#REF!</definedName>
    <definedName name="M27_30_NEM_REZ" localSheetId="5">#REF!</definedName>
    <definedName name="M27_30_NEM_REZ" localSheetId="18">#REF!</definedName>
    <definedName name="M27_30_NEM_REZ" localSheetId="16">#REF!</definedName>
    <definedName name="M27_30_NEM_REZ" localSheetId="17">#REF!</definedName>
    <definedName name="M27_30_NEM_REZ">#REF!</definedName>
    <definedName name="M27_30_NEM_SyncCon" localSheetId="8">#REF!</definedName>
    <definedName name="M27_30_NEM_SyncCon" localSheetId="7">#REF!</definedName>
    <definedName name="M27_30_NEM_SyncCon" localSheetId="5">#REF!</definedName>
    <definedName name="M27_30_NEM_SyncCon" localSheetId="18">#REF!</definedName>
    <definedName name="M27_30_NEM_SyncCon" localSheetId="17">#REF!</definedName>
    <definedName name="M27_30_NEM_SyncCon">#REF!</definedName>
    <definedName name="M27_30_NEM_VOM" localSheetId="8">#REF!</definedName>
    <definedName name="M27_30_NEM_VOM" localSheetId="7">#REF!</definedName>
    <definedName name="M27_30_NEM_VOM" localSheetId="5">#REF!</definedName>
    <definedName name="M27_30_NEM_VOM" localSheetId="18">#REF!</definedName>
    <definedName name="M27_30_NEM_VOM" localSheetId="17">#REF!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 localSheetId="5">#REF!</definedName>
    <definedName name="StartYear">#REF!</definedName>
    <definedName name="StartYear1">'[2]!!DELETE ME!! - Data checks'!$A$5</definedName>
    <definedName name="TimePerYear">[3]Macro!$B$36</definedName>
    <definedName name="Timestep">[3]Macro!$B$30</definedName>
    <definedName name="Tol">[3]Macro!$B$32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3" i="7" l="1"/>
  <c r="AF63" i="7"/>
  <c r="AE63" i="7"/>
  <c r="AD63" i="7"/>
  <c r="AC63" i="7"/>
  <c r="AB63" i="7"/>
  <c r="AA63" i="7"/>
  <c r="Z63" i="7"/>
  <c r="Y63" i="7"/>
  <c r="X63" i="7"/>
  <c r="W63" i="7"/>
  <c r="V63" i="7"/>
  <c r="U63" i="7"/>
  <c r="T63" i="7"/>
  <c r="S63" i="7"/>
  <c r="R63" i="7"/>
  <c r="Q63" i="7"/>
  <c r="P63" i="7"/>
  <c r="O63" i="7"/>
  <c r="N63" i="7"/>
  <c r="M63" i="7"/>
  <c r="L63" i="7"/>
  <c r="K63" i="7"/>
  <c r="J63" i="7"/>
  <c r="I63" i="7"/>
  <c r="A60" i="7"/>
  <c r="AG42" i="7"/>
  <c r="AF42" i="7"/>
  <c r="AE42" i="7"/>
  <c r="AD42" i="7"/>
  <c r="AC42" i="7"/>
  <c r="AB42" i="7"/>
  <c r="AA42" i="7"/>
  <c r="Z42" i="7"/>
  <c r="Y42" i="7"/>
  <c r="X42" i="7"/>
  <c r="W42" i="7"/>
  <c r="V42" i="7"/>
  <c r="U42" i="7"/>
  <c r="T42" i="7"/>
  <c r="S42" i="7"/>
  <c r="R42" i="7"/>
  <c r="Q42" i="7"/>
  <c r="P42" i="7"/>
  <c r="O42" i="7"/>
  <c r="N42" i="7"/>
  <c r="M42" i="7"/>
  <c r="L42" i="7"/>
  <c r="K42" i="7"/>
  <c r="J42" i="7"/>
  <c r="I42" i="7"/>
  <c r="A39" i="7"/>
  <c r="AG25" i="7"/>
  <c r="AF25" i="7"/>
  <c r="AE25" i="7"/>
  <c r="AD25" i="7"/>
  <c r="AC25" i="7"/>
  <c r="AB25" i="7"/>
  <c r="AA25" i="7"/>
  <c r="Z25" i="7"/>
  <c r="Y25" i="7"/>
  <c r="X25" i="7"/>
  <c r="W25" i="7"/>
  <c r="V25" i="7"/>
  <c r="U25" i="7"/>
  <c r="T25" i="7"/>
  <c r="S25" i="7"/>
  <c r="S26" i="7" s="1"/>
  <c r="R25" i="7"/>
  <c r="Q25" i="7"/>
  <c r="P25" i="7"/>
  <c r="O25" i="7"/>
  <c r="N25" i="7"/>
  <c r="M25" i="7"/>
  <c r="L25" i="7"/>
  <c r="K25" i="7"/>
  <c r="K26" i="7" s="1"/>
  <c r="J25" i="7"/>
  <c r="I25" i="7"/>
  <c r="AG24" i="7"/>
  <c r="AF24" i="7"/>
  <c r="AF26" i="7" s="1"/>
  <c r="AE24" i="7"/>
  <c r="AE26" i="7" s="1"/>
  <c r="AD24" i="7"/>
  <c r="AC24" i="7"/>
  <c r="AC26" i="7" s="1"/>
  <c r="AB24" i="7"/>
  <c r="AB26" i="7" s="1"/>
  <c r="AA24" i="7"/>
  <c r="Z24" i="7"/>
  <c r="Z26" i="7" s="1"/>
  <c r="Y24" i="7"/>
  <c r="X24" i="7"/>
  <c r="X26" i="7" s="1"/>
  <c r="W24" i="7"/>
  <c r="W26" i="7" s="1"/>
  <c r="V24" i="7"/>
  <c r="U24" i="7"/>
  <c r="U26" i="7" s="1"/>
  <c r="T24" i="7"/>
  <c r="T26" i="7" s="1"/>
  <c r="S24" i="7"/>
  <c r="R24" i="7"/>
  <c r="R26" i="7" s="1"/>
  <c r="Q24" i="7"/>
  <c r="P24" i="7"/>
  <c r="P26" i="7" s="1"/>
  <c r="O24" i="7"/>
  <c r="O26" i="7" s="1"/>
  <c r="N24" i="7"/>
  <c r="M24" i="7"/>
  <c r="M26" i="7" s="1"/>
  <c r="L24" i="7"/>
  <c r="L26" i="7" s="1"/>
  <c r="K24" i="7"/>
  <c r="J24" i="7"/>
  <c r="J26" i="7" s="1"/>
  <c r="I24" i="7"/>
  <c r="E13" i="7"/>
  <c r="E11" i="7"/>
  <c r="E10" i="7"/>
  <c r="E9" i="7"/>
  <c r="E8" i="7"/>
  <c r="A3" i="7"/>
  <c r="L1" i="7"/>
  <c r="K1" i="7"/>
  <c r="J1" i="7"/>
  <c r="I78" i="7"/>
  <c r="I69" i="7"/>
  <c r="I57" i="7"/>
  <c r="I77" i="7"/>
  <c r="I68" i="7"/>
  <c r="I56" i="7"/>
  <c r="I47" i="7"/>
  <c r="I76" i="7"/>
  <c r="I55" i="7"/>
  <c r="I74" i="7"/>
  <c r="I66" i="7"/>
  <c r="I53" i="7"/>
  <c r="I45" i="7"/>
  <c r="I73" i="7"/>
  <c r="I65" i="7"/>
  <c r="I52" i="7"/>
  <c r="I72" i="7"/>
  <c r="I64" i="7"/>
  <c r="I51" i="7"/>
  <c r="I71" i="7"/>
  <c r="I50" i="7"/>
  <c r="J57" i="7"/>
  <c r="I48" i="7"/>
  <c r="I13" i="7"/>
  <c r="K45" i="7"/>
  <c r="I44" i="7"/>
  <c r="I43" i="7"/>
  <c r="I12" i="7"/>
  <c r="I49" i="7"/>
  <c r="K46" i="7"/>
  <c r="K68" i="7"/>
  <c r="I9" i="7"/>
  <c r="I8" i="7"/>
  <c r="L55" i="7"/>
  <c r="AA26" i="7" l="1"/>
  <c r="N26" i="7"/>
  <c r="V26" i="7"/>
  <c r="AD26" i="7"/>
  <c r="I26" i="7"/>
  <c r="Q26" i="7"/>
  <c r="Y26" i="7"/>
  <c r="AG26" i="7"/>
  <c r="M1" i="7"/>
  <c r="I11" i="7"/>
  <c r="I67" i="7"/>
  <c r="I7" i="7"/>
  <c r="I10" i="7"/>
  <c r="I46" i="7"/>
  <c r="I70" i="7"/>
  <c r="J8" i="7"/>
  <c r="J77" i="7"/>
  <c r="J66" i="7"/>
  <c r="J64" i="7"/>
  <c r="K76" i="7"/>
  <c r="K52" i="7"/>
  <c r="K78" i="7"/>
  <c r="L73" i="7"/>
  <c r="L70" i="7"/>
  <c r="L56" i="7"/>
  <c r="J78" i="7"/>
  <c r="L57" i="7"/>
  <c r="L77" i="7"/>
  <c r="L76" i="7"/>
  <c r="J9" i="7"/>
  <c r="J68" i="7"/>
  <c r="J53" i="7"/>
  <c r="J51" i="7"/>
  <c r="K67" i="7"/>
  <c r="K72" i="7"/>
  <c r="K69" i="7"/>
  <c r="L65" i="7"/>
  <c r="L49" i="7"/>
  <c r="L47" i="7"/>
  <c r="K43" i="7"/>
  <c r="L44" i="7"/>
  <c r="L67" i="7"/>
  <c r="L53" i="7"/>
  <c r="J56" i="7"/>
  <c r="J45" i="7"/>
  <c r="J71" i="7"/>
  <c r="K55" i="7"/>
  <c r="K64" i="7"/>
  <c r="K57" i="7"/>
  <c r="L52" i="7"/>
  <c r="L78" i="7"/>
  <c r="J43" i="7"/>
  <c r="L43" i="7"/>
  <c r="K56" i="7"/>
  <c r="J7" i="7"/>
  <c r="J76" i="7"/>
  <c r="J73" i="7"/>
  <c r="J50" i="7"/>
  <c r="K74" i="7"/>
  <c r="K51" i="7"/>
  <c r="K48" i="7"/>
  <c r="L72" i="7"/>
  <c r="L69" i="7"/>
  <c r="J69" i="7"/>
  <c r="K47" i="7"/>
  <c r="J48" i="7"/>
  <c r="K65" i="7"/>
  <c r="J11" i="7"/>
  <c r="J67" i="7"/>
  <c r="J65" i="7"/>
  <c r="J70" i="7"/>
  <c r="K66" i="7"/>
  <c r="K71" i="7"/>
  <c r="K77" i="7"/>
  <c r="L64" i="7"/>
  <c r="J47" i="7"/>
  <c r="J12" i="7"/>
  <c r="J55" i="7"/>
  <c r="J52" i="7"/>
  <c r="J49" i="7"/>
  <c r="K53" i="7"/>
  <c r="K50" i="7"/>
  <c r="L74" i="7"/>
  <c r="L51" i="7"/>
  <c r="L48" i="7"/>
  <c r="K44" i="7"/>
  <c r="K49" i="7"/>
  <c r="J13" i="7"/>
  <c r="J46" i="7"/>
  <c r="J44" i="7"/>
  <c r="L45" i="7"/>
  <c r="K73" i="7"/>
  <c r="K70" i="7"/>
  <c r="L66" i="7"/>
  <c r="L71" i="7"/>
  <c r="L68" i="7"/>
  <c r="J10" i="7"/>
  <c r="J74" i="7"/>
  <c r="J72" i="7"/>
  <c r="L46" i="7"/>
  <c r="L50" i="7"/>
  <c r="I14" i="7" l="1"/>
  <c r="J14" i="7"/>
  <c r="N1" i="7"/>
  <c r="K10" i="7"/>
  <c r="M73" i="7"/>
  <c r="M70" i="7"/>
  <c r="M56" i="7"/>
  <c r="M74" i="7"/>
  <c r="M45" i="7"/>
  <c r="K9" i="7"/>
  <c r="K13" i="7"/>
  <c r="M65" i="7"/>
  <c r="M49" i="7"/>
  <c r="M47" i="7"/>
  <c r="M66" i="7"/>
  <c r="M46" i="7"/>
  <c r="M53" i="7"/>
  <c r="M50" i="7"/>
  <c r="K12" i="7"/>
  <c r="M52" i="7"/>
  <c r="M78" i="7"/>
  <c r="M76" i="7"/>
  <c r="M43" i="7"/>
  <c r="M68" i="7"/>
  <c r="K11" i="7"/>
  <c r="M72" i="7"/>
  <c r="M69" i="7"/>
  <c r="M67" i="7"/>
  <c r="M55" i="7"/>
  <c r="M77" i="7"/>
  <c r="M64" i="7"/>
  <c r="M57" i="7"/>
  <c r="M44" i="7"/>
  <c r="K7" i="7"/>
  <c r="M51" i="7"/>
  <c r="M48" i="7"/>
  <c r="M71" i="7"/>
  <c r="K8" i="7"/>
  <c r="K14" i="7" l="1"/>
  <c r="O1" i="7"/>
  <c r="L8" i="7"/>
  <c r="N72" i="7"/>
  <c r="N69" i="7"/>
  <c r="N55" i="7"/>
  <c r="N65" i="7"/>
  <c r="N76" i="7"/>
  <c r="L7" i="7"/>
  <c r="N64" i="7"/>
  <c r="N57" i="7"/>
  <c r="N74" i="7"/>
  <c r="N46" i="7"/>
  <c r="N73" i="7"/>
  <c r="N51" i="7"/>
  <c r="N48" i="7"/>
  <c r="N66" i="7"/>
  <c r="N45" i="7"/>
  <c r="N43" i="7"/>
  <c r="L11" i="7"/>
  <c r="N71" i="7"/>
  <c r="N77" i="7"/>
  <c r="N53" i="7"/>
  <c r="N49" i="7"/>
  <c r="L12" i="7"/>
  <c r="N50" i="7"/>
  <c r="N68" i="7"/>
  <c r="N47" i="7"/>
  <c r="N78" i="7"/>
  <c r="L13" i="7"/>
  <c r="N70" i="7"/>
  <c r="N56" i="7"/>
  <c r="N67" i="7"/>
  <c r="L9" i="7"/>
  <c r="N44" i="7"/>
  <c r="L10" i="7"/>
  <c r="N52" i="7"/>
  <c r="L14" i="7" l="1"/>
  <c r="P1" i="7"/>
  <c r="M10" i="7"/>
  <c r="O71" i="7"/>
  <c r="O77" i="7"/>
  <c r="O66" i="7"/>
  <c r="O46" i="7"/>
  <c r="M9" i="7"/>
  <c r="O50" i="7"/>
  <c r="O68" i="7"/>
  <c r="O53" i="7"/>
  <c r="O45" i="7"/>
  <c r="M13" i="7"/>
  <c r="O70" i="7"/>
  <c r="O56" i="7"/>
  <c r="O73" i="7"/>
  <c r="O43" i="7"/>
  <c r="M12" i="7"/>
  <c r="O49" i="7"/>
  <c r="O47" i="7"/>
  <c r="O65" i="7"/>
  <c r="O51" i="7"/>
  <c r="M11" i="7"/>
  <c r="O78" i="7"/>
  <c r="O76" i="7"/>
  <c r="O52" i="7"/>
  <c r="O44" i="7"/>
  <c r="M7" i="7"/>
  <c r="O69" i="7"/>
  <c r="O67" i="7"/>
  <c r="O57" i="7"/>
  <c r="O55" i="7"/>
  <c r="O72" i="7"/>
  <c r="M8" i="7"/>
  <c r="O48" i="7"/>
  <c r="O74" i="7"/>
  <c r="O64" i="7"/>
  <c r="M14" i="7" l="1"/>
  <c r="Q1" i="7"/>
  <c r="N8" i="7"/>
  <c r="P70" i="7"/>
  <c r="P56" i="7"/>
  <c r="P53" i="7"/>
  <c r="P45" i="7"/>
  <c r="P74" i="7"/>
  <c r="P50" i="7"/>
  <c r="N7" i="7"/>
  <c r="P49" i="7"/>
  <c r="P47" i="7"/>
  <c r="P73" i="7"/>
  <c r="P51" i="7"/>
  <c r="P78" i="7"/>
  <c r="P76" i="7"/>
  <c r="P65" i="7"/>
  <c r="P71" i="7"/>
  <c r="P68" i="7"/>
  <c r="N11" i="7"/>
  <c r="P69" i="7"/>
  <c r="P67" i="7"/>
  <c r="P52" i="7"/>
  <c r="P43" i="7"/>
  <c r="N10" i="7"/>
  <c r="N12" i="7"/>
  <c r="P57" i="7"/>
  <c r="P55" i="7"/>
  <c r="P72" i="7"/>
  <c r="P44" i="7"/>
  <c r="P77" i="7"/>
  <c r="P66" i="7"/>
  <c r="N13" i="7"/>
  <c r="P48" i="7"/>
  <c r="P46" i="7"/>
  <c r="P64" i="7"/>
  <c r="N9" i="7"/>
  <c r="N14" i="7" l="1"/>
  <c r="R1" i="7"/>
  <c r="O9" i="7"/>
  <c r="Q78" i="7"/>
  <c r="Q67" i="7"/>
  <c r="Q65" i="7"/>
  <c r="Q43" i="7"/>
  <c r="Q64" i="7"/>
  <c r="Q51" i="7"/>
  <c r="Q45" i="7"/>
  <c r="O13" i="7"/>
  <c r="Q69" i="7"/>
  <c r="Q55" i="7"/>
  <c r="Q52" i="7"/>
  <c r="Q49" i="7"/>
  <c r="Q74" i="7"/>
  <c r="O12" i="7"/>
  <c r="Q57" i="7"/>
  <c r="Q46" i="7"/>
  <c r="Q72" i="7"/>
  <c r="Q44" i="7"/>
  <c r="Q68" i="7"/>
  <c r="Q47" i="7"/>
  <c r="O10" i="7"/>
  <c r="Q77" i="7"/>
  <c r="Q70" i="7"/>
  <c r="Q50" i="7"/>
  <c r="O11" i="7"/>
  <c r="Q66" i="7"/>
  <c r="O7" i="7"/>
  <c r="Q56" i="7"/>
  <c r="Q53" i="7"/>
  <c r="Q71" i="7"/>
  <c r="O8" i="7"/>
  <c r="Q76" i="7"/>
  <c r="Q73" i="7"/>
  <c r="Q48" i="7"/>
  <c r="O14" i="7" l="1"/>
  <c r="S1" i="7"/>
  <c r="P8" i="7"/>
  <c r="R77" i="7"/>
  <c r="R66" i="7"/>
  <c r="R64" i="7"/>
  <c r="R69" i="7"/>
  <c r="R43" i="7"/>
  <c r="R73" i="7"/>
  <c r="R57" i="7"/>
  <c r="R72" i="7"/>
  <c r="R68" i="7"/>
  <c r="R53" i="7"/>
  <c r="R51" i="7"/>
  <c r="R50" i="7"/>
  <c r="R49" i="7"/>
  <c r="P7" i="7"/>
  <c r="R56" i="7"/>
  <c r="R45" i="7"/>
  <c r="R71" i="7"/>
  <c r="R76" i="7"/>
  <c r="R70" i="7"/>
  <c r="R78" i="7"/>
  <c r="P11" i="7"/>
  <c r="R48" i="7"/>
  <c r="P10" i="7"/>
  <c r="R67" i="7"/>
  <c r="R65" i="7"/>
  <c r="R52" i="7"/>
  <c r="P12" i="7"/>
  <c r="R55" i="7"/>
  <c r="R47" i="7"/>
  <c r="P13" i="7"/>
  <c r="R46" i="7"/>
  <c r="R44" i="7"/>
  <c r="P9" i="7"/>
  <c r="R74" i="7"/>
  <c r="P14" i="7" l="1"/>
  <c r="T1" i="7"/>
  <c r="Q9" i="7"/>
  <c r="S76" i="7"/>
  <c r="S65" i="7"/>
  <c r="S70" i="7"/>
  <c r="S46" i="7"/>
  <c r="S72" i="7"/>
  <c r="S57" i="7"/>
  <c r="S56" i="7"/>
  <c r="Q13" i="7"/>
  <c r="S67" i="7"/>
  <c r="S52" i="7"/>
  <c r="S49" i="7"/>
  <c r="S77" i="7"/>
  <c r="S64" i="7"/>
  <c r="S71" i="7"/>
  <c r="Q12" i="7"/>
  <c r="S55" i="7"/>
  <c r="S44" i="7"/>
  <c r="S78" i="7"/>
  <c r="S69" i="7"/>
  <c r="S45" i="7"/>
  <c r="Q10" i="7"/>
  <c r="S74" i="7"/>
  <c r="S68" i="7"/>
  <c r="Q11" i="7"/>
  <c r="S66" i="7"/>
  <c r="S47" i="7"/>
  <c r="S53" i="7"/>
  <c r="S51" i="7"/>
  <c r="S48" i="7"/>
  <c r="Q7" i="7"/>
  <c r="Q8" i="7"/>
  <c r="S73" i="7"/>
  <c r="S50" i="7"/>
  <c r="S43" i="7"/>
  <c r="Q14" i="7" l="1"/>
  <c r="U1" i="7"/>
  <c r="R8" i="7"/>
  <c r="T74" i="7"/>
  <c r="T51" i="7"/>
  <c r="T48" i="7"/>
  <c r="T45" i="7"/>
  <c r="T49" i="7"/>
  <c r="T43" i="7"/>
  <c r="T66" i="7"/>
  <c r="T71" i="7"/>
  <c r="T77" i="7"/>
  <c r="T44" i="7"/>
  <c r="T55" i="7"/>
  <c r="T76" i="7"/>
  <c r="R7" i="7"/>
  <c r="T53" i="7"/>
  <c r="T50" i="7"/>
  <c r="T68" i="7"/>
  <c r="T70" i="7"/>
  <c r="T72" i="7"/>
  <c r="R11" i="7"/>
  <c r="T73" i="7"/>
  <c r="T56" i="7"/>
  <c r="R10" i="7"/>
  <c r="T65" i="7"/>
  <c r="T47" i="7"/>
  <c r="R12" i="7"/>
  <c r="T52" i="7"/>
  <c r="T78" i="7"/>
  <c r="T67" i="7"/>
  <c r="R13" i="7"/>
  <c r="T69" i="7"/>
  <c r="R9" i="7"/>
  <c r="T64" i="7"/>
  <c r="T57" i="7"/>
  <c r="T46" i="7"/>
  <c r="R14" i="7" l="1"/>
  <c r="V1" i="7"/>
  <c r="S9" i="7"/>
  <c r="U73" i="7"/>
  <c r="U70" i="7"/>
  <c r="U56" i="7"/>
  <c r="U43" i="7"/>
  <c r="S13" i="7"/>
  <c r="U65" i="7"/>
  <c r="U49" i="7"/>
  <c r="U47" i="7"/>
  <c r="U74" i="7"/>
  <c r="S12" i="7"/>
  <c r="U52" i="7"/>
  <c r="U78" i="7"/>
  <c r="U76" i="7"/>
  <c r="U44" i="7"/>
  <c r="S10" i="7"/>
  <c r="U72" i="7"/>
  <c r="U69" i="7"/>
  <c r="U67" i="7"/>
  <c r="S11" i="7"/>
  <c r="U64" i="7"/>
  <c r="U57" i="7"/>
  <c r="U55" i="7"/>
  <c r="U66" i="7"/>
  <c r="U51" i="7"/>
  <c r="U48" i="7"/>
  <c r="U46" i="7"/>
  <c r="S7" i="7"/>
  <c r="U71" i="7"/>
  <c r="U77" i="7"/>
  <c r="U45" i="7"/>
  <c r="S8" i="7"/>
  <c r="U50" i="7"/>
  <c r="U68" i="7"/>
  <c r="U53" i="7"/>
  <c r="S14" i="7" l="1"/>
  <c r="W1" i="7"/>
  <c r="T8" i="7"/>
  <c r="V72" i="7"/>
  <c r="V57" i="7"/>
  <c r="V51" i="7"/>
  <c r="V48" i="7"/>
  <c r="V66" i="7"/>
  <c r="V47" i="7"/>
  <c r="V53" i="7"/>
  <c r="V50" i="7"/>
  <c r="V68" i="7"/>
  <c r="V43" i="7"/>
  <c r="V70" i="7"/>
  <c r="V56" i="7"/>
  <c r="T7" i="7"/>
  <c r="T11" i="7"/>
  <c r="V71" i="7"/>
  <c r="V77" i="7"/>
  <c r="V65" i="7"/>
  <c r="V44" i="7"/>
  <c r="T12" i="7"/>
  <c r="V64" i="7"/>
  <c r="T10" i="7"/>
  <c r="V46" i="7"/>
  <c r="V73" i="7"/>
  <c r="T13" i="7"/>
  <c r="V49" i="7"/>
  <c r="V76" i="7"/>
  <c r="V45" i="7"/>
  <c r="T9" i="7"/>
  <c r="V78" i="7"/>
  <c r="V67" i="7"/>
  <c r="V52" i="7"/>
  <c r="V69" i="7"/>
  <c r="V55" i="7"/>
  <c r="V74" i="7"/>
  <c r="T14" i="7" l="1"/>
  <c r="X1" i="7"/>
  <c r="U13" i="7"/>
  <c r="W50" i="7"/>
  <c r="W68" i="7"/>
  <c r="W53" i="7"/>
  <c r="W51" i="7"/>
  <c r="W45" i="7"/>
  <c r="W67" i="7"/>
  <c r="W66" i="7"/>
  <c r="U10" i="7"/>
  <c r="W70" i="7"/>
  <c r="W56" i="7"/>
  <c r="W73" i="7"/>
  <c r="W43" i="7"/>
  <c r="W52" i="7"/>
  <c r="W69" i="7"/>
  <c r="W64" i="7"/>
  <c r="U12" i="7"/>
  <c r="W49" i="7"/>
  <c r="W47" i="7"/>
  <c r="W65" i="7"/>
  <c r="W46" i="7"/>
  <c r="W76" i="7"/>
  <c r="W72" i="7"/>
  <c r="W77" i="7"/>
  <c r="U11" i="7"/>
  <c r="W78" i="7"/>
  <c r="U7" i="7"/>
  <c r="W57" i="7"/>
  <c r="W55" i="7"/>
  <c r="W44" i="7"/>
  <c r="W74" i="7"/>
  <c r="U9" i="7"/>
  <c r="U8" i="7"/>
  <c r="W48" i="7"/>
  <c r="W71" i="7"/>
  <c r="U14" i="7" l="1"/>
  <c r="Y1" i="7"/>
  <c r="V9" i="7"/>
  <c r="X49" i="7"/>
  <c r="X47" i="7"/>
  <c r="X73" i="7"/>
  <c r="X71" i="7"/>
  <c r="X64" i="7"/>
  <c r="V7" i="7"/>
  <c r="X78" i="7"/>
  <c r="X76" i="7"/>
  <c r="X65" i="7"/>
  <c r="X43" i="7"/>
  <c r="X46" i="7"/>
  <c r="X69" i="7"/>
  <c r="X67" i="7"/>
  <c r="X52" i="7"/>
  <c r="X45" i="7"/>
  <c r="X48" i="7"/>
  <c r="X53" i="7"/>
  <c r="V11" i="7"/>
  <c r="X57" i="7"/>
  <c r="X55" i="7"/>
  <c r="X72" i="7"/>
  <c r="X44" i="7"/>
  <c r="V12" i="7"/>
  <c r="V10" i="7"/>
  <c r="X77" i="7"/>
  <c r="X74" i="7"/>
  <c r="X51" i="7"/>
  <c r="X70" i="7"/>
  <c r="X56" i="7"/>
  <c r="V13" i="7"/>
  <c r="X68" i="7"/>
  <c r="X66" i="7"/>
  <c r="X50" i="7"/>
  <c r="V8" i="7"/>
  <c r="V14" i="7" l="1"/>
  <c r="Z1" i="7"/>
  <c r="W13" i="7"/>
  <c r="Y69" i="7"/>
  <c r="Y67" i="7"/>
  <c r="Y65" i="7"/>
  <c r="Y43" i="7"/>
  <c r="Y51" i="7"/>
  <c r="W10" i="7"/>
  <c r="Y57" i="7"/>
  <c r="Y55" i="7"/>
  <c r="Y52" i="7"/>
  <c r="Y70" i="7"/>
  <c r="Y64" i="7"/>
  <c r="Y66" i="7"/>
  <c r="W12" i="7"/>
  <c r="Y48" i="7"/>
  <c r="Y46" i="7"/>
  <c r="Y72" i="7"/>
  <c r="Y44" i="7"/>
  <c r="W11" i="7"/>
  <c r="Y77" i="7"/>
  <c r="Y74" i="7"/>
  <c r="Y68" i="7"/>
  <c r="Y76" i="7"/>
  <c r="W7" i="7"/>
  <c r="Y56" i="7"/>
  <c r="Y53" i="7"/>
  <c r="Y71" i="7"/>
  <c r="Y50" i="7"/>
  <c r="Y78" i="7"/>
  <c r="Y73" i="7"/>
  <c r="W9" i="7"/>
  <c r="Y47" i="7"/>
  <c r="Y45" i="7"/>
  <c r="W8" i="7"/>
  <c r="Y49" i="7"/>
  <c r="W14" i="7" l="1"/>
  <c r="AA1" i="7"/>
  <c r="X9" i="7"/>
  <c r="Z68" i="7"/>
  <c r="Z53" i="7"/>
  <c r="Z51" i="7"/>
  <c r="Z47" i="7"/>
  <c r="Z55" i="7"/>
  <c r="Z49" i="7"/>
  <c r="Z46" i="7"/>
  <c r="Z56" i="7"/>
  <c r="Z45" i="7"/>
  <c r="Z71" i="7"/>
  <c r="Z57" i="7"/>
  <c r="X12" i="7"/>
  <c r="X10" i="7"/>
  <c r="X7" i="7"/>
  <c r="Z76" i="7"/>
  <c r="Z73" i="7"/>
  <c r="Z50" i="7"/>
  <c r="Z48" i="7"/>
  <c r="Z52" i="7"/>
  <c r="Z44" i="7"/>
  <c r="X11" i="7"/>
  <c r="Z67" i="7"/>
  <c r="Z65" i="7"/>
  <c r="Z70" i="7"/>
  <c r="Z78" i="7"/>
  <c r="X13" i="7"/>
  <c r="Z74" i="7"/>
  <c r="Z72" i="7"/>
  <c r="Z69" i="7"/>
  <c r="X8" i="7"/>
  <c r="Z77" i="7"/>
  <c r="Z66" i="7"/>
  <c r="Z64" i="7"/>
  <c r="Z43" i="7"/>
  <c r="X14" i="7" l="1"/>
  <c r="AB1" i="7"/>
  <c r="Y11" i="7"/>
  <c r="AA55" i="7"/>
  <c r="AA44" i="7"/>
  <c r="AA49" i="7"/>
  <c r="AA68" i="7"/>
  <c r="AA74" i="7"/>
  <c r="AA72" i="7"/>
  <c r="AA78" i="7"/>
  <c r="AA51" i="7"/>
  <c r="Y7" i="7"/>
  <c r="AA66" i="7"/>
  <c r="AA64" i="7"/>
  <c r="AA69" i="7"/>
  <c r="AA46" i="7"/>
  <c r="Y10" i="7"/>
  <c r="AA53" i="7"/>
  <c r="AA57" i="7"/>
  <c r="Y12" i="7"/>
  <c r="AA45" i="7"/>
  <c r="AA43" i="7"/>
  <c r="AA48" i="7"/>
  <c r="AA71" i="7"/>
  <c r="Y8" i="7"/>
  <c r="AA76" i="7"/>
  <c r="AA50" i="7"/>
  <c r="Y13" i="7"/>
  <c r="AA70" i="7"/>
  <c r="Y9" i="7"/>
  <c r="AA73" i="7"/>
  <c r="AA56" i="7"/>
  <c r="AA65" i="7"/>
  <c r="AA77" i="7"/>
  <c r="AA67" i="7"/>
  <c r="AA52" i="7"/>
  <c r="AA47" i="7"/>
  <c r="Y14" i="7" l="1"/>
  <c r="AC1" i="7"/>
  <c r="Z9" i="7"/>
  <c r="Z8" i="7"/>
  <c r="AB53" i="7"/>
  <c r="AB50" i="7"/>
  <c r="AB68" i="7"/>
  <c r="AB45" i="7"/>
  <c r="AB65" i="7"/>
  <c r="AB47" i="7"/>
  <c r="Z12" i="7"/>
  <c r="AB73" i="7"/>
  <c r="AB70" i="7"/>
  <c r="AB56" i="7"/>
  <c r="AB44" i="7"/>
  <c r="Z10" i="7"/>
  <c r="AB76" i="7"/>
  <c r="AB52" i="7"/>
  <c r="AB78" i="7"/>
  <c r="AB43" i="7"/>
  <c r="AB49" i="7"/>
  <c r="Z7" i="7"/>
  <c r="AB72" i="7"/>
  <c r="AB69" i="7"/>
  <c r="AB67" i="7"/>
  <c r="AB51" i="7"/>
  <c r="AB48" i="7"/>
  <c r="Z13" i="7"/>
  <c r="AB77" i="7"/>
  <c r="Z11" i="7"/>
  <c r="AB64" i="7"/>
  <c r="AB57" i="7"/>
  <c r="AB55" i="7"/>
  <c r="AB74" i="7"/>
  <c r="AB66" i="7"/>
  <c r="AB71" i="7"/>
  <c r="AB46" i="7"/>
  <c r="Z14" i="7" l="1"/>
  <c r="AD1" i="7"/>
  <c r="AA11" i="7"/>
  <c r="AC73" i="7"/>
  <c r="AC70" i="7"/>
  <c r="AC56" i="7"/>
  <c r="AC66" i="7"/>
  <c r="AA13" i="7"/>
  <c r="AC65" i="7"/>
  <c r="AC49" i="7"/>
  <c r="AC47" i="7"/>
  <c r="AC52" i="7"/>
  <c r="AC78" i="7"/>
  <c r="AC76" i="7"/>
  <c r="AC45" i="7"/>
  <c r="AA7" i="7"/>
  <c r="AC72" i="7"/>
  <c r="AC69" i="7"/>
  <c r="AC67" i="7"/>
  <c r="AC44" i="7"/>
  <c r="AA10" i="7"/>
  <c r="AC64" i="7"/>
  <c r="AC57" i="7"/>
  <c r="AC55" i="7"/>
  <c r="AC53" i="7"/>
  <c r="AA12" i="7"/>
  <c r="AC51" i="7"/>
  <c r="AC48" i="7"/>
  <c r="AC46" i="7"/>
  <c r="AA8" i="7"/>
  <c r="AC71" i="7"/>
  <c r="AC77" i="7"/>
  <c r="AC43" i="7"/>
  <c r="AA9" i="7"/>
  <c r="AC50" i="7"/>
  <c r="AC68" i="7"/>
  <c r="AC74" i="7"/>
  <c r="AA14" i="7" l="1"/>
  <c r="AE1" i="7"/>
  <c r="AB9" i="7"/>
  <c r="AD72" i="7"/>
  <c r="AD69" i="7"/>
  <c r="AD67" i="7"/>
  <c r="AD45" i="7"/>
  <c r="AB8" i="7"/>
  <c r="AD64" i="7"/>
  <c r="AD57" i="7"/>
  <c r="AD55" i="7"/>
  <c r="AD44" i="7"/>
  <c r="AB12" i="7"/>
  <c r="AD51" i="7"/>
  <c r="AD48" i="7"/>
  <c r="AD46" i="7"/>
  <c r="AD43" i="7"/>
  <c r="AB10" i="7"/>
  <c r="AD71" i="7"/>
  <c r="AD77" i="7"/>
  <c r="AD74" i="7"/>
  <c r="AD73" i="7"/>
  <c r="AB7" i="7"/>
  <c r="AD50" i="7"/>
  <c r="AD68" i="7"/>
  <c r="AD66" i="7"/>
  <c r="AD65" i="7"/>
  <c r="AD76" i="7"/>
  <c r="AD70" i="7"/>
  <c r="AD56" i="7"/>
  <c r="AD53" i="7"/>
  <c r="AD78" i="7"/>
  <c r="AB13" i="7"/>
  <c r="AD49" i="7"/>
  <c r="AD47" i="7"/>
  <c r="AD52" i="7"/>
  <c r="AB11" i="7"/>
  <c r="AB14" i="7" l="1"/>
  <c r="AF1" i="7"/>
  <c r="AC11" i="7"/>
  <c r="AE71" i="7"/>
  <c r="AE77" i="7"/>
  <c r="AE66" i="7"/>
  <c r="AE44" i="7"/>
  <c r="AC13" i="7"/>
  <c r="AE50" i="7"/>
  <c r="AE68" i="7"/>
  <c r="AE53" i="7"/>
  <c r="AE46" i="7"/>
  <c r="AC7" i="7"/>
  <c r="AE70" i="7"/>
  <c r="AE56" i="7"/>
  <c r="AE73" i="7"/>
  <c r="AE51" i="7"/>
  <c r="AE49" i="7"/>
  <c r="AE47" i="7"/>
  <c r="AE65" i="7"/>
  <c r="AE72" i="7"/>
  <c r="AC10" i="7"/>
  <c r="AE78" i="7"/>
  <c r="AE76" i="7"/>
  <c r="AE52" i="7"/>
  <c r="AE43" i="7"/>
  <c r="AC12" i="7"/>
  <c r="AE69" i="7"/>
  <c r="AE67" i="7"/>
  <c r="AE64" i="7"/>
  <c r="AC8" i="7"/>
  <c r="AE57" i="7"/>
  <c r="AE55" i="7"/>
  <c r="AC9" i="7"/>
  <c r="AE48" i="7"/>
  <c r="AE74" i="7"/>
  <c r="AE45" i="7"/>
  <c r="AC14" i="7" l="1"/>
  <c r="AG1" i="7"/>
  <c r="AD9" i="7"/>
  <c r="AF70" i="7"/>
  <c r="AF56" i="7"/>
  <c r="AF53" i="7"/>
  <c r="AF44" i="7"/>
  <c r="AD8" i="7"/>
  <c r="AF49" i="7"/>
  <c r="AF47" i="7"/>
  <c r="AF73" i="7"/>
  <c r="AF71" i="7"/>
  <c r="AD12" i="7"/>
  <c r="AF78" i="7"/>
  <c r="AF76" i="7"/>
  <c r="AF65" i="7"/>
  <c r="AF50" i="7"/>
  <c r="AD10" i="7"/>
  <c r="AF69" i="7"/>
  <c r="AF67" i="7"/>
  <c r="AF52" i="7"/>
  <c r="AF43" i="7"/>
  <c r="AD7" i="7"/>
  <c r="AF57" i="7"/>
  <c r="AF55" i="7"/>
  <c r="AF72" i="7"/>
  <c r="AF48" i="7"/>
  <c r="AF46" i="7"/>
  <c r="AF64" i="7"/>
  <c r="AD13" i="7"/>
  <c r="AF77" i="7"/>
  <c r="AF74" i="7"/>
  <c r="AF51" i="7"/>
  <c r="AD11" i="7"/>
  <c r="AF68" i="7"/>
  <c r="AF66" i="7"/>
  <c r="AF45" i="7"/>
  <c r="AD14" i="7" l="1"/>
  <c r="AG76" i="7"/>
  <c r="AE13" i="7"/>
  <c r="AG69" i="7"/>
  <c r="AG67" i="7"/>
  <c r="AG65" i="7"/>
  <c r="AG49" i="7"/>
  <c r="AE7" i="7"/>
  <c r="AG57" i="7"/>
  <c r="AG55" i="7"/>
  <c r="AG43" i="7"/>
  <c r="AG52" i="7"/>
  <c r="AG48" i="7"/>
  <c r="AG46" i="7"/>
  <c r="AG72" i="7"/>
  <c r="AG70" i="7"/>
  <c r="AG56" i="7"/>
  <c r="AE10" i="7"/>
  <c r="AG77" i="7"/>
  <c r="AG74" i="7"/>
  <c r="AG64" i="7"/>
  <c r="AG53" i="7"/>
  <c r="AG71" i="7"/>
  <c r="AE12" i="7"/>
  <c r="AG68" i="7"/>
  <c r="AG66" i="7"/>
  <c r="AG51" i="7"/>
  <c r="AE8" i="7"/>
  <c r="AE9" i="7"/>
  <c r="AG47" i="7"/>
  <c r="AG45" i="7"/>
  <c r="AG50" i="7"/>
  <c r="AE11" i="7"/>
  <c r="AG78" i="7"/>
  <c r="AG73" i="7"/>
  <c r="AG44" i="7"/>
  <c r="AE14" i="7" l="1"/>
  <c r="AF9" i="7"/>
  <c r="AF13" i="7"/>
  <c r="AF8" i="7"/>
  <c r="AF10" i="7"/>
  <c r="AF12" i="7"/>
  <c r="AF11" i="7"/>
  <c r="AF7" i="7"/>
  <c r="AF14" i="7" l="1"/>
  <c r="AG11" i="7"/>
  <c r="AG8" i="7"/>
  <c r="AG12" i="7"/>
  <c r="AG10" i="7"/>
  <c r="AG13" i="7"/>
  <c r="AG9" i="7"/>
  <c r="AG7" i="7"/>
  <c r="AG14" i="7" l="1"/>
</calcChain>
</file>

<file path=xl/sharedStrings.xml><?xml version="1.0" encoding="utf-8"?>
<sst xmlns="http://schemas.openxmlformats.org/spreadsheetml/2006/main" count="9153" uniqueCount="167">
  <si>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</si>
  <si>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</si>
  <si>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Reinforcing the New South Wales Southern Shared Network (HumeLink) Regulatory Investment Test for Transmission (RIT-T) relating to various network upgrade options to provide additional transfer capacity to the state’s demand centres.
</t>
  </si>
  <si>
    <r>
      <t>The results of Ernst &amp; Young’s work, including the assumptions and qualifications made in preparing the workbook dated</t>
    </r>
    <r>
      <rPr>
        <sz val="11"/>
        <rFont val="Calibri"/>
        <family val="2"/>
        <scheme val="minor"/>
      </rPr>
      <t xml:space="preserve"> 29 July 2021</t>
    </r>
    <r>
      <rPr>
        <sz val="11"/>
        <color theme="1"/>
        <rFont val="Calibri"/>
        <family val="2"/>
        <scheme val="minor"/>
      </rPr>
      <t xml:space="preserve"> (“Workbook”), are set out in Ernst &amp; Young's report dated </t>
    </r>
    <r>
      <rPr>
        <sz val="11"/>
        <rFont val="Calibri"/>
        <family val="2"/>
        <scheme val="minor"/>
      </rPr>
      <t xml:space="preserve">29 July 2021 </t>
    </r>
    <r>
      <rPr>
        <sz val="11"/>
        <color theme="1"/>
        <rFont val="Calibri"/>
        <family val="2"/>
        <scheme val="minor"/>
      </rPr>
      <t xml:space="preserve">("Report").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</si>
  <si>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</si>
  <si>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</si>
  <si>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</si>
  <si>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</si>
  <si>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19 January 2021 and was completed on 5 July 2021. Therefore, our Workbook does not take account of events or circumstances arising after 5 July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</si>
  <si>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</si>
  <si>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</si>
  <si>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</si>
  <si>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</si>
  <si>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</si>
  <si>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</si>
  <si>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</si>
  <si>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Humelink Market Modelling Result Workbooks supporting the Addendum to the PACR, Central Scenario (CentralO3C).</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</si>
  <si>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</si>
  <si>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</si>
  <si>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</si>
  <si>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</si>
  <si>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</si>
  <si>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</si>
  <si>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</si>
  <si>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</si>
  <si>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</si>
  <si>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</si>
  <si>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</si>
  <si>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</si>
  <si>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</si>
  <si>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</si>
  <si>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</si>
  <si>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</si>
  <si>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</si>
  <si>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</si>
  <si>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</si>
  <si>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</si>
  <si>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</si>
  <si>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</si>
  <si>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</si>
  <si>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</si>
  <si>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</si>
  <si>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</si>
  <si>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</si>
  <si>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</si>
  <si>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</si>
  <si>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</si>
  <si>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</si>
  <si>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</si>
  <si>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</si>
  <si>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</si>
  <si>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</si>
  <si>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</si>
  <si>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</si>
  <si>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</si>
  <si>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</si>
  <si>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</si>
  <si>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</si>
  <si>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</si>
  <si>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 Case simulations do not include HumeLink.</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</si>
  <si>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</si>
  <si>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</si>
  <si>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</si>
  <si>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</si>
  <si>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</si>
  <si>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Option3C</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</si>
  <si>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</si>
  <si>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</si>
  <si>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</si>
  <si>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</si>
  <si>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</si>
  <si>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</si>
  <si>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</si>
  <si>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</si>
  <si>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</si>
  <si>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</si>
  <si>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</si>
  <si>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</si>
  <si>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</si>
  <si>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</si>
  <si>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</si>
  <si>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REHAB</t>
  </si>
  <si>
    <t>Compare</t>
  </si>
  <si>
    <t>to</t>
  </si>
  <si>
    <t>BaseCase</t>
  </si>
  <si>
    <t>Select region</t>
  </si>
  <si>
    <t>Real June 2019 dollars ($m) discounted to June 2021</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</si>
  <si>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</si>
  <si>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</si>
  <si>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</si>
  <si>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</si>
  <si>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</si>
  <si>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</si>
  <si>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</si>
  <si>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</si>
  <si>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</si>
  <si>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</si>
  <si>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</si>
  <si>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</si>
  <si>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</si>
  <si>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</si>
  <si>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</si>
  <si>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</si>
  <si>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</si>
  <si>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</si>
  <si>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</si>
  <si>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</si>
  <si>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</si>
  <si>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</si>
  <si>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</si>
  <si>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</si>
  <si>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</si>
  <si>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</si>
  <si>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</si>
  <si>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</si>
  <si>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</si>
  <si>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</si>
  <si>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NEM competition benefits</t>
  </si>
  <si>
    <t>Competition cost savings</t>
  </si>
  <si>
    <t>Savings due to demand response</t>
  </si>
  <si>
    <t>Total cumulative competition benefits</t>
  </si>
  <si>
    <t>Capacity difference (MW)</t>
  </si>
  <si>
    <t>Pumped Hydro pump</t>
  </si>
  <si>
    <t>Generation difference (GWh)*</t>
  </si>
  <si>
    <t>*Generation shown is as-generated whereas demand met is sent-out. The difference in as-generated generation between HumeLink Option 3C and the Base Case is due to different auxiliaries and losses.</t>
  </si>
  <si>
    <t>Competition benefits ($000s) - HumeLink Option 3C, Central Scenario</t>
  </si>
  <si>
    <t>Real June 2019 dollars discounted to June 2021</t>
  </si>
  <si>
    <t>Annual capacity factor by technology - Base Case,  Central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</si>
  <si>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</si>
  <si>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</si>
  <si>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</si>
  <si>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</si>
  <si>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</si>
  <si>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</si>
  <si>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</si>
  <si>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</si>
  <si>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</si>
  <si>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</si>
  <si>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Central Scenario</t>
  </si>
  <si>
    <t>Total excluding storage</t>
  </si>
  <si>
    <t>Installed capacity by technology (MW) - Base Case, Central Scenario</t>
  </si>
  <si>
    <t>Capacity calculated on 1 July. In early study years some wind and solar projects enter later in the financial year and are therefore reflected in the following financial year's capacity.</t>
  </si>
  <si>
    <t>VOM cost by technology ($000s) - Base Case, Central Scenario</t>
  </si>
  <si>
    <t>FOM cost by technology ($000s) - Base Case, Central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</si>
  <si>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</si>
  <si>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Base Case, Central Scenario</t>
  </si>
  <si>
    <t>New generation build cost (CAPEX) by technology ($000s) - Base Case, Central Scenario</t>
  </si>
  <si>
    <t>CAPEX (Install)</t>
  </si>
  <si>
    <t>Real June 2019 dollars discounted to June 2021. The total capital costs are annualised for modelling purposes.</t>
  </si>
  <si>
    <t>Rehabilition cost by technology ($000s) - Base Case, Central Scenario</t>
  </si>
  <si>
    <t>REZ transmission expansion cost by region ($000s) - Base Case, Central Scenario</t>
  </si>
  <si>
    <t>REZ Expansion</t>
  </si>
  <si>
    <t>Real June 2019 dollars discounted to June 2021. As with the total capital costs, the REZ transmission expansion costs are annualised for modelling purposes.</t>
  </si>
  <si>
    <t>Total</t>
  </si>
  <si>
    <t>USE &amp; DSP cost by region ($000s) - Base Case, Central Scenario</t>
  </si>
  <si>
    <t>Annual capacity factor by technology - HumeLink Option 3C,  Central Scenario</t>
  </si>
  <si>
    <t>Annual as-generated generation by technology (GWh) - HumeLink Option 3C, Central Scenario</t>
  </si>
  <si>
    <t>Installed capacity by technology (MW) - HumeLink Option 3C, Central Scenario</t>
  </si>
  <si>
    <t>VOM cost by technology ($000s) - HumeLink Option 3C, Central Scenario</t>
  </si>
  <si>
    <t>FOM cost by technology ($000s) - HumeLink Option 3C, Central Scenario</t>
  </si>
  <si>
    <t>Real June 2019 dollars discounted to June 2021.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</si>
  <si>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HumeLink Option 3C, Central Scenario</t>
  </si>
  <si>
    <t>New generation build cost (CAPEX) by technology ($000s) - HumeLink Option 3C, Central Scenario</t>
  </si>
  <si>
    <t>Rehabilition cost by technology ($000s) - HumeLink Option 3C, Central Scenario</t>
  </si>
  <si>
    <t>REZ transmission expansion cost by region ($000s) - HumeLink Option 3C, Central Scenario</t>
  </si>
  <si>
    <t>USE &amp; DSP cost by region ($000s) - HumeLink Option 3C, Central Scenario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</si>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</sst>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6">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xf numFmtId="166" fontId="16" fillId="9" borderId="0" xfId="0" applyNumberFormat="1" applyFont="1" applyFill="1"/>
    <xf numFmtId="3" fontId="0" fillId="8" borderId="0" xfId="0" applyNumberForma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0" fontId="16" fillId="9" borderId="0" xfId="0" applyFont="1" applyFill="1" applyAlignment="1">
      <alignment horizontal="left"/>
    </xf>
    <xf numFmtId="3" fontId="0" fillId="9" borderId="0" xfId="0" applyNumberFormat="1" applyFill="1"/>
    <xf numFmtId="9" fontId="0" fillId="8" borderId="0" xfId="0" applyNumberFormat="1" applyFill="1"/>
    <xf numFmtId="9" fontId="0" fillId="8" borderId="0" xfId="1" applyFont="1" applyFill="1"/>
    <xf numFmtId="0" fontId="16" fillId="9" borderId="0" xfId="0" applyFont="1" applyFill="1" applyAlignment="1">
      <alignment horizontal="center"/>
    </xf>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xr:uid="{05632595-4FE0-40D4-B064-7D5C3423D71F}"/>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1.5632659470295039E-2</c:v>
                </c:pt>
                <c:pt idx="1">
                  <c:v>4.2942832872136932E-2</c:v>
                </c:pt>
                <c:pt idx="2">
                  <c:v>24.853123810372413</c:v>
                </c:pt>
                <c:pt idx="3">
                  <c:v>24.870253306862764</c:v>
                </c:pt>
                <c:pt idx="4">
                  <c:v>39.898747882379318</c:v>
                </c:pt>
                <c:pt idx="5">
                  <c:v>68.950018261174762</c:v>
                </c:pt>
                <c:pt idx="6">
                  <c:v>92.121874644613456</c:v>
                </c:pt>
                <c:pt idx="7">
                  <c:v>71.816214814644638</c:v>
                </c:pt>
                <c:pt idx="8">
                  <c:v>-159.51735303378072</c:v>
                </c:pt>
                <c:pt idx="9">
                  <c:v>616.86421931347024</c:v>
                </c:pt>
                <c:pt idx="10">
                  <c:v>666.15940466405891</c:v>
                </c:pt>
                <c:pt idx="11">
                  <c:v>835.256743589905</c:v>
                </c:pt>
                <c:pt idx="12">
                  <c:v>835.25835613175127</c:v>
                </c:pt>
                <c:pt idx="13">
                  <c:v>892.68419185118762</c:v>
                </c:pt>
                <c:pt idx="14">
                  <c:v>843.28127415227368</c:v>
                </c:pt>
                <c:pt idx="15">
                  <c:v>1078.3124821319202</c:v>
                </c:pt>
                <c:pt idx="16">
                  <c:v>1247.5226806528517</c:v>
                </c:pt>
                <c:pt idx="17">
                  <c:v>1301.3248242901791</c:v>
                </c:pt>
                <c:pt idx="18">
                  <c:v>1369.4273551947711</c:v>
                </c:pt>
                <c:pt idx="19">
                  <c:v>1347.2427625827627</c:v>
                </c:pt>
                <c:pt idx="20">
                  <c:v>1233.2445464833288</c:v>
                </c:pt>
                <c:pt idx="21">
                  <c:v>1261.5516336921698</c:v>
                </c:pt>
                <c:pt idx="22">
                  <c:v>1206.233464997212</c:v>
                </c:pt>
                <c:pt idx="23">
                  <c:v>1211.2617189903692</c:v>
                </c:pt>
                <c:pt idx="24">
                  <c:v>1204.6581471532777</c:v>
                </c:pt>
              </c:numCache>
            </c:numRef>
          </c:val>
          <c:extLst>
            <c:ext xmlns:c16="http://schemas.microsoft.com/office/drawing/2014/chart" uri="{C3380CC4-5D6E-409C-BE32-E72D297353CC}">
              <c16:uniqueId val="{00000000-F6A8-4EDE-ACF7-0E708A02B77B}"/>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1.2285843968664878E-3</c:v>
                </c:pt>
                <c:pt idx="1">
                  <c:v>8.8464375615393397E-3</c:v>
                </c:pt>
                <c:pt idx="2">
                  <c:v>12.510327004575442</c:v>
                </c:pt>
                <c:pt idx="3">
                  <c:v>13.217399011755838</c:v>
                </c:pt>
                <c:pt idx="4">
                  <c:v>16.818461698116163</c:v>
                </c:pt>
                <c:pt idx="5">
                  <c:v>74.017623593750415</c:v>
                </c:pt>
                <c:pt idx="6">
                  <c:v>309.28936313228792</c:v>
                </c:pt>
                <c:pt idx="7">
                  <c:v>307.47242116649153</c:v>
                </c:pt>
                <c:pt idx="8">
                  <c:v>191.31385763670372</c:v>
                </c:pt>
                <c:pt idx="9">
                  <c:v>246.01797071495577</c:v>
                </c:pt>
                <c:pt idx="10">
                  <c:v>225.26335587533393</c:v>
                </c:pt>
                <c:pt idx="11">
                  <c:v>245.64068275986202</c:v>
                </c:pt>
                <c:pt idx="12">
                  <c:v>245.64109311269664</c:v>
                </c:pt>
                <c:pt idx="13">
                  <c:v>250.3404824571721</c:v>
                </c:pt>
                <c:pt idx="14">
                  <c:v>284.48005743366048</c:v>
                </c:pt>
                <c:pt idx="15">
                  <c:v>257.09972380552648</c:v>
                </c:pt>
                <c:pt idx="16">
                  <c:v>259.54902577040491</c:v>
                </c:pt>
                <c:pt idx="17">
                  <c:v>273.6780313097164</c:v>
                </c:pt>
                <c:pt idx="18">
                  <c:v>283.39326998935104</c:v>
                </c:pt>
                <c:pt idx="19">
                  <c:v>277.1794138586265</c:v>
                </c:pt>
                <c:pt idx="20">
                  <c:v>271.40127699394753</c:v>
                </c:pt>
                <c:pt idx="21">
                  <c:v>263.33523141778824</c:v>
                </c:pt>
                <c:pt idx="22">
                  <c:v>258.40384907160541</c:v>
                </c:pt>
                <c:pt idx="23">
                  <c:v>263.91485965794612</c:v>
                </c:pt>
                <c:pt idx="24">
                  <c:v>261.91053559470566</c:v>
                </c:pt>
              </c:numCache>
            </c:numRef>
          </c:val>
          <c:extLst>
            <c:ext xmlns:c16="http://schemas.microsoft.com/office/drawing/2014/chart" uri="{C3380CC4-5D6E-409C-BE32-E72D297353CC}">
              <c16:uniqueId val="{00000001-F6A8-4EDE-ACF7-0E708A02B77B}"/>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6.367887133266777E-3</c:v>
                </c:pt>
                <c:pt idx="1">
                  <c:v>1.2873274622252212E-2</c:v>
                </c:pt>
                <c:pt idx="2">
                  <c:v>-0.73936768167745326</c:v>
                </c:pt>
                <c:pt idx="3">
                  <c:v>-1.6072281067285221</c:v>
                </c:pt>
                <c:pt idx="4">
                  <c:v>-1.2473714685067527E-2</c:v>
                </c:pt>
                <c:pt idx="5">
                  <c:v>11.819619747098301</c:v>
                </c:pt>
                <c:pt idx="6">
                  <c:v>49.773017699270973</c:v>
                </c:pt>
                <c:pt idx="7">
                  <c:v>83.207775114559809</c:v>
                </c:pt>
                <c:pt idx="8">
                  <c:v>138.0654475717605</c:v>
                </c:pt>
                <c:pt idx="9">
                  <c:v>160.14362853566848</c:v>
                </c:pt>
                <c:pt idx="10">
                  <c:v>168.51724010027456</c:v>
                </c:pt>
                <c:pt idx="11">
                  <c:v>175.23713067480003</c:v>
                </c:pt>
                <c:pt idx="12">
                  <c:v>181.4282335756902</c:v>
                </c:pt>
                <c:pt idx="13">
                  <c:v>196.09004904284203</c:v>
                </c:pt>
                <c:pt idx="14">
                  <c:v>192.18110545945299</c:v>
                </c:pt>
                <c:pt idx="15">
                  <c:v>213.46062292798496</c:v>
                </c:pt>
                <c:pt idx="16">
                  <c:v>252.88437816092505</c:v>
                </c:pt>
                <c:pt idx="17">
                  <c:v>276.92976386514761</c:v>
                </c:pt>
                <c:pt idx="18">
                  <c:v>294.54733723384459</c:v>
                </c:pt>
                <c:pt idx="19">
                  <c:v>307.94863402430173</c:v>
                </c:pt>
                <c:pt idx="20">
                  <c:v>338.62324605818077</c:v>
                </c:pt>
                <c:pt idx="21">
                  <c:v>387.29724360916168</c:v>
                </c:pt>
                <c:pt idx="22">
                  <c:v>429.83208139762269</c:v>
                </c:pt>
                <c:pt idx="23">
                  <c:v>447.86646883219669</c:v>
                </c:pt>
                <c:pt idx="24">
                  <c:v>479.25414242175867</c:v>
                </c:pt>
              </c:numCache>
            </c:numRef>
          </c:val>
          <c:extLst>
            <c:ext xmlns:c16="http://schemas.microsoft.com/office/drawing/2014/chart" uri="{C3380CC4-5D6E-409C-BE32-E72D297353CC}">
              <c16:uniqueId val="{00000002-F6A8-4EDE-ACF7-0E708A02B77B}"/>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1.3904881702037528E-3</c:v>
                </c:pt>
                <c:pt idx="1">
                  <c:v>2.7317430193070326E-3</c:v>
                </c:pt>
                <c:pt idx="2">
                  <c:v>0.2047031519782031</c:v>
                </c:pt>
                <c:pt idx="3">
                  <c:v>0.40447860035905614</c:v>
                </c:pt>
                <c:pt idx="4">
                  <c:v>0.82293266601185322</c:v>
                </c:pt>
                <c:pt idx="5">
                  <c:v>-2.8607741138612033</c:v>
                </c:pt>
                <c:pt idx="6">
                  <c:v>-6.9251396306243835</c:v>
                </c:pt>
                <c:pt idx="7">
                  <c:v>-15.72684909847041</c:v>
                </c:pt>
                <c:pt idx="8">
                  <c:v>-25.948896065979032</c:v>
                </c:pt>
                <c:pt idx="9">
                  <c:v>-40.399752824953232</c:v>
                </c:pt>
                <c:pt idx="10">
                  <c:v>-52.761503629686132</c:v>
                </c:pt>
                <c:pt idx="11">
                  <c:v>-63.717226982802202</c:v>
                </c:pt>
                <c:pt idx="12">
                  <c:v>-73.284003848957468</c:v>
                </c:pt>
                <c:pt idx="13">
                  <c:v>-86.613739451419491</c:v>
                </c:pt>
                <c:pt idx="14">
                  <c:v>-98.454305615363396</c:v>
                </c:pt>
                <c:pt idx="15">
                  <c:v>-108.25207446802359</c:v>
                </c:pt>
                <c:pt idx="16">
                  <c:v>-116.15584839745313</c:v>
                </c:pt>
                <c:pt idx="17">
                  <c:v>-123.97411732594298</c:v>
                </c:pt>
                <c:pt idx="18">
                  <c:v>-132.06047211047385</c:v>
                </c:pt>
                <c:pt idx="19">
                  <c:v>-140.49269114842193</c:v>
                </c:pt>
                <c:pt idx="20">
                  <c:v>-145.61500442427544</c:v>
                </c:pt>
                <c:pt idx="21">
                  <c:v>-151.74460773273364</c:v>
                </c:pt>
                <c:pt idx="22">
                  <c:v>-156.53686956146959</c:v>
                </c:pt>
                <c:pt idx="23">
                  <c:v>-160.92798526271321</c:v>
                </c:pt>
                <c:pt idx="24">
                  <c:v>-165.39583201301656</c:v>
                </c:pt>
              </c:numCache>
            </c:numRef>
          </c:val>
          <c:extLst>
            <c:ext xmlns:c16="http://schemas.microsoft.com/office/drawing/2014/chart" uri="{C3380CC4-5D6E-409C-BE32-E72D297353CC}">
              <c16:uniqueId val="{00000003-F6A8-4EDE-ACF7-0E708A02B77B}"/>
            </c:ext>
          </c:extLst>
        </c:ser>
        <c:ser>
          <c:idx val="4"/>
          <c:order val="4"/>
          <c:tx>
            <c:strRef>
              <c:f>'---Compare options---'!$H$11</c:f>
              <c:strCache>
                <c:ptCount val="1"/>
                <c:pt idx="0">
                  <c:v>REHAB</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0</c:v>
                </c:pt>
                <c:pt idx="1">
                  <c:v>0</c:v>
                </c:pt>
                <c:pt idx="2">
                  <c:v>0</c:v>
                </c:pt>
                <c:pt idx="3">
                  <c:v>-4.3906961512686395E-2</c:v>
                </c:pt>
                <c:pt idx="4">
                  <c:v>-0.63882908362380841</c:v>
                </c:pt>
                <c:pt idx="5">
                  <c:v>-8.2167838468584904</c:v>
                </c:pt>
                <c:pt idx="6">
                  <c:v>-48.111003587475466</c:v>
                </c:pt>
                <c:pt idx="7">
                  <c:v>-48.11100353562999</c:v>
                </c:pt>
                <c:pt idx="8">
                  <c:v>-42.030525766652815</c:v>
                </c:pt>
                <c:pt idx="9">
                  <c:v>-37.487496257832817</c:v>
                </c:pt>
                <c:pt idx="10">
                  <c:v>-32.962514413521859</c:v>
                </c:pt>
                <c:pt idx="11">
                  <c:v>-32.962514413521859</c:v>
                </c:pt>
                <c:pt idx="12">
                  <c:v>-32.962514410417484</c:v>
                </c:pt>
                <c:pt idx="13">
                  <c:v>-32.962514405433751</c:v>
                </c:pt>
                <c:pt idx="14">
                  <c:v>-32.962514405433751</c:v>
                </c:pt>
                <c:pt idx="15">
                  <c:v>-32.962514405433751</c:v>
                </c:pt>
                <c:pt idx="16">
                  <c:v>-32.962514405433751</c:v>
                </c:pt>
                <c:pt idx="17">
                  <c:v>-32.962514405433751</c:v>
                </c:pt>
                <c:pt idx="18">
                  <c:v>-32.962514405433751</c:v>
                </c:pt>
                <c:pt idx="19">
                  <c:v>-32.962514405433751</c:v>
                </c:pt>
                <c:pt idx="20">
                  <c:v>-32.962514405433751</c:v>
                </c:pt>
                <c:pt idx="21">
                  <c:v>-32.962514405433751</c:v>
                </c:pt>
                <c:pt idx="22">
                  <c:v>-32.962514405433751</c:v>
                </c:pt>
                <c:pt idx="23">
                  <c:v>-32.962514405155723</c:v>
                </c:pt>
                <c:pt idx="24">
                  <c:v>-32.96251440308037</c:v>
                </c:pt>
              </c:numCache>
            </c:numRef>
          </c:val>
          <c:extLst>
            <c:ext xmlns:c16="http://schemas.microsoft.com/office/drawing/2014/chart" uri="{C3380CC4-5D6E-409C-BE32-E72D297353CC}">
              <c16:uniqueId val="{00000004-F6A8-4EDE-ACF7-0E708A02B77B}"/>
            </c:ext>
          </c:extLst>
        </c:ser>
        <c:ser>
          <c:idx val="5"/>
          <c:order val="5"/>
          <c:tx>
            <c:strRef>
              <c:f>'---Compare options---'!$H$12</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3.9491382101311491E-4</c:v>
                </c:pt>
                <c:pt idx="1">
                  <c:v>2.2657037345779419E-3</c:v>
                </c:pt>
                <c:pt idx="2">
                  <c:v>2.5181090766744378E-3</c:v>
                </c:pt>
                <c:pt idx="3">
                  <c:v>2.6981357687853699E-3</c:v>
                </c:pt>
                <c:pt idx="4">
                  <c:v>3.0132240214191816E-3</c:v>
                </c:pt>
                <c:pt idx="5">
                  <c:v>3.3483983634726164E-3</c:v>
                </c:pt>
                <c:pt idx="6">
                  <c:v>3.5705889685507309E-3</c:v>
                </c:pt>
                <c:pt idx="7">
                  <c:v>4.5121089068895087E-3</c:v>
                </c:pt>
                <c:pt idx="8">
                  <c:v>142.05849878977835</c:v>
                </c:pt>
                <c:pt idx="9">
                  <c:v>142.05853420124654</c:v>
                </c:pt>
                <c:pt idx="10">
                  <c:v>142.05857774293582</c:v>
                </c:pt>
                <c:pt idx="11">
                  <c:v>142.05875461232287</c:v>
                </c:pt>
                <c:pt idx="12">
                  <c:v>142.05880367429944</c:v>
                </c:pt>
                <c:pt idx="13">
                  <c:v>142.05890366103185</c:v>
                </c:pt>
                <c:pt idx="14">
                  <c:v>254.54869711015314</c:v>
                </c:pt>
                <c:pt idx="15">
                  <c:v>254.54871703253878</c:v>
                </c:pt>
                <c:pt idx="16">
                  <c:v>349.7573495605975</c:v>
                </c:pt>
                <c:pt idx="17">
                  <c:v>351.8225784761014</c:v>
                </c:pt>
                <c:pt idx="18">
                  <c:v>354.45795642351555</c:v>
                </c:pt>
                <c:pt idx="19">
                  <c:v>354.4579933230599</c:v>
                </c:pt>
                <c:pt idx="20">
                  <c:v>350.48577759709963</c:v>
                </c:pt>
                <c:pt idx="21">
                  <c:v>337.29206307837154</c:v>
                </c:pt>
                <c:pt idx="22">
                  <c:v>334.33302626779346</c:v>
                </c:pt>
                <c:pt idx="23">
                  <c:v>367.46543017753788</c:v>
                </c:pt>
                <c:pt idx="24">
                  <c:v>356.7456093635102</c:v>
                </c:pt>
              </c:numCache>
            </c:numRef>
          </c:val>
          <c:extLst>
            <c:ext xmlns:c16="http://schemas.microsoft.com/office/drawing/2014/chart" uri="{C3380CC4-5D6E-409C-BE32-E72D297353CC}">
              <c16:uniqueId val="{00000005-F6A8-4EDE-ACF7-0E708A02B77B}"/>
            </c:ext>
          </c:extLst>
        </c:ser>
        <c:ser>
          <c:idx val="6"/>
          <c:order val="6"/>
          <c:tx>
            <c:strRef>
              <c:f>'---Compare options---'!$H$13</c:f>
              <c:strCache>
                <c:ptCount val="1"/>
                <c:pt idx="0">
                  <c:v>USE+DSP</c:v>
                </c:pt>
              </c:strCache>
            </c:strRef>
          </c:tx>
          <c:spPr>
            <a:solidFill>
              <a:srgbClr val="FF4136"/>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options---'!$I$13:$AG$13</c:f>
              <c:numCache>
                <c:formatCode>"$"#,##0</c:formatCode>
                <c:ptCount val="25"/>
                <c:pt idx="0">
                  <c:v>1.1766424218000013E-3</c:v>
                </c:pt>
                <c:pt idx="1">
                  <c:v>2.1541483019988064E-3</c:v>
                </c:pt>
                <c:pt idx="2">
                  <c:v>-1.3097867067905011</c:v>
                </c:pt>
                <c:pt idx="3">
                  <c:v>-1.4348382378440023</c:v>
                </c:pt>
                <c:pt idx="4">
                  <c:v>-8.3877831596394845</c:v>
                </c:pt>
                <c:pt idx="5">
                  <c:v>2.7145995430655177</c:v>
                </c:pt>
                <c:pt idx="6">
                  <c:v>6.8183836776014184</c:v>
                </c:pt>
                <c:pt idx="7">
                  <c:v>-9.604597294109098</c:v>
                </c:pt>
                <c:pt idx="8">
                  <c:v>-4.6781851178422951</c:v>
                </c:pt>
                <c:pt idx="9">
                  <c:v>-8.3579878712033953</c:v>
                </c:pt>
                <c:pt idx="10">
                  <c:v>-10.652364269177896</c:v>
                </c:pt>
                <c:pt idx="11">
                  <c:v>-1.4442434355054967</c:v>
                </c:pt>
                <c:pt idx="12">
                  <c:v>-1.0804531686864971</c:v>
                </c:pt>
                <c:pt idx="13">
                  <c:v>-6.0501900381674973</c:v>
                </c:pt>
                <c:pt idx="14">
                  <c:v>9.6668835766490027</c:v>
                </c:pt>
                <c:pt idx="15">
                  <c:v>11.258572905966004</c:v>
                </c:pt>
                <c:pt idx="16">
                  <c:v>23.791003648500013</c:v>
                </c:pt>
                <c:pt idx="17">
                  <c:v>23.761351825102313</c:v>
                </c:pt>
                <c:pt idx="18">
                  <c:v>22.513661179091812</c:v>
                </c:pt>
                <c:pt idx="19">
                  <c:v>29.484983430482814</c:v>
                </c:pt>
                <c:pt idx="20">
                  <c:v>23.150605705597116</c:v>
                </c:pt>
                <c:pt idx="21">
                  <c:v>26.234934920654119</c:v>
                </c:pt>
                <c:pt idx="22">
                  <c:v>18.369713518408119</c:v>
                </c:pt>
                <c:pt idx="23">
                  <c:v>8.2214156074201217</c:v>
                </c:pt>
                <c:pt idx="24">
                  <c:v>9.5805047932651224</c:v>
                </c:pt>
              </c:numCache>
            </c:numRef>
          </c:val>
          <c:extLst>
            <c:ext xmlns:c16="http://schemas.microsoft.com/office/drawing/2014/chart" uri="{C3380CC4-5D6E-409C-BE32-E72D297353CC}">
              <c16:uniqueId val="{00000006-F6A8-4EDE-ACF7-0E708A02B77B}"/>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options---'!$H$64</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options---'!$I$64:$AG$64</c:f>
              <c:numCache>
                <c:formatCode>#,##0</c:formatCode>
                <c:ptCount val="25"/>
                <c:pt idx="0">
                  <c:v>-0.15710000002582092</c:v>
                </c:pt>
                <c:pt idx="1">
                  <c:v>-0.14790000001084991</c:v>
                </c:pt>
                <c:pt idx="2">
                  <c:v>14.550700000021607</c:v>
                </c:pt>
                <c:pt idx="3">
                  <c:v>29.942999999999302</c:v>
                </c:pt>
                <c:pt idx="4">
                  <c:v>-331.98683077401074</c:v>
                </c:pt>
                <c:pt idx="5">
                  <c:v>-606.35935165798583</c:v>
                </c:pt>
                <c:pt idx="6">
                  <c:v>-901.79471022199141</c:v>
                </c:pt>
                <c:pt idx="7">
                  <c:v>-1194.0829400459916</c:v>
                </c:pt>
                <c:pt idx="8">
                  <c:v>-2043.0698519040016</c:v>
                </c:pt>
                <c:pt idx="9">
                  <c:v>-731.36164366199955</c:v>
                </c:pt>
                <c:pt idx="10">
                  <c:v>-577.3705930721917</c:v>
                </c:pt>
                <c:pt idx="11">
                  <c:v>-390.51100192499871</c:v>
                </c:pt>
                <c:pt idx="12">
                  <c:v>-478.92158127299626</c:v>
                </c:pt>
                <c:pt idx="13">
                  <c:v>189.13582807501371</c:v>
                </c:pt>
                <c:pt idx="14">
                  <c:v>317.5251000000062</c:v>
                </c:pt>
                <c:pt idx="15">
                  <c:v>-322.58400000000256</c:v>
                </c:pt>
                <c:pt idx="16">
                  <c:v>10.058700000001409</c:v>
                </c:pt>
                <c:pt idx="17">
                  <c:v>204.56909999999334</c:v>
                </c:pt>
                <c:pt idx="18">
                  <c:v>186.83080000000336</c:v>
                </c:pt>
                <c:pt idx="19">
                  <c:v>121.34610000000248</c:v>
                </c:pt>
                <c:pt idx="20">
                  <c:v>120.54179999999906</c:v>
                </c:pt>
                <c:pt idx="21">
                  <c:v>-128.62319999999454</c:v>
                </c:pt>
                <c:pt idx="22">
                  <c:v>-97.061400000002322</c:v>
                </c:pt>
                <c:pt idx="23">
                  <c:v>-51.675400000000081</c:v>
                </c:pt>
                <c:pt idx="24">
                  <c:v>-76.545000000001892</c:v>
                </c:pt>
              </c:numCache>
            </c:numRef>
          </c:val>
          <c:extLst>
            <c:ext xmlns:c16="http://schemas.microsoft.com/office/drawing/2014/chart" uri="{C3380CC4-5D6E-409C-BE32-E72D297353CC}">
              <c16:uniqueId val="{00000000-CFC3-416E-932D-8422C085818A}"/>
            </c:ext>
          </c:extLst>
        </c:ser>
        <c:ser>
          <c:idx val="1"/>
          <c:order val="1"/>
          <c:tx>
            <c:strRef>
              <c:f>'---Compare options---'!$H$65</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options---'!$I$65:$AG$65</c:f>
              <c:numCache>
                <c:formatCode>#,##0</c:formatCode>
                <c:ptCount val="25"/>
                <c:pt idx="0">
                  <c:v>-4.9100000007456401E-2</c:v>
                </c:pt>
                <c:pt idx="1">
                  <c:v>-0.16159999999945285</c:v>
                </c:pt>
                <c:pt idx="2">
                  <c:v>-5.2431000000033237</c:v>
                </c:pt>
                <c:pt idx="3">
                  <c:v>-20.612274095994508</c:v>
                </c:pt>
                <c:pt idx="4">
                  <c:v>462.28359932400053</c:v>
                </c:pt>
                <c:pt idx="5">
                  <c:v>598.6836576650021</c:v>
                </c:pt>
                <c:pt idx="6">
                  <c:v>543.54862396099998</c:v>
                </c:pt>
                <c:pt idx="7">
                  <c:v>726.81270000000222</c:v>
                </c:pt>
                <c:pt idx="8">
                  <c:v>370.87860000000001</c:v>
                </c:pt>
                <c:pt idx="9">
                  <c:v>270.45440000000235</c:v>
                </c:pt>
                <c:pt idx="10">
                  <c:v>450.64470000000074</c:v>
                </c:pt>
                <c:pt idx="11">
                  <c:v>96.049600000002101</c:v>
                </c:pt>
                <c:pt idx="12">
                  <c:v>92.619500000000698</c:v>
                </c:pt>
                <c:pt idx="13">
                  <c:v>303.99660000000222</c:v>
                </c:pt>
                <c:pt idx="14">
                  <c:v>187.69180000000051</c:v>
                </c:pt>
                <c:pt idx="15">
                  <c:v>223.12450000000172</c:v>
                </c:pt>
                <c:pt idx="16">
                  <c:v>153.89459999999963</c:v>
                </c:pt>
                <c:pt idx="17">
                  <c:v>146.26850000000195</c:v>
                </c:pt>
                <c:pt idx="18">
                  <c:v>67.390699999996286</c:v>
                </c:pt>
                <c:pt idx="19">
                  <c:v>294.81560000000172</c:v>
                </c:pt>
                <c:pt idx="20">
                  <c:v>286.92839999999705</c:v>
                </c:pt>
                <c:pt idx="21">
                  <c:v>-54.661700000000565</c:v>
                </c:pt>
                <c:pt idx="22">
                  <c:v>47.873299999995652</c:v>
                </c:pt>
                <c:pt idx="23">
                  <c:v>-333.24259999999776</c:v>
                </c:pt>
                <c:pt idx="24">
                  <c:v>-184.71639999999752</c:v>
                </c:pt>
              </c:numCache>
            </c:numRef>
          </c:val>
          <c:extLst>
            <c:ext xmlns:c16="http://schemas.microsoft.com/office/drawing/2014/chart" uri="{C3380CC4-5D6E-409C-BE32-E72D297353CC}">
              <c16:uniqueId val="{00000001-CFC3-416E-932D-8422C085818A}"/>
            </c:ext>
          </c:extLst>
        </c:ser>
        <c:ser>
          <c:idx val="2"/>
          <c:order val="2"/>
          <c:tx>
            <c:strRef>
              <c:f>'---Compare options---'!$H$66</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options---'!$I$66:$AG$66</c:f>
              <c:numCache>
                <c:formatCode>#,##0</c:formatCode>
                <c:ptCount val="25"/>
                <c:pt idx="0">
                  <c:v>-5.9949900014544255E-4</c:v>
                </c:pt>
                <c:pt idx="1">
                  <c:v>-4.1204090002793237E-3</c:v>
                </c:pt>
                <c:pt idx="2">
                  <c:v>1.3161597580165108E-2</c:v>
                </c:pt>
                <c:pt idx="3">
                  <c:v>-5.4917862598813372E-3</c:v>
                </c:pt>
                <c:pt idx="4">
                  <c:v>-5.613209870261926E-3</c:v>
                </c:pt>
                <c:pt idx="5">
                  <c:v>-5.6958921697969345E-3</c:v>
                </c:pt>
                <c:pt idx="6">
                  <c:v>-12.16739139253923</c:v>
                </c:pt>
                <c:pt idx="7">
                  <c:v>25.713912087849849</c:v>
                </c:pt>
                <c:pt idx="8">
                  <c:v>0.30438824903012573</c:v>
                </c:pt>
                <c:pt idx="9">
                  <c:v>0.10079260436009463</c:v>
                </c:pt>
                <c:pt idx="10">
                  <c:v>-5.991352770024605E-3</c:v>
                </c:pt>
                <c:pt idx="11">
                  <c:v>-0.69040849806015103</c:v>
                </c:pt>
                <c:pt idx="12">
                  <c:v>-1.3333729663204394</c:v>
                </c:pt>
                <c:pt idx="13">
                  <c:v>-317.61577630235001</c:v>
                </c:pt>
                <c:pt idx="14">
                  <c:v>304.23403212236008</c:v>
                </c:pt>
                <c:pt idx="15">
                  <c:v>-228.95361400000002</c:v>
                </c:pt>
                <c:pt idx="16">
                  <c:v>-327.99368123119984</c:v>
                </c:pt>
                <c:pt idx="17">
                  <c:v>-89.412767039101709</c:v>
                </c:pt>
                <c:pt idx="18">
                  <c:v>299.02028274160057</c:v>
                </c:pt>
                <c:pt idx="19">
                  <c:v>7.4901633006002157</c:v>
                </c:pt>
                <c:pt idx="20">
                  <c:v>-259.01694114039947</c:v>
                </c:pt>
                <c:pt idx="21">
                  <c:v>-10.683963697599211</c:v>
                </c:pt>
                <c:pt idx="22">
                  <c:v>-190.27611484520094</c:v>
                </c:pt>
                <c:pt idx="23">
                  <c:v>-9.3726577289990018</c:v>
                </c:pt>
                <c:pt idx="24">
                  <c:v>-19.691808695999953</c:v>
                </c:pt>
              </c:numCache>
            </c:numRef>
          </c:val>
          <c:extLst>
            <c:ext xmlns:c16="http://schemas.microsoft.com/office/drawing/2014/chart" uri="{C3380CC4-5D6E-409C-BE32-E72D297353CC}">
              <c16:uniqueId val="{00000002-CFC3-416E-932D-8422C085818A}"/>
            </c:ext>
          </c:extLst>
        </c:ser>
        <c:ser>
          <c:idx val="3"/>
          <c:order val="3"/>
          <c:tx>
            <c:strRef>
              <c:f>'---Compare options---'!$H$67</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options---'!$I$67:$AG$67</c:f>
              <c:numCache>
                <c:formatCode>#,##0</c:formatCode>
                <c:ptCount val="25"/>
                <c:pt idx="0">
                  <c:v>-1.2349999999514694E-3</c:v>
                </c:pt>
                <c:pt idx="1">
                  <c:v>-4.7700000015993282E-4</c:v>
                </c:pt>
                <c:pt idx="2">
                  <c:v>8.9073999999982334E-2</c:v>
                </c:pt>
                <c:pt idx="3">
                  <c:v>2.7715000000014811E-2</c:v>
                </c:pt>
                <c:pt idx="4">
                  <c:v>-1.6445929999999862</c:v>
                </c:pt>
                <c:pt idx="5">
                  <c:v>-5.6085479999999848</c:v>
                </c:pt>
                <c:pt idx="6">
                  <c:v>-3.5812199999998882</c:v>
                </c:pt>
                <c:pt idx="7">
                  <c:v>-27.333630999999983</c:v>
                </c:pt>
                <c:pt idx="8">
                  <c:v>-45.709314499999991</c:v>
                </c:pt>
                <c:pt idx="9">
                  <c:v>-25.321596499999998</c:v>
                </c:pt>
                <c:pt idx="10">
                  <c:v>-10.681932000000003</c:v>
                </c:pt>
                <c:pt idx="11">
                  <c:v>-5.5455400000000026</c:v>
                </c:pt>
                <c:pt idx="12">
                  <c:v>-7.6885188000000113</c:v>
                </c:pt>
                <c:pt idx="13">
                  <c:v>-60.678451500000008</c:v>
                </c:pt>
                <c:pt idx="14">
                  <c:v>-4.6731300000000005</c:v>
                </c:pt>
                <c:pt idx="15">
                  <c:v>33.757579999999997</c:v>
                </c:pt>
                <c:pt idx="16">
                  <c:v>15.631059999999991</c:v>
                </c:pt>
                <c:pt idx="17">
                  <c:v>22.899289999999979</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CFC3-416E-932D-8422C085818A}"/>
            </c:ext>
          </c:extLst>
        </c:ser>
        <c:ser>
          <c:idx val="4"/>
          <c:order val="4"/>
          <c:tx>
            <c:strRef>
              <c:f>'---Compare options---'!$H$68</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options---'!$I$68:$AG$68</c:f>
              <c:numCache>
                <c:formatCode>#,##0</c:formatCode>
                <c:ptCount val="25"/>
                <c:pt idx="0">
                  <c:v>-6.7026300575037112E-3</c:v>
                </c:pt>
                <c:pt idx="1">
                  <c:v>-5.8733055209927443E-3</c:v>
                </c:pt>
                <c:pt idx="2">
                  <c:v>5.2519485143577072E-2</c:v>
                </c:pt>
                <c:pt idx="3">
                  <c:v>6.4645483370988188E-2</c:v>
                </c:pt>
                <c:pt idx="4">
                  <c:v>-0.52938039300402551</c:v>
                </c:pt>
                <c:pt idx="5">
                  <c:v>-30.546932169914008</c:v>
                </c:pt>
                <c:pt idx="6">
                  <c:v>-33.273453768879982</c:v>
                </c:pt>
                <c:pt idx="7">
                  <c:v>-39.539043303426993</c:v>
                </c:pt>
                <c:pt idx="8">
                  <c:v>-82.718539464215979</c:v>
                </c:pt>
                <c:pt idx="9">
                  <c:v>-52.906610807702997</c:v>
                </c:pt>
                <c:pt idx="10">
                  <c:v>-24.637765114533</c:v>
                </c:pt>
                <c:pt idx="11">
                  <c:v>-53.268896091853001</c:v>
                </c:pt>
                <c:pt idx="12">
                  <c:v>-35.97711328673401</c:v>
                </c:pt>
                <c:pt idx="13">
                  <c:v>-80.118563641527999</c:v>
                </c:pt>
                <c:pt idx="14">
                  <c:v>-159.8482516251741</c:v>
                </c:pt>
                <c:pt idx="15">
                  <c:v>-217.60637244981007</c:v>
                </c:pt>
                <c:pt idx="16">
                  <c:v>-568.02974597242007</c:v>
                </c:pt>
                <c:pt idx="17">
                  <c:v>-471.16279678931392</c:v>
                </c:pt>
                <c:pt idx="18">
                  <c:v>-547.02195228412097</c:v>
                </c:pt>
                <c:pt idx="19">
                  <c:v>-283.60892836830021</c:v>
                </c:pt>
                <c:pt idx="20">
                  <c:v>-612.97526739298996</c:v>
                </c:pt>
                <c:pt idx="21">
                  <c:v>-1063.7407012336594</c:v>
                </c:pt>
                <c:pt idx="22">
                  <c:v>-832.98582444650037</c:v>
                </c:pt>
                <c:pt idx="23">
                  <c:v>-333.18822495380982</c:v>
                </c:pt>
                <c:pt idx="24">
                  <c:v>-752.56005763698977</c:v>
                </c:pt>
              </c:numCache>
            </c:numRef>
          </c:val>
          <c:extLst>
            <c:ext xmlns:c16="http://schemas.microsoft.com/office/drawing/2014/chart" uri="{C3380CC4-5D6E-409C-BE32-E72D297353CC}">
              <c16:uniqueId val="{00000004-CFC3-416E-932D-8422C085818A}"/>
            </c:ext>
          </c:extLst>
        </c:ser>
        <c:ser>
          <c:idx val="5"/>
          <c:order val="5"/>
          <c:tx>
            <c:strRef>
              <c:f>'---Compare options---'!$H$69</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options---'!$I$69:$AG$69</c:f>
              <c:numCache>
                <c:formatCode>#,##0</c:formatCode>
                <c:ptCount val="25"/>
                <c:pt idx="0">
                  <c:v>1.193779999994149E-2</c:v>
                </c:pt>
                <c:pt idx="1">
                  <c:v>1.3567999998485902E-2</c:v>
                </c:pt>
                <c:pt idx="2">
                  <c:v>8.1956814999975904</c:v>
                </c:pt>
                <c:pt idx="3">
                  <c:v>4.8672640000004321</c:v>
                </c:pt>
                <c:pt idx="4">
                  <c:v>-9.015281000003597</c:v>
                </c:pt>
                <c:pt idx="5">
                  <c:v>-26.373581999998351</c:v>
                </c:pt>
                <c:pt idx="6">
                  <c:v>-6.7713519999997516</c:v>
                </c:pt>
                <c:pt idx="7">
                  <c:v>30.189899000004516</c:v>
                </c:pt>
                <c:pt idx="8">
                  <c:v>170.37662700000328</c:v>
                </c:pt>
                <c:pt idx="9">
                  <c:v>87.363565100000415</c:v>
                </c:pt>
                <c:pt idx="10">
                  <c:v>70.899400600002991</c:v>
                </c:pt>
                <c:pt idx="11">
                  <c:v>83.274683999999979</c:v>
                </c:pt>
                <c:pt idx="12">
                  <c:v>125.27606500000184</c:v>
                </c:pt>
                <c:pt idx="13">
                  <c:v>220.18304900000294</c:v>
                </c:pt>
                <c:pt idx="14">
                  <c:v>94.518635999998878</c:v>
                </c:pt>
                <c:pt idx="15">
                  <c:v>208.30709499999648</c:v>
                </c:pt>
                <c:pt idx="16">
                  <c:v>137.3229399999982</c:v>
                </c:pt>
                <c:pt idx="17">
                  <c:v>125.73946999999316</c:v>
                </c:pt>
                <c:pt idx="18">
                  <c:v>180.14536399999997</c:v>
                </c:pt>
                <c:pt idx="19">
                  <c:v>184.72973999999522</c:v>
                </c:pt>
                <c:pt idx="20">
                  <c:v>80.442083999998431</c:v>
                </c:pt>
                <c:pt idx="21">
                  <c:v>173.84207799999604</c:v>
                </c:pt>
                <c:pt idx="22">
                  <c:v>111.74103399999876</c:v>
                </c:pt>
                <c:pt idx="23">
                  <c:v>54.302372000001924</c:v>
                </c:pt>
                <c:pt idx="24">
                  <c:v>174.51574499999697</c:v>
                </c:pt>
              </c:numCache>
            </c:numRef>
          </c:val>
          <c:extLst>
            <c:ext xmlns:c16="http://schemas.microsoft.com/office/drawing/2014/chart" uri="{C3380CC4-5D6E-409C-BE32-E72D297353CC}">
              <c16:uniqueId val="{00000005-CFC3-416E-932D-8422C085818A}"/>
            </c:ext>
          </c:extLst>
        </c:ser>
        <c:ser>
          <c:idx val="6"/>
          <c:order val="6"/>
          <c:tx>
            <c:strRef>
              <c:f>'---Compare options---'!$H$70</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options---'!$I$70:$AG$70</c:f>
              <c:numCache>
                <c:formatCode>#,##0</c:formatCode>
                <c:ptCount val="25"/>
                <c:pt idx="0">
                  <c:v>-2.7014999999664724E-2</c:v>
                </c:pt>
                <c:pt idx="1">
                  <c:v>-7.9770215626922436E-2</c:v>
                </c:pt>
                <c:pt idx="2">
                  <c:v>-147.60655506933836</c:v>
                </c:pt>
                <c:pt idx="3">
                  <c:v>-142.24240969188395</c:v>
                </c:pt>
                <c:pt idx="4">
                  <c:v>-214.21043801754422</c:v>
                </c:pt>
                <c:pt idx="5">
                  <c:v>-263.32620915581356</c:v>
                </c:pt>
                <c:pt idx="6">
                  <c:v>-244.36765805667528</c:v>
                </c:pt>
                <c:pt idx="7">
                  <c:v>176.62021998562705</c:v>
                </c:pt>
                <c:pt idx="8">
                  <c:v>1759.1651318731747</c:v>
                </c:pt>
                <c:pt idx="9">
                  <c:v>1254.7149943380718</c:v>
                </c:pt>
                <c:pt idx="10">
                  <c:v>974.27146248082136</c:v>
                </c:pt>
                <c:pt idx="11">
                  <c:v>905.70046049706434</c:v>
                </c:pt>
                <c:pt idx="12">
                  <c:v>939.22216065575776</c:v>
                </c:pt>
                <c:pt idx="13">
                  <c:v>845.0917982777537</c:v>
                </c:pt>
                <c:pt idx="14">
                  <c:v>46.547111292733462</c:v>
                </c:pt>
                <c:pt idx="15">
                  <c:v>1355.0372258034477</c:v>
                </c:pt>
                <c:pt idx="16">
                  <c:v>2023.900537851543</c:v>
                </c:pt>
                <c:pt idx="17">
                  <c:v>1141.3507674278808</c:v>
                </c:pt>
                <c:pt idx="18">
                  <c:v>1000.8138787388452</c:v>
                </c:pt>
                <c:pt idx="19">
                  <c:v>679.10724134948396</c:v>
                </c:pt>
                <c:pt idx="20">
                  <c:v>803.05102538794745</c:v>
                </c:pt>
                <c:pt idx="21">
                  <c:v>2542.6414126396121</c:v>
                </c:pt>
                <c:pt idx="22">
                  <c:v>2290.314824733141</c:v>
                </c:pt>
                <c:pt idx="23">
                  <c:v>1542.2646911250777</c:v>
                </c:pt>
                <c:pt idx="24">
                  <c:v>2357.7864731096051</c:v>
                </c:pt>
              </c:numCache>
            </c:numRef>
          </c:val>
          <c:extLst>
            <c:ext xmlns:c16="http://schemas.microsoft.com/office/drawing/2014/chart" uri="{C3380CC4-5D6E-409C-BE32-E72D297353CC}">
              <c16:uniqueId val="{00000006-CFC3-416E-932D-8422C085818A}"/>
            </c:ext>
          </c:extLst>
        </c:ser>
        <c:ser>
          <c:idx val="7"/>
          <c:order val="7"/>
          <c:tx>
            <c:strRef>
              <c:f>'---Compare options---'!$H$71</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options---'!$I$71:$AG$71</c:f>
              <c:numCache>
                <c:formatCode>#,##0</c:formatCode>
                <c:ptCount val="25"/>
                <c:pt idx="0">
                  <c:v>-5.0162905889137619</c:v>
                </c:pt>
                <c:pt idx="1">
                  <c:v>-3.1348296469332126</c:v>
                </c:pt>
                <c:pt idx="2">
                  <c:v>116.34276542103908</c:v>
                </c:pt>
                <c:pt idx="3">
                  <c:v>116.94952573189221</c:v>
                </c:pt>
                <c:pt idx="4">
                  <c:v>128.32639720132283</c:v>
                </c:pt>
                <c:pt idx="5">
                  <c:v>516.7221108019512</c:v>
                </c:pt>
                <c:pt idx="6">
                  <c:v>806.77212853142191</c:v>
                </c:pt>
                <c:pt idx="7">
                  <c:v>685.89432804412718</c:v>
                </c:pt>
                <c:pt idx="8">
                  <c:v>-34.177037310131709</c:v>
                </c:pt>
                <c:pt idx="9">
                  <c:v>-839.22060730160592</c:v>
                </c:pt>
                <c:pt idx="10">
                  <c:v>-1090.6067503306112</c:v>
                </c:pt>
                <c:pt idx="11">
                  <c:v>-1025.6619075968047</c:v>
                </c:pt>
                <c:pt idx="12">
                  <c:v>-1075.2268135955455</c:v>
                </c:pt>
                <c:pt idx="13">
                  <c:v>-1058.9776799466927</c:v>
                </c:pt>
                <c:pt idx="14">
                  <c:v>-1158.4632886472828</c:v>
                </c:pt>
                <c:pt idx="15">
                  <c:v>-1261.0751635079141</c:v>
                </c:pt>
                <c:pt idx="16">
                  <c:v>-1590.138604394866</c:v>
                </c:pt>
                <c:pt idx="17">
                  <c:v>-1159.4145158709143</c:v>
                </c:pt>
                <c:pt idx="18">
                  <c:v>-1454.453096395242</c:v>
                </c:pt>
                <c:pt idx="19">
                  <c:v>-964.56641336077155</c:v>
                </c:pt>
                <c:pt idx="20">
                  <c:v>-431.14707853514847</c:v>
                </c:pt>
                <c:pt idx="21">
                  <c:v>-1674.9901547088521</c:v>
                </c:pt>
                <c:pt idx="22">
                  <c:v>-1414.2192064720584</c:v>
                </c:pt>
                <c:pt idx="23">
                  <c:v>-1588.8018406841657</c:v>
                </c:pt>
                <c:pt idx="24">
                  <c:v>-1651.5271475004847</c:v>
                </c:pt>
              </c:numCache>
            </c:numRef>
          </c:val>
          <c:extLst>
            <c:ext xmlns:c16="http://schemas.microsoft.com/office/drawing/2014/chart" uri="{C3380CC4-5D6E-409C-BE32-E72D297353CC}">
              <c16:uniqueId val="{00000007-CFC3-416E-932D-8422C085818A}"/>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options---'!$H$72</c:f>
              <c:strCache>
                <c:ptCount val="1"/>
                <c:pt idx="0">
                  <c:v>LS Battery</c:v>
                </c:pt>
              </c:strCache>
            </c:strRef>
          </c:tx>
          <c:spPr>
            <a:ln w="28575" cap="rnd">
              <a:solidFill>
                <a:srgbClr val="724BC3"/>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options---'!$I$72:$AG$72</c:f>
              <c:numCache>
                <c:formatCode>#,##0</c:formatCode>
                <c:ptCount val="25"/>
                <c:pt idx="0">
                  <c:v>-0.22933227349997765</c:v>
                </c:pt>
                <c:pt idx="1">
                  <c:v>-0.17361188604996869</c:v>
                </c:pt>
                <c:pt idx="2">
                  <c:v>-0.78879537413996559</c:v>
                </c:pt>
                <c:pt idx="3">
                  <c:v>-0.72079212670007564</c:v>
                </c:pt>
                <c:pt idx="4">
                  <c:v>-4.6353110142999867</c:v>
                </c:pt>
                <c:pt idx="5">
                  <c:v>-4.3483609681999269</c:v>
                </c:pt>
                <c:pt idx="6">
                  <c:v>-4.1026281148990051</c:v>
                </c:pt>
                <c:pt idx="7">
                  <c:v>42.256754095000076</c:v>
                </c:pt>
                <c:pt idx="8">
                  <c:v>39.480034907500055</c:v>
                </c:pt>
                <c:pt idx="9">
                  <c:v>-1609.7581442471001</c:v>
                </c:pt>
                <c:pt idx="10">
                  <c:v>-1727.9389099979999</c:v>
                </c:pt>
                <c:pt idx="11">
                  <c:v>-2137.7601466446008</c:v>
                </c:pt>
                <c:pt idx="12">
                  <c:v>-2122.4091772994989</c:v>
                </c:pt>
                <c:pt idx="13">
                  <c:v>-2215.6841558551</c:v>
                </c:pt>
                <c:pt idx="14">
                  <c:v>-1214.1701591838992</c:v>
                </c:pt>
                <c:pt idx="15">
                  <c:v>-1189.4115745363006</c:v>
                </c:pt>
                <c:pt idx="16">
                  <c:v>-1109.2397172742012</c:v>
                </c:pt>
                <c:pt idx="17">
                  <c:v>-1116.6725792629004</c:v>
                </c:pt>
                <c:pt idx="18">
                  <c:v>-1101.5185271600003</c:v>
                </c:pt>
                <c:pt idx="19">
                  <c:v>-1134.5962517972021</c:v>
                </c:pt>
                <c:pt idx="20">
                  <c:v>-369.23696113400092</c:v>
                </c:pt>
                <c:pt idx="21">
                  <c:v>-92.7075197690001</c:v>
                </c:pt>
                <c:pt idx="22">
                  <c:v>171.2035900694973</c:v>
                </c:pt>
                <c:pt idx="23">
                  <c:v>87.102481042000363</c:v>
                </c:pt>
                <c:pt idx="24">
                  <c:v>79.1317261589993</c:v>
                </c:pt>
              </c:numCache>
            </c:numRef>
          </c:val>
          <c:smooth val="0"/>
          <c:extLst>
            <c:ext xmlns:c16="http://schemas.microsoft.com/office/drawing/2014/chart" uri="{C3380CC4-5D6E-409C-BE32-E72D297353CC}">
              <c16:uniqueId val="{00000008-CFC3-416E-932D-8422C085818A}"/>
            </c:ext>
          </c:extLst>
        </c:ser>
        <c:ser>
          <c:idx val="9"/>
          <c:order val="9"/>
          <c:tx>
            <c:strRef>
              <c:f>'---Compare options---'!$H$73</c:f>
              <c:strCache>
                <c:ptCount val="1"/>
                <c:pt idx="0">
                  <c:v>Pumped Hydro</c:v>
                </c:pt>
              </c:strCache>
            </c:strRef>
          </c:tx>
          <c:spPr>
            <a:ln w="28575" cap="rnd">
              <a:solidFill>
                <a:srgbClr val="87D3F2"/>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options---'!$I$73:$AG$73</c:f>
              <c:numCache>
                <c:formatCode>#,##0</c:formatCode>
                <c:ptCount val="25"/>
                <c:pt idx="0">
                  <c:v>-1.9876899999985653E-2</c:v>
                </c:pt>
                <c:pt idx="1">
                  <c:v>-9.0420000001074641E-3</c:v>
                </c:pt>
                <c:pt idx="2">
                  <c:v>3.8580589999999688</c:v>
                </c:pt>
                <c:pt idx="3">
                  <c:v>4.5820010891399647</c:v>
                </c:pt>
                <c:pt idx="4">
                  <c:v>-9.1073985745001664</c:v>
                </c:pt>
                <c:pt idx="5">
                  <c:v>317.11075217130019</c:v>
                </c:pt>
                <c:pt idx="6">
                  <c:v>528.36609474879833</c:v>
                </c:pt>
                <c:pt idx="7">
                  <c:v>858.07167363579947</c:v>
                </c:pt>
                <c:pt idx="8">
                  <c:v>1507.4771027169018</c:v>
                </c:pt>
                <c:pt idx="9">
                  <c:v>1603.7815260358966</c:v>
                </c:pt>
                <c:pt idx="10">
                  <c:v>1213.6513374452989</c:v>
                </c:pt>
                <c:pt idx="11">
                  <c:v>1203.1556108266013</c:v>
                </c:pt>
                <c:pt idx="12">
                  <c:v>1107.3282149302977</c:v>
                </c:pt>
                <c:pt idx="13">
                  <c:v>1589.2606148311024</c:v>
                </c:pt>
                <c:pt idx="14">
                  <c:v>944.95254453840062</c:v>
                </c:pt>
                <c:pt idx="15">
                  <c:v>785.08719962149735</c:v>
                </c:pt>
                <c:pt idx="16">
                  <c:v>1044.6948940791008</c:v>
                </c:pt>
                <c:pt idx="17">
                  <c:v>1047.8090894025991</c:v>
                </c:pt>
                <c:pt idx="18">
                  <c:v>787.73201491460168</c:v>
                </c:pt>
                <c:pt idx="19">
                  <c:v>800.55425783300052</c:v>
                </c:pt>
                <c:pt idx="20">
                  <c:v>948.6966122718004</c:v>
                </c:pt>
                <c:pt idx="21">
                  <c:v>108.85889271599808</c:v>
                </c:pt>
                <c:pt idx="22">
                  <c:v>25.637112410498958</c:v>
                </c:pt>
                <c:pt idx="23">
                  <c:v>-87.861765800600551</c:v>
                </c:pt>
                <c:pt idx="24">
                  <c:v>-125.134758512997</c:v>
                </c:pt>
              </c:numCache>
            </c:numRef>
          </c:val>
          <c:smooth val="0"/>
          <c:extLst>
            <c:ext xmlns:c16="http://schemas.microsoft.com/office/drawing/2014/chart" uri="{C3380CC4-5D6E-409C-BE32-E72D297353CC}">
              <c16:uniqueId val="{00000009-CFC3-416E-932D-8422C085818A}"/>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options---'!$H$43</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options---'!$I$43:$AG$43</c:f>
              <c:numCache>
                <c:formatCode>#,##0</c:formatCode>
                <c:ptCount val="25"/>
                <c:pt idx="0">
                  <c:v>0</c:v>
                </c:pt>
                <c:pt idx="1">
                  <c:v>0</c:v>
                </c:pt>
                <c:pt idx="2">
                  <c:v>0</c:v>
                </c:pt>
                <c:pt idx="3">
                  <c:v>2.6999999990948709E-3</c:v>
                </c:pt>
                <c:pt idx="4">
                  <c:v>-34.48995258010109</c:v>
                </c:pt>
                <c:pt idx="5">
                  <c:v>-247.7151825373021</c:v>
                </c:pt>
                <c:pt idx="6">
                  <c:v>-1427.2583888524023</c:v>
                </c:pt>
                <c:pt idx="7">
                  <c:v>-1602.8300906967015</c:v>
                </c:pt>
                <c:pt idx="8">
                  <c:v>-1350.6367543605993</c:v>
                </c:pt>
                <c:pt idx="9">
                  <c:v>-918.83471560320322</c:v>
                </c:pt>
                <c:pt idx="10">
                  <c:v>-34.495369104932252</c:v>
                </c:pt>
                <c:pt idx="11">
                  <c:v>-34.489561698703255</c:v>
                </c:pt>
                <c:pt idx="12">
                  <c:v>-34.489561540001887</c:v>
                </c:pt>
                <c:pt idx="13">
                  <c:v>-34.489561299602428</c:v>
                </c:pt>
                <c:pt idx="14">
                  <c:v>4.4999999863648554E-4</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5454-44CD-9049-30BB3E023F77}"/>
            </c:ext>
          </c:extLst>
        </c:ser>
        <c:ser>
          <c:idx val="1"/>
          <c:order val="1"/>
          <c:tx>
            <c:strRef>
              <c:f>'---Compare options---'!$H$44</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options---'!$I$44:$AG$44</c:f>
              <c:numCache>
                <c:formatCode>#,##0</c:formatCode>
                <c:ptCount val="25"/>
                <c:pt idx="0">
                  <c:v>0</c:v>
                </c:pt>
                <c:pt idx="1">
                  <c:v>0</c:v>
                </c:pt>
                <c:pt idx="2">
                  <c:v>0</c:v>
                </c:pt>
                <c:pt idx="3">
                  <c:v>-1.5719846160000088</c:v>
                </c:pt>
                <c:pt idx="4">
                  <c:v>64.522483807300432</c:v>
                </c:pt>
                <c:pt idx="5">
                  <c:v>64.522863890300414</c:v>
                </c:pt>
                <c:pt idx="6">
                  <c:v>50.171729237099498</c:v>
                </c:pt>
                <c:pt idx="7">
                  <c:v>3.6999999974796083E-4</c:v>
                </c:pt>
                <c:pt idx="8">
                  <c:v>3.6999999974796083E-4</c:v>
                </c:pt>
                <c:pt idx="9">
                  <c:v>3.6999999974796083E-4</c:v>
                </c:pt>
                <c:pt idx="10">
                  <c:v>3.6999999974796083E-4</c:v>
                </c:pt>
                <c:pt idx="11">
                  <c:v>3.6999999974796083E-4</c:v>
                </c:pt>
                <c:pt idx="12">
                  <c:v>3.6999999974796083E-4</c:v>
                </c:pt>
                <c:pt idx="13">
                  <c:v>3.6999999974796083E-4</c:v>
                </c:pt>
                <c:pt idx="14">
                  <c:v>3.6999999974796083E-4</c:v>
                </c:pt>
                <c:pt idx="15">
                  <c:v>3.6999999974796083E-4</c:v>
                </c:pt>
                <c:pt idx="16">
                  <c:v>3.6999999974796083E-4</c:v>
                </c:pt>
                <c:pt idx="17">
                  <c:v>3.6999999974796083E-4</c:v>
                </c:pt>
                <c:pt idx="18">
                  <c:v>3.6999999974796083E-4</c:v>
                </c:pt>
                <c:pt idx="19">
                  <c:v>3.6999999974796083E-4</c:v>
                </c:pt>
                <c:pt idx="20">
                  <c:v>3.6999999974796083E-4</c:v>
                </c:pt>
                <c:pt idx="21">
                  <c:v>3.6999999974796083E-4</c:v>
                </c:pt>
                <c:pt idx="22">
                  <c:v>3.6999999974796083E-4</c:v>
                </c:pt>
                <c:pt idx="23">
                  <c:v>3.6999999974796083E-4</c:v>
                </c:pt>
                <c:pt idx="24">
                  <c:v>3.6999999974796083E-4</c:v>
                </c:pt>
              </c:numCache>
            </c:numRef>
          </c:val>
          <c:extLst>
            <c:ext xmlns:c16="http://schemas.microsoft.com/office/drawing/2014/chart" uri="{C3380CC4-5D6E-409C-BE32-E72D297353CC}">
              <c16:uniqueId val="{00000001-5454-44CD-9049-30BB3E023F77}"/>
            </c:ext>
          </c:extLst>
        </c:ser>
        <c:ser>
          <c:idx val="2"/>
          <c:order val="2"/>
          <c:tx>
            <c:strRef>
              <c:f>'---Compare options---'!$H$45</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0</c:v>
                </c:pt>
                <c:pt idx="1">
                  <c:v>-1.1316217801322637E-3</c:v>
                </c:pt>
                <c:pt idx="2">
                  <c:v>-1.2758061402564636E-3</c:v>
                </c:pt>
                <c:pt idx="3">
                  <c:v>-1.051594390446553E-3</c:v>
                </c:pt>
                <c:pt idx="4">
                  <c:v>-1.0869158945752133E-3</c:v>
                </c:pt>
                <c:pt idx="5">
                  <c:v>-1.1005752899109211E-3</c:v>
                </c:pt>
                <c:pt idx="6">
                  <c:v>-1.0097789649989863E-3</c:v>
                </c:pt>
                <c:pt idx="7">
                  <c:v>-1.0252949500682007E-3</c:v>
                </c:pt>
                <c:pt idx="8">
                  <c:v>-1.0573690146884474E-3</c:v>
                </c:pt>
                <c:pt idx="9">
                  <c:v>-1.0651842399056477E-3</c:v>
                </c:pt>
                <c:pt idx="10">
                  <c:v>-1.0674277596081083E-3</c:v>
                </c:pt>
                <c:pt idx="11">
                  <c:v>-1.2961057300344692E-3</c:v>
                </c:pt>
                <c:pt idx="12">
                  <c:v>-1.3895775800847332E-3</c:v>
                </c:pt>
                <c:pt idx="13">
                  <c:v>-1.5256912697623193E-3</c:v>
                </c:pt>
                <c:pt idx="14">
                  <c:v>-2.2700192293996224E-3</c:v>
                </c:pt>
                <c:pt idx="15">
                  <c:v>-2.3680003105255309E-3</c:v>
                </c:pt>
                <c:pt idx="16">
                  <c:v>-4.0564934997746604E-3</c:v>
                </c:pt>
                <c:pt idx="17">
                  <c:v>-4.1107258400643332E-3</c:v>
                </c:pt>
                <c:pt idx="18">
                  <c:v>-4.441733049816321E-3</c:v>
                </c:pt>
                <c:pt idx="19">
                  <c:v>-4.4788328900722263E-3</c:v>
                </c:pt>
                <c:pt idx="20">
                  <c:v>-4.5949848199597909E-3</c:v>
                </c:pt>
                <c:pt idx="21">
                  <c:v>-5.2702536302149383E-3</c:v>
                </c:pt>
                <c:pt idx="22">
                  <c:v>-5.6416663796881039E-3</c:v>
                </c:pt>
                <c:pt idx="23">
                  <c:v>-5.6549445298514911E-3</c:v>
                </c:pt>
                <c:pt idx="24">
                  <c:v>-5.5960991300025853E-3</c:v>
                </c:pt>
              </c:numCache>
            </c:numRef>
          </c:val>
          <c:extLst>
            <c:ext xmlns:c16="http://schemas.microsoft.com/office/drawing/2014/chart" uri="{C3380CC4-5D6E-409C-BE32-E72D297353CC}">
              <c16:uniqueId val="{00000002-5454-44CD-9049-30BB3E023F77}"/>
            </c:ext>
          </c:extLst>
        </c:ser>
        <c:ser>
          <c:idx val="3"/>
          <c:order val="3"/>
          <c:tx>
            <c:strRef>
              <c:f>'---Compare options---'!$H$46</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5454-44CD-9049-30BB3E023F77}"/>
            </c:ext>
          </c:extLst>
        </c:ser>
        <c:ser>
          <c:idx val="4"/>
          <c:order val="4"/>
          <c:tx>
            <c:strRef>
              <c:f>'---Compare options---'!$H$47</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-1.184779189316032E-3</c:v>
                </c:pt>
                <c:pt idx="1">
                  <c:v>-1.3327398992259987E-3</c:v>
                </c:pt>
                <c:pt idx="2">
                  <c:v>-2.2790632801843458E-3</c:v>
                </c:pt>
                <c:pt idx="3">
                  <c:v>-2.4057094906311249E-3</c:v>
                </c:pt>
                <c:pt idx="4">
                  <c:v>-2.7469656797620701E-3</c:v>
                </c:pt>
                <c:pt idx="5">
                  <c:v>-2.7662010807034676E-3</c:v>
                </c:pt>
                <c:pt idx="6">
                  <c:v>-2.7970620594715001E-3</c:v>
                </c:pt>
                <c:pt idx="7">
                  <c:v>-2.7813902697744197E-3</c:v>
                </c:pt>
                <c:pt idx="8">
                  <c:v>-2.8560886812556419E-3</c:v>
                </c:pt>
                <c:pt idx="9">
                  <c:v>-2.9381630984062213E-3</c:v>
                </c:pt>
                <c:pt idx="10">
                  <c:v>-3.0203237802197691E-3</c:v>
                </c:pt>
                <c:pt idx="11">
                  <c:v>-3.1357776306322194E-3</c:v>
                </c:pt>
                <c:pt idx="12">
                  <c:v>-3.2269007197101018E-3</c:v>
                </c:pt>
                <c:pt idx="13">
                  <c:v>-3.337802541864221E-3</c:v>
                </c:pt>
                <c:pt idx="14">
                  <c:v>-8.2596664105949458E-3</c:v>
                </c:pt>
                <c:pt idx="15">
                  <c:v>-987.03910901873951</c:v>
                </c:pt>
                <c:pt idx="16">
                  <c:v>-1733.2886016926104</c:v>
                </c:pt>
                <c:pt idx="17">
                  <c:v>-1733.2886151792809</c:v>
                </c:pt>
                <c:pt idx="18">
                  <c:v>-1733.2886205029199</c:v>
                </c:pt>
                <c:pt idx="19">
                  <c:v>-1733.2899159559211</c:v>
                </c:pt>
                <c:pt idx="20">
                  <c:v>-1733.2899015929597</c:v>
                </c:pt>
                <c:pt idx="21">
                  <c:v>-1733.2895739872301</c:v>
                </c:pt>
                <c:pt idx="22">
                  <c:v>-1510.0870807331603</c:v>
                </c:pt>
                <c:pt idx="23">
                  <c:v>-1146.6420478024493</c:v>
                </c:pt>
                <c:pt idx="24">
                  <c:v>-1146.6416226560304</c:v>
                </c:pt>
              </c:numCache>
            </c:numRef>
          </c:val>
          <c:extLst>
            <c:ext xmlns:c16="http://schemas.microsoft.com/office/drawing/2014/chart" uri="{C3380CC4-5D6E-409C-BE32-E72D297353CC}">
              <c16:uniqueId val="{00000004-5454-44CD-9049-30BB3E023F77}"/>
            </c:ext>
          </c:extLst>
        </c:ser>
        <c:ser>
          <c:idx val="5"/>
          <c:order val="5"/>
          <c:tx>
            <c:strRef>
              <c:f>'---Compare options---'!$H$48</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5454-44CD-9049-30BB3E023F77}"/>
            </c:ext>
          </c:extLst>
        </c:ser>
        <c:ser>
          <c:idx val="6"/>
          <c:order val="6"/>
          <c:tx>
            <c:strRef>
              <c:f>'---Compare options---'!$H$49</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0</c:v>
                </c:pt>
                <c:pt idx="1">
                  <c:v>-1.9149508458212949E-2</c:v>
                </c:pt>
                <c:pt idx="2">
                  <c:v>-46.22889850464162</c:v>
                </c:pt>
                <c:pt idx="3">
                  <c:v>-46.230262964487338</c:v>
                </c:pt>
                <c:pt idx="4">
                  <c:v>-56.56781589350976</c:v>
                </c:pt>
                <c:pt idx="5">
                  <c:v>-148.94399107602112</c:v>
                </c:pt>
                <c:pt idx="6">
                  <c:v>-207.79082701197876</c:v>
                </c:pt>
                <c:pt idx="7">
                  <c:v>-207.79199622250781</c:v>
                </c:pt>
                <c:pt idx="8">
                  <c:v>337.23743230423315</c:v>
                </c:pt>
                <c:pt idx="9">
                  <c:v>337.23687346060979</c:v>
                </c:pt>
                <c:pt idx="10">
                  <c:v>337.23676573552984</c:v>
                </c:pt>
                <c:pt idx="11">
                  <c:v>305.68428093862894</c:v>
                </c:pt>
                <c:pt idx="12">
                  <c:v>305.68237972671159</c:v>
                </c:pt>
                <c:pt idx="13">
                  <c:v>305.67735987587002</c:v>
                </c:pt>
                <c:pt idx="14">
                  <c:v>26.453377683563303</c:v>
                </c:pt>
                <c:pt idx="15">
                  <c:v>374.94445176389854</c:v>
                </c:pt>
                <c:pt idx="16">
                  <c:v>567.34766133024095</c:v>
                </c:pt>
                <c:pt idx="17">
                  <c:v>308.14509459229885</c:v>
                </c:pt>
                <c:pt idx="18">
                  <c:v>243.99099888954879</c:v>
                </c:pt>
                <c:pt idx="19">
                  <c:v>243.9909531984631</c:v>
                </c:pt>
                <c:pt idx="20">
                  <c:v>100.71726597414454</c:v>
                </c:pt>
                <c:pt idx="21">
                  <c:v>585.39522994663275</c:v>
                </c:pt>
                <c:pt idx="22">
                  <c:v>598.94558510478964</c:v>
                </c:pt>
                <c:pt idx="23">
                  <c:v>319.82453817141504</c:v>
                </c:pt>
                <c:pt idx="24">
                  <c:v>531.15130026750921</c:v>
                </c:pt>
              </c:numCache>
            </c:numRef>
          </c:val>
          <c:extLst>
            <c:ext xmlns:c16="http://schemas.microsoft.com/office/drawing/2014/chart" uri="{C3380CC4-5D6E-409C-BE32-E72D297353CC}">
              <c16:uniqueId val="{00000006-5454-44CD-9049-30BB3E023F77}"/>
            </c:ext>
          </c:extLst>
        </c:ser>
        <c:ser>
          <c:idx val="7"/>
          <c:order val="7"/>
          <c:tx>
            <c:strRef>
              <c:f>'---Compare options---'!$H$50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-4.3844608699146193E-3</c:v>
                </c:pt>
                <c:pt idx="1">
                  <c:v>5.0858973227150273E-3</c:v>
                </c:pt>
                <c:pt idx="2">
                  <c:v>52.18340568205349</c:v>
                </c:pt>
                <c:pt idx="3">
                  <c:v>52.183218671436407</c:v>
                </c:pt>
                <c:pt idx="4">
                  <c:v>52.135424538955704</c:v>
                </c:pt>
                <c:pt idx="5">
                  <c:v>183.24628464299531</c:v>
                </c:pt>
                <c:pt idx="6">
                  <c:v>258.35721125206874</c:v>
                </c:pt>
                <c:pt idx="7">
                  <c:v>258.35570705811915</c:v>
                </c:pt>
                <c:pt idx="8">
                  <c:v>-322.99068389338208</c:v>
                </c:pt>
                <c:pt idx="9">
                  <c:v>-322.99133103819986</c:v>
                </c:pt>
                <c:pt idx="10">
                  <c:v>-322.99232443633446</c:v>
                </c:pt>
                <c:pt idx="11">
                  <c:v>-322.99465216316457</c:v>
                </c:pt>
                <c:pt idx="12">
                  <c:v>-322.99594745827562</c:v>
                </c:pt>
                <c:pt idx="13">
                  <c:v>-322.99697984899831</c:v>
                </c:pt>
                <c:pt idx="14">
                  <c:v>-323.00898905934082</c:v>
                </c:pt>
                <c:pt idx="15">
                  <c:v>-323.00886685387013</c:v>
                </c:pt>
                <c:pt idx="16">
                  <c:v>-627.26676497411245</c:v>
                </c:pt>
                <c:pt idx="17">
                  <c:v>-431.84109300766431</c:v>
                </c:pt>
                <c:pt idx="18">
                  <c:v>-487.09331623975959</c:v>
                </c:pt>
                <c:pt idx="19">
                  <c:v>-243.41295027988963</c:v>
                </c:pt>
                <c:pt idx="20">
                  <c:v>-105.81948017143077</c:v>
                </c:pt>
                <c:pt idx="21">
                  <c:v>-616.82446182595959</c:v>
                </c:pt>
                <c:pt idx="22">
                  <c:v>-508.60226515010436</c:v>
                </c:pt>
                <c:pt idx="23">
                  <c:v>-508.60240395350411</c:v>
                </c:pt>
                <c:pt idx="24">
                  <c:v>-508.60378314774789</c:v>
                </c:pt>
              </c:numCache>
            </c:numRef>
          </c:val>
          <c:extLst>
            <c:ext xmlns:c16="http://schemas.microsoft.com/office/drawing/2014/chart" uri="{C3380CC4-5D6E-409C-BE32-E72D297353CC}">
              <c16:uniqueId val="{00000007-5454-44CD-9049-30BB3E023F77}"/>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options---'!$H$51</c:f>
              <c:strCache>
                <c:ptCount val="1"/>
                <c:pt idx="0">
                  <c:v>LS Battery</c:v>
                </c:pt>
              </c:strCache>
            </c:strRef>
          </c:tx>
          <c:spPr>
            <a:ln w="28575" cap="rnd">
              <a:solidFill>
                <a:srgbClr val="724BC3"/>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-5.095987030017568E-3</c:v>
                </c:pt>
                <c:pt idx="1">
                  <c:v>-5.1592369101172153E-3</c:v>
                </c:pt>
                <c:pt idx="2">
                  <c:v>-5.3897197200285518E-3</c:v>
                </c:pt>
                <c:pt idx="3">
                  <c:v>-5.3898516399613072E-3</c:v>
                </c:pt>
                <c:pt idx="4">
                  <c:v>-8.0805967099877307E-3</c:v>
                </c:pt>
                <c:pt idx="5">
                  <c:v>-1.181092426008945E-2</c:v>
                </c:pt>
                <c:pt idx="6">
                  <c:v>-1.4437840019922987E-2</c:v>
                </c:pt>
                <c:pt idx="7">
                  <c:v>28.589756984959081</c:v>
                </c:pt>
                <c:pt idx="8">
                  <c:v>28.589754960299047</c:v>
                </c:pt>
                <c:pt idx="9">
                  <c:v>-1410.3586265484</c:v>
                </c:pt>
                <c:pt idx="10">
                  <c:v>-1509.3772263372998</c:v>
                </c:pt>
                <c:pt idx="11">
                  <c:v>-1814.8291165923997</c:v>
                </c:pt>
                <c:pt idx="12">
                  <c:v>-1814.8283751585996</c:v>
                </c:pt>
                <c:pt idx="13">
                  <c:v>-1955.4994678885996</c:v>
                </c:pt>
                <c:pt idx="14">
                  <c:v>-1032.3647345823993</c:v>
                </c:pt>
                <c:pt idx="15">
                  <c:v>-1032.3647352974012</c:v>
                </c:pt>
                <c:pt idx="16">
                  <c:v>-1019.5486813210009</c:v>
                </c:pt>
                <c:pt idx="17">
                  <c:v>-1019.5485897605004</c:v>
                </c:pt>
                <c:pt idx="18">
                  <c:v>-1000.2516142852</c:v>
                </c:pt>
                <c:pt idx="19">
                  <c:v>-1015.3070024375002</c:v>
                </c:pt>
                <c:pt idx="20">
                  <c:v>-341.62637899640231</c:v>
                </c:pt>
                <c:pt idx="21">
                  <c:v>-66.443348934501046</c:v>
                </c:pt>
                <c:pt idx="22">
                  <c:v>153.39761595169966</c:v>
                </c:pt>
                <c:pt idx="23">
                  <c:v>58.03950927509959</c:v>
                </c:pt>
                <c:pt idx="24">
                  <c:v>58.038786686299318</c:v>
                </c:pt>
              </c:numCache>
            </c:numRef>
          </c:val>
          <c:smooth val="0"/>
          <c:extLst>
            <c:ext xmlns:c16="http://schemas.microsoft.com/office/drawing/2014/chart" uri="{C3380CC4-5D6E-409C-BE32-E72D297353CC}">
              <c16:uniqueId val="{00000008-5454-44CD-9049-30BB3E023F77}"/>
            </c:ext>
          </c:extLst>
        </c:ser>
        <c:ser>
          <c:idx val="9"/>
          <c:order val="9"/>
          <c:tx>
            <c:strRef>
              <c:f>'---Compare options---'!$H$52</c:f>
              <c:strCache>
                <c:ptCount val="1"/>
                <c:pt idx="0">
                  <c:v>Pumped Hydro</c:v>
                </c:pt>
              </c:strCache>
            </c:strRef>
          </c:tx>
          <c:spPr>
            <a:ln w="28575" cap="rnd">
              <a:solidFill>
                <a:srgbClr val="87D3F2"/>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0</c:v>
                </c:pt>
                <c:pt idx="1">
                  <c:v>0</c:v>
                </c:pt>
                <c:pt idx="2">
                  <c:v>0</c:v>
                </c:pt>
                <c:pt idx="3">
                  <c:v>-6.1029253598690048E-3</c:v>
                </c:pt>
                <c:pt idx="4">
                  <c:v>-9.3206052611094492E-3</c:v>
                </c:pt>
                <c:pt idx="5">
                  <c:v>-9.740216919908562E-3</c:v>
                </c:pt>
                <c:pt idx="6">
                  <c:v>-9.9578753388414043E-3</c:v>
                </c:pt>
                <c:pt idx="7">
                  <c:v>-9.8172400794283021E-3</c:v>
                </c:pt>
                <c:pt idx="8">
                  <c:v>-4.5447614702425199E-3</c:v>
                </c:pt>
                <c:pt idx="9">
                  <c:v>-4.6630895694761421E-3</c:v>
                </c:pt>
                <c:pt idx="10">
                  <c:v>-4.8217211406154092E-3</c:v>
                </c:pt>
                <c:pt idx="11">
                  <c:v>-5.5350013508359552E-3</c:v>
                </c:pt>
                <c:pt idx="12">
                  <c:v>-5.6497839004805428E-3</c:v>
                </c:pt>
                <c:pt idx="13">
                  <c:v>-6.3560889384461916E-3</c:v>
                </c:pt>
                <c:pt idx="14">
                  <c:v>-210.02847233581906</c:v>
                </c:pt>
                <c:pt idx="15">
                  <c:v>-223.35709531590055</c:v>
                </c:pt>
                <c:pt idx="16">
                  <c:v>-127.71542222310109</c:v>
                </c:pt>
                <c:pt idx="17">
                  <c:v>-127.71559355470072</c:v>
                </c:pt>
                <c:pt idx="18">
                  <c:v>-239.56494808299976</c:v>
                </c:pt>
                <c:pt idx="19">
                  <c:v>-239.56653578429905</c:v>
                </c:pt>
                <c:pt idx="20">
                  <c:v>-153.97569026399924</c:v>
                </c:pt>
                <c:pt idx="21">
                  <c:v>-587.01696648219877</c:v>
                </c:pt>
                <c:pt idx="22">
                  <c:v>-524.47073515060038</c:v>
                </c:pt>
                <c:pt idx="23">
                  <c:v>-542.54023620480166</c:v>
                </c:pt>
                <c:pt idx="24">
                  <c:v>-542.54051139290095</c:v>
                </c:pt>
              </c:numCache>
            </c:numRef>
          </c:val>
          <c:smooth val="0"/>
          <c:extLst>
            <c:ext xmlns:c16="http://schemas.microsoft.com/office/drawing/2014/chart" uri="{C3380CC4-5D6E-409C-BE32-E72D297353CC}">
              <c16:uniqueId val="{00000009-5454-44CD-9049-30BB3E023F77}"/>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Competition cost savings</c:v>
                </c:pt>
              </c:strCache>
            </c:strRef>
          </c:tx>
          <c:spPr>
            <a:solidFill>
              <a:srgbClr val="FFE600"/>
            </a:solidFill>
            <a:ln w="25400">
              <a:noFill/>
              <a:prstDash val="solid"/>
            </a:ln>
            <a:effectLst/>
            <a:extLst>
              <a:ext uri="{91240B29-F687-4F45-9708-019B960494DF}">
                <a14:hiddenLine xmlns:a14="http://schemas.microsoft.com/office/drawing/2010/main" w="25400">
                  <a:solidFill>
                    <a:srgbClr val="FFE6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23.380490000000002</c:v>
                </c:pt>
                <c:pt idx="7">
                  <c:v>48.571190000000001</c:v>
                </c:pt>
                <c:pt idx="8">
                  <c:v>84.261030000000005</c:v>
                </c:pt>
                <c:pt idx="9">
                  <c:v>113.1828</c:v>
                </c:pt>
                <c:pt idx="10">
                  <c:v>138.67089999999999</c:v>
                </c:pt>
                <c:pt idx="11">
                  <c:v>174.81700000000001</c:v>
                </c:pt>
                <c:pt idx="12">
                  <c:v>202.67859999999999</c:v>
                </c:pt>
                <c:pt idx="13">
                  <c:v>217.517</c:v>
                </c:pt>
                <c:pt idx="14">
                  <c:v>223.67570000000001</c:v>
                </c:pt>
                <c:pt idx="15">
                  <c:v>235.00970000000001</c:v>
                </c:pt>
                <c:pt idx="16">
                  <c:v>240.2192</c:v>
                </c:pt>
                <c:pt idx="17">
                  <c:v>247.40719999999999</c:v>
                </c:pt>
                <c:pt idx="18">
                  <c:v>253.67189999999999</c:v>
                </c:pt>
                <c:pt idx="19">
                  <c:v>259.51139999999998</c:v>
                </c:pt>
                <c:pt idx="20">
                  <c:v>267.76429999999999</c:v>
                </c:pt>
                <c:pt idx="21">
                  <c:v>265.32350000000002</c:v>
                </c:pt>
                <c:pt idx="22">
                  <c:v>267.13940000000002</c:v>
                </c:pt>
                <c:pt idx="23">
                  <c:v>269.2998</c:v>
                </c:pt>
                <c:pt idx="24">
                  <c:v>269.74740000000003</c:v>
                </c:pt>
              </c:numCache>
            </c:numRef>
          </c:val>
          <c:extLst>
            <c:ext xmlns:c16="http://schemas.microsoft.com/office/drawing/2014/chart" uri="{C3380CC4-5D6E-409C-BE32-E72D297353CC}">
              <c16:uniqueId val="{00000000-4414-42C7-A930-253626AB40B1}"/>
            </c:ext>
          </c:extLst>
        </c:ser>
        <c:ser>
          <c:idx val="1"/>
          <c:order val="1"/>
          <c:tx>
            <c:strRef>
              <c:f>'---Compare options---'!$H$25</c:f>
              <c:strCache>
                <c:ptCount val="1"/>
                <c:pt idx="0">
                  <c:v>Savings due to demand response</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7.4686969999999997</c:v>
                </c:pt>
                <c:pt idx="7">
                  <c:v>16.27206</c:v>
                </c:pt>
                <c:pt idx="8">
                  <c:v>27.530439999999999</c:v>
                </c:pt>
                <c:pt idx="9">
                  <c:v>40.313809999999997</c:v>
                </c:pt>
                <c:pt idx="10">
                  <c:v>46.664070000000002</c:v>
                </c:pt>
                <c:pt idx="11">
                  <c:v>51.780199999999994</c:v>
                </c:pt>
                <c:pt idx="12">
                  <c:v>53.763910000000003</c:v>
                </c:pt>
                <c:pt idx="13">
                  <c:v>54.855069999999998</c:v>
                </c:pt>
                <c:pt idx="14">
                  <c:v>72.316509999999994</c:v>
                </c:pt>
                <c:pt idx="15">
                  <c:v>89.020210000000006</c:v>
                </c:pt>
                <c:pt idx="16">
                  <c:v>137.2825</c:v>
                </c:pt>
                <c:pt idx="17">
                  <c:v>137.91149999999999</c:v>
                </c:pt>
                <c:pt idx="18">
                  <c:v>144.60069999999999</c:v>
                </c:pt>
                <c:pt idx="19">
                  <c:v>150.94110000000001</c:v>
                </c:pt>
                <c:pt idx="20">
                  <c:v>157.8843</c:v>
                </c:pt>
                <c:pt idx="21">
                  <c:v>165.89850000000001</c:v>
                </c:pt>
                <c:pt idx="22">
                  <c:v>167.95519999999999</c:v>
                </c:pt>
                <c:pt idx="23">
                  <c:v>179.79509999999999</c:v>
                </c:pt>
                <c:pt idx="24">
                  <c:v>186.38290000000001</c:v>
                </c:pt>
              </c:numCache>
            </c:numRef>
          </c:val>
          <c:extLst>
            <c:ext xmlns:c16="http://schemas.microsoft.com/office/drawing/2014/chart" uri="{C3380CC4-5D6E-409C-BE32-E72D297353CC}">
              <c16:uniqueId val="{00000001-4414-42C7-A930-253626AB40B1}"/>
            </c:ext>
          </c:extLst>
        </c:ser>
        <c:dLbls>
          <c:showLegendKey val="0"/>
          <c:showVal val="0"/>
          <c:showCatName val="0"/>
          <c:showSerName val="0"/>
          <c:showPercent val="0"/>
          <c:showBubbleSize val="0"/>
        </c:dLbls>
        <c:gapWidth val="150"/>
        <c:overlap val="100"/>
        <c:axId val="1054795792"/>
        <c:axId val="1066417984"/>
      </c:barChart>
      <c:catAx>
        <c:axId val="10547957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6417984"/>
        <c:crosses val="autoZero"/>
        <c:auto val="1"/>
        <c:lblAlgn val="ctr"/>
        <c:lblOffset val="100"/>
        <c:noMultiLvlLbl val="0"/>
      </c:catAx>
      <c:valAx>
        <c:axId val="106641798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competition benefits ($m)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quot;$&quot;#,##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547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4</xdr:row>
      <xdr:rowOff>143060</xdr:rowOff>
    </xdr:from>
    <xdr:to>
      <xdr:col>14</xdr:col>
      <xdr:colOff>1226571</xdr:colOff>
      <xdr:row>30</xdr:row>
      <xdr:rowOff>56030</xdr:rowOff>
    </xdr:to>
    <xdr:sp macro="" textlink="">
      <xdr:nvSpPr>
        <xdr:cNvPr id="2" name="Rectangle 1">
          <a:extLst>
            <a:ext uri="{FF2B5EF4-FFF2-40B4-BE49-F238E27FC236}">
              <a16:creationId xmlns:a16="http://schemas.microsoft.com/office/drawing/2014/main" id="{C96FFF12-609E-4EBC-83F6-E5F916336406}"/>
            </a:ext>
          </a:extLst>
        </xdr:cNvPr>
        <xdr:cNvSpPr>
          <a:spLocks noChangeAspect="1"/>
        </xdr:cNvSpPr>
      </xdr:nvSpPr>
      <xdr:spPr>
        <a:xfrm>
          <a:off x="2867216" y="790760"/>
          <a:ext cx="6493705" cy="412302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BAAAC898-9080-4963-B96B-634C78F13D5D}"/>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Reinforcing</a:t>
          </a:r>
          <a:r>
            <a:rPr lang="en-US" baseline="0">
              <a:solidFill>
                <a:schemeClr val="tx1"/>
              </a:solidFill>
              <a:latin typeface="EYInterstate Light" panose="02000506000000020004" pitchFamily="2" charset="0"/>
            </a:rPr>
            <a:t> the New South Wales Southern Shared Network</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9A99A13B-B6E5-48E7-A9EB-801D16B6934B}"/>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PACR market modelling workbook</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29 July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3C79652D-C6CF-4406-B637-A236E2200B8B}"/>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17</xdr:row>
      <xdr:rowOff>173400</xdr:rowOff>
    </xdr:to>
    <xdr:graphicFrame macro="">
      <xdr:nvGraphicFramePr>
        <xdr:cNvPr id="2" name="Chart 1">
          <a:extLst>
            <a:ext uri="{FF2B5EF4-FFF2-40B4-BE49-F238E27FC236}">
              <a16:creationId xmlns:a16="http://schemas.microsoft.com/office/drawing/2014/main" id="{E58C06BC-1025-47D5-8AE7-59073CB0B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6</xdr:col>
      <xdr:colOff>228075</xdr:colOff>
      <xdr:row>77</xdr:row>
      <xdr:rowOff>173400</xdr:rowOff>
    </xdr:to>
    <xdr:graphicFrame macro="">
      <xdr:nvGraphicFramePr>
        <xdr:cNvPr id="3" name="Chart 2">
          <a:extLst>
            <a:ext uri="{FF2B5EF4-FFF2-40B4-BE49-F238E27FC236}">
              <a16:creationId xmlns:a16="http://schemas.microsoft.com/office/drawing/2014/main" id="{7D3DD3D1-A990-44A2-B4DA-46732D9BB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228075</xdr:colOff>
      <xdr:row>56</xdr:row>
      <xdr:rowOff>173400</xdr:rowOff>
    </xdr:to>
    <xdr:graphicFrame macro="">
      <xdr:nvGraphicFramePr>
        <xdr:cNvPr id="4" name="Chart 3">
          <a:extLst>
            <a:ext uri="{FF2B5EF4-FFF2-40B4-BE49-F238E27FC236}">
              <a16:creationId xmlns:a16="http://schemas.microsoft.com/office/drawing/2014/main" id="{5F92B61C-CF0A-43ED-A524-679C2AB47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2116</xdr:rowOff>
    </xdr:from>
    <xdr:to>
      <xdr:col>6</xdr:col>
      <xdr:colOff>228467</xdr:colOff>
      <xdr:row>37</xdr:row>
      <xdr:rowOff>2516</xdr:rowOff>
    </xdr:to>
    <xdr:graphicFrame macro="">
      <xdr:nvGraphicFramePr>
        <xdr:cNvPr id="5" name="Chart 4">
          <a:extLst>
            <a:ext uri="{FF2B5EF4-FFF2-40B4-BE49-F238E27FC236}">
              <a16:creationId xmlns:a16="http://schemas.microsoft.com/office/drawing/2014/main" id="{D57C55FD-3C2C-4DE6-ADC6-8CFE07A30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G00025_HumeLink%20RIT-T/PACR/Annual%20workbooks/Aggregated%20annual%20results%20workbook%20template%20-%202021_07_23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Competition Benefit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Option3C_CF"/>
      <sheetName val="Option3C_Generation"/>
      <sheetName val="Option3C_Capacity"/>
      <sheetName val="Option3C_VOM Cost"/>
      <sheetName val="Option3C_FOM Cost"/>
      <sheetName val="Option3C_Fuel Cost"/>
      <sheetName val="Option3C_Build Cost"/>
      <sheetName val="Option3C_REHAB Cost"/>
      <sheetName val="Option3C_REZ Tx Cost"/>
      <sheetName val="Option3C_USE+DSP Cost"/>
      <sheetName val="1_NPVall"/>
      <sheetName val="1_GenAG"/>
      <sheetName val="1_Cap"/>
      <sheetName val="1_NSCap"/>
      <sheetName val="1_DemandSum"/>
      <sheetName val="2_NPVall"/>
      <sheetName val="2_GenAG"/>
      <sheetName val="2_Cap"/>
      <sheetName val="2_NSCap"/>
      <sheetName val="2_DemandSum"/>
      <sheetName val="RST_NSCap"/>
      <sheetName val="CB_input"/>
      <sheetName val="ESS_Discharge_GWh"/>
      <sheetName val="ESS_Charge_GWh"/>
      <sheetName val="ESS_cap MW"/>
      <sheetName val="NPVall_CentralDN"/>
      <sheetName val="GenAG_CentralDN"/>
      <sheetName val="Cap_CentralDN"/>
      <sheetName val="DemandSum_CentralDN"/>
      <sheetName val="NPVall_CentralO3C"/>
      <sheetName val="GenAG_CentralO3C"/>
      <sheetName val="Cap_CentralO3C"/>
      <sheetName val="DemandSum_CentralO3C"/>
      <sheetName val="NPVall_StepDN"/>
      <sheetName val="GenAG_StepDN"/>
      <sheetName val="Cap_StepDN"/>
      <sheetName val="DemandSum_StepDN"/>
      <sheetName val="NPVall_StepOC3"/>
      <sheetName val="GenAG_StepOC3"/>
      <sheetName val="Cap_StepOC3"/>
      <sheetName val="DemandSum_StepOC3"/>
      <sheetName val="NPVall_FastDN"/>
      <sheetName val="GenAG_FastDN"/>
      <sheetName val="Cap_FastDN"/>
      <sheetName val="DemandSum_FastDN"/>
      <sheetName val="NPVall_FastOC3"/>
      <sheetName val="GenAG_FastOC3"/>
      <sheetName val="Cap_FastOC3"/>
      <sheetName val="DemandSum_FastOC3"/>
      <sheetName val="NPVall_SlowDN"/>
      <sheetName val="GenAG_SlowDN"/>
      <sheetName val="Cap_SlowDN"/>
      <sheetName val="DemandSum_SlowDN"/>
      <sheetName val="NPVall_SlowOC3"/>
      <sheetName val="GenAG_SlowOC3"/>
      <sheetName val="Cap_SlowOC3"/>
      <sheetName val="DemandSum_SlowOC3"/>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row>
        <row r="7">
          <cell r="H7" t="str">
            <v>CAPEX</v>
          </cell>
          <cell r="I7">
            <v>1.5632659470295039E-2</v>
          </cell>
          <cell r="J7">
            <v>4.2942832872136932E-2</v>
          </cell>
          <cell r="K7">
            <v>24.853123810372413</v>
          </cell>
          <cell r="L7">
            <v>24.870253306862764</v>
          </cell>
          <cell r="M7">
            <v>39.898747882379318</v>
          </cell>
          <cell r="N7">
            <v>68.950018261174762</v>
          </cell>
          <cell r="O7">
            <v>92.121874644613456</v>
          </cell>
          <cell r="P7">
            <v>71.816214814644638</v>
          </cell>
          <cell r="Q7">
            <v>-159.51735303378072</v>
          </cell>
          <cell r="R7">
            <v>616.86421931347024</v>
          </cell>
          <cell r="S7">
            <v>666.15940466405891</v>
          </cell>
          <cell r="T7">
            <v>835.256743589905</v>
          </cell>
          <cell r="U7">
            <v>835.25835613175127</v>
          </cell>
          <cell r="V7">
            <v>892.68419185118762</v>
          </cell>
          <cell r="W7">
            <v>843.28127415227368</v>
          </cell>
          <cell r="X7">
            <v>1078.3124821319202</v>
          </cell>
          <cell r="Y7">
            <v>1247.5226806528517</v>
          </cell>
          <cell r="Z7">
            <v>1301.3248242901791</v>
          </cell>
          <cell r="AA7">
            <v>1369.4273551947711</v>
          </cell>
          <cell r="AB7">
            <v>1347.2427625827627</v>
          </cell>
          <cell r="AC7">
            <v>1233.2445464833288</v>
          </cell>
          <cell r="AD7">
            <v>1261.5516336921698</v>
          </cell>
          <cell r="AE7">
            <v>1206.233464997212</v>
          </cell>
          <cell r="AF7">
            <v>1211.2617189903692</v>
          </cell>
          <cell r="AG7">
            <v>1204.6581471532777</v>
          </cell>
        </row>
        <row r="8">
          <cell r="H8" t="str">
            <v>FOM</v>
          </cell>
          <cell r="I8">
            <v>1.2285843968664878E-3</v>
          </cell>
          <cell r="J8">
            <v>8.8464375615393397E-3</v>
          </cell>
          <cell r="K8">
            <v>12.510327004575442</v>
          </cell>
          <cell r="L8">
            <v>13.217399011755838</v>
          </cell>
          <cell r="M8">
            <v>16.818461698116163</v>
          </cell>
          <cell r="N8">
            <v>74.017623593750415</v>
          </cell>
          <cell r="O8">
            <v>309.28936313228792</v>
          </cell>
          <cell r="P8">
            <v>307.47242116649153</v>
          </cell>
          <cell r="Q8">
            <v>191.31385763670372</v>
          </cell>
          <cell r="R8">
            <v>246.01797071495577</v>
          </cell>
          <cell r="S8">
            <v>225.26335587533393</v>
          </cell>
          <cell r="T8">
            <v>245.64068275986202</v>
          </cell>
          <cell r="U8">
            <v>245.64109311269664</v>
          </cell>
          <cell r="V8">
            <v>250.3404824571721</v>
          </cell>
          <cell r="W8">
            <v>284.48005743366048</v>
          </cell>
          <cell r="X8">
            <v>257.09972380552648</v>
          </cell>
          <cell r="Y8">
            <v>259.54902577040491</v>
          </cell>
          <cell r="Z8">
            <v>273.6780313097164</v>
          </cell>
          <cell r="AA8">
            <v>283.39326998935104</v>
          </cell>
          <cell r="AB8">
            <v>277.1794138586265</v>
          </cell>
          <cell r="AC8">
            <v>271.40127699394753</v>
          </cell>
          <cell r="AD8">
            <v>263.33523141778824</v>
          </cell>
          <cell r="AE8">
            <v>258.40384907160541</v>
          </cell>
          <cell r="AF8">
            <v>263.91485965794612</v>
          </cell>
          <cell r="AG8">
            <v>261.91053559470566</v>
          </cell>
        </row>
        <row r="9">
          <cell r="H9" t="str">
            <v>Fuel</v>
          </cell>
          <cell r="I9">
            <v>6.367887133266777E-3</v>
          </cell>
          <cell r="J9">
            <v>1.2873274622252212E-2</v>
          </cell>
          <cell r="K9">
            <v>-0.73936768167745326</v>
          </cell>
          <cell r="L9">
            <v>-1.6072281067285221</v>
          </cell>
          <cell r="M9">
            <v>-1.2473714685067527E-2</v>
          </cell>
          <cell r="N9">
            <v>11.819619747098301</v>
          </cell>
          <cell r="O9">
            <v>49.773017699270973</v>
          </cell>
          <cell r="P9">
            <v>83.207775114559809</v>
          </cell>
          <cell r="Q9">
            <v>138.0654475717605</v>
          </cell>
          <cell r="R9">
            <v>160.14362853566848</v>
          </cell>
          <cell r="S9">
            <v>168.51724010027456</v>
          </cell>
          <cell r="T9">
            <v>175.23713067480003</v>
          </cell>
          <cell r="U9">
            <v>181.4282335756902</v>
          </cell>
          <cell r="V9">
            <v>196.09004904284203</v>
          </cell>
          <cell r="W9">
            <v>192.18110545945299</v>
          </cell>
          <cell r="X9">
            <v>213.46062292798496</v>
          </cell>
          <cell r="Y9">
            <v>252.88437816092505</v>
          </cell>
          <cell r="Z9">
            <v>276.92976386514761</v>
          </cell>
          <cell r="AA9">
            <v>294.54733723384459</v>
          </cell>
          <cell r="AB9">
            <v>307.94863402430173</v>
          </cell>
          <cell r="AC9">
            <v>338.62324605818077</v>
          </cell>
          <cell r="AD9">
            <v>387.29724360916168</v>
          </cell>
          <cell r="AE9">
            <v>429.83208139762269</v>
          </cell>
          <cell r="AF9">
            <v>447.86646883219669</v>
          </cell>
          <cell r="AG9">
            <v>479.25414242175867</v>
          </cell>
        </row>
        <row r="10">
          <cell r="H10" t="str">
            <v>VOM</v>
          </cell>
          <cell r="I10">
            <v>1.3904881702037528E-3</v>
          </cell>
          <cell r="J10">
            <v>2.7317430193070326E-3</v>
          </cell>
          <cell r="K10">
            <v>0.2047031519782031</v>
          </cell>
          <cell r="L10">
            <v>0.40447860035905614</v>
          </cell>
          <cell r="M10">
            <v>0.82293266601185322</v>
          </cell>
          <cell r="N10">
            <v>-2.8607741138612033</v>
          </cell>
          <cell r="O10">
            <v>-6.9251396306243835</v>
          </cell>
          <cell r="P10">
            <v>-15.72684909847041</v>
          </cell>
          <cell r="Q10">
            <v>-25.948896065979032</v>
          </cell>
          <cell r="R10">
            <v>-40.399752824953232</v>
          </cell>
          <cell r="S10">
            <v>-52.761503629686132</v>
          </cell>
          <cell r="T10">
            <v>-63.717226982802202</v>
          </cell>
          <cell r="U10">
            <v>-73.284003848957468</v>
          </cell>
          <cell r="V10">
            <v>-86.613739451419491</v>
          </cell>
          <cell r="W10">
            <v>-98.454305615363396</v>
          </cell>
          <cell r="X10">
            <v>-108.25207446802359</v>
          </cell>
          <cell r="Y10">
            <v>-116.15584839745313</v>
          </cell>
          <cell r="Z10">
            <v>-123.97411732594298</v>
          </cell>
          <cell r="AA10">
            <v>-132.06047211047385</v>
          </cell>
          <cell r="AB10">
            <v>-140.49269114842193</v>
          </cell>
          <cell r="AC10">
            <v>-145.61500442427544</v>
          </cell>
          <cell r="AD10">
            <v>-151.74460773273364</v>
          </cell>
          <cell r="AE10">
            <v>-156.53686956146959</v>
          </cell>
          <cell r="AF10">
            <v>-160.92798526271321</v>
          </cell>
          <cell r="AG10">
            <v>-165.39583201301656</v>
          </cell>
        </row>
        <row r="11">
          <cell r="H11" t="str">
            <v>REHAB</v>
          </cell>
          <cell r="I11">
            <v>0</v>
          </cell>
          <cell r="J11">
            <v>0</v>
          </cell>
          <cell r="K11">
            <v>0</v>
          </cell>
          <cell r="L11">
            <v>-4.3906961512686395E-2</v>
          </cell>
          <cell r="M11">
            <v>-0.63882908362380841</v>
          </cell>
          <cell r="N11">
            <v>-8.2167838468584904</v>
          </cell>
          <cell r="O11">
            <v>-48.111003587475466</v>
          </cell>
          <cell r="P11">
            <v>-48.11100353562999</v>
          </cell>
          <cell r="Q11">
            <v>-42.030525766652815</v>
          </cell>
          <cell r="R11">
            <v>-37.487496257832817</v>
          </cell>
          <cell r="S11">
            <v>-32.962514413521859</v>
          </cell>
          <cell r="T11">
            <v>-32.962514413521859</v>
          </cell>
          <cell r="U11">
            <v>-32.962514410417484</v>
          </cell>
          <cell r="V11">
            <v>-32.962514405433751</v>
          </cell>
          <cell r="W11">
            <v>-32.962514405433751</v>
          </cell>
          <cell r="X11">
            <v>-32.962514405433751</v>
          </cell>
          <cell r="Y11">
            <v>-32.962514405433751</v>
          </cell>
          <cell r="Z11">
            <v>-32.962514405433751</v>
          </cell>
          <cell r="AA11">
            <v>-32.962514405433751</v>
          </cell>
          <cell r="AB11">
            <v>-32.962514405433751</v>
          </cell>
          <cell r="AC11">
            <v>-32.962514405433751</v>
          </cell>
          <cell r="AD11">
            <v>-32.962514405433751</v>
          </cell>
          <cell r="AE11">
            <v>-32.962514405433751</v>
          </cell>
          <cell r="AF11">
            <v>-32.962514405155723</v>
          </cell>
          <cell r="AG11">
            <v>-32.96251440308037</v>
          </cell>
        </row>
        <row r="12">
          <cell r="H12" t="str">
            <v>REZ</v>
          </cell>
          <cell r="I12">
            <v>3.9491382101311491E-4</v>
          </cell>
          <cell r="J12">
            <v>2.2657037345779419E-3</v>
          </cell>
          <cell r="K12">
            <v>2.5181090766744378E-3</v>
          </cell>
          <cell r="L12">
            <v>2.6981357687853699E-3</v>
          </cell>
          <cell r="M12">
            <v>3.0132240214191816E-3</v>
          </cell>
          <cell r="N12">
            <v>3.3483983634726164E-3</v>
          </cell>
          <cell r="O12">
            <v>3.5705889685507309E-3</v>
          </cell>
          <cell r="P12">
            <v>4.5121089068895087E-3</v>
          </cell>
          <cell r="Q12">
            <v>142.05849878977835</v>
          </cell>
          <cell r="R12">
            <v>142.05853420124654</v>
          </cell>
          <cell r="S12">
            <v>142.05857774293582</v>
          </cell>
          <cell r="T12">
            <v>142.05875461232287</v>
          </cell>
          <cell r="U12">
            <v>142.05880367429944</v>
          </cell>
          <cell r="V12">
            <v>142.05890366103185</v>
          </cell>
          <cell r="W12">
            <v>254.54869711015314</v>
          </cell>
          <cell r="X12">
            <v>254.54871703253878</v>
          </cell>
          <cell r="Y12">
            <v>349.7573495605975</v>
          </cell>
          <cell r="Z12">
            <v>351.8225784761014</v>
          </cell>
          <cell r="AA12">
            <v>354.45795642351555</v>
          </cell>
          <cell r="AB12">
            <v>354.4579933230599</v>
          </cell>
          <cell r="AC12">
            <v>350.48577759709963</v>
          </cell>
          <cell r="AD12">
            <v>337.29206307837154</v>
          </cell>
          <cell r="AE12">
            <v>334.33302626779346</v>
          </cell>
          <cell r="AF12">
            <v>367.46543017753788</v>
          </cell>
          <cell r="AG12">
            <v>356.7456093635102</v>
          </cell>
        </row>
        <row r="13">
          <cell r="H13" t="str">
            <v>USE+DSP</v>
          </cell>
          <cell r="I13">
            <v>1.1766424218000013E-3</v>
          </cell>
          <cell r="J13">
            <v>2.1541483019988064E-3</v>
          </cell>
          <cell r="K13">
            <v>-1.3097867067905011</v>
          </cell>
          <cell r="L13">
            <v>-1.4348382378440023</v>
          </cell>
          <cell r="M13">
            <v>-8.3877831596394845</v>
          </cell>
          <cell r="N13">
            <v>2.7145995430655177</v>
          </cell>
          <cell r="O13">
            <v>6.8183836776014184</v>
          </cell>
          <cell r="P13">
            <v>-9.604597294109098</v>
          </cell>
          <cell r="Q13">
            <v>-4.6781851178422951</v>
          </cell>
          <cell r="R13">
            <v>-8.3579878712033953</v>
          </cell>
          <cell r="S13">
            <v>-10.652364269177896</v>
          </cell>
          <cell r="T13">
            <v>-1.4442434355054967</v>
          </cell>
          <cell r="U13">
            <v>-1.0804531686864971</v>
          </cell>
          <cell r="V13">
            <v>-6.0501900381674973</v>
          </cell>
          <cell r="W13">
            <v>9.6668835766490027</v>
          </cell>
          <cell r="X13">
            <v>11.258572905966004</v>
          </cell>
          <cell r="Y13">
            <v>23.791003648500013</v>
          </cell>
          <cell r="Z13">
            <v>23.761351825102313</v>
          </cell>
          <cell r="AA13">
            <v>22.513661179091812</v>
          </cell>
          <cell r="AB13">
            <v>29.484983430482814</v>
          </cell>
          <cell r="AC13">
            <v>23.150605705597116</v>
          </cell>
          <cell r="AD13">
            <v>26.234934920654119</v>
          </cell>
          <cell r="AE13">
            <v>18.369713518408119</v>
          </cell>
          <cell r="AF13">
            <v>8.2214156074201217</v>
          </cell>
          <cell r="AG13">
            <v>9.5805047932651224</v>
          </cell>
        </row>
        <row r="23">
          <cell r="I23" t="str">
            <v>2021-22</v>
          </cell>
          <cell r="J23" t="str">
            <v>2022-23</v>
          </cell>
          <cell r="K23" t="str">
            <v>2023-24</v>
          </cell>
          <cell r="L23" t="str">
            <v>2024-25</v>
          </cell>
          <cell r="M23" t="str">
            <v>2025-26</v>
          </cell>
          <cell r="N23" t="str">
            <v>2026-27</v>
          </cell>
          <cell r="O23" t="str">
            <v>2027-28</v>
          </cell>
          <cell r="P23" t="str">
            <v>2028-29</v>
          </cell>
          <cell r="Q23" t="str">
            <v>2029-30</v>
          </cell>
          <cell r="R23" t="str">
            <v>2030-31</v>
          </cell>
          <cell r="S23" t="str">
            <v>2031-32</v>
          </cell>
          <cell r="T23" t="str">
            <v>2032-33</v>
          </cell>
          <cell r="U23" t="str">
            <v>2033-34</v>
          </cell>
          <cell r="V23" t="str">
            <v>2034-35</v>
          </cell>
          <cell r="W23" t="str">
            <v>2035-36</v>
          </cell>
          <cell r="X23" t="str">
            <v>2036-37</v>
          </cell>
          <cell r="Y23" t="str">
            <v>2037-38</v>
          </cell>
          <cell r="Z23" t="str">
            <v>2038-39</v>
          </cell>
          <cell r="AA23" t="str">
            <v>2039-40</v>
          </cell>
          <cell r="AB23" t="str">
            <v>2040-41</v>
          </cell>
          <cell r="AC23" t="str">
            <v>2041-42</v>
          </cell>
          <cell r="AD23" t="str">
            <v>2042-43</v>
          </cell>
          <cell r="AE23" t="str">
            <v>2043-44</v>
          </cell>
          <cell r="AF23" t="str">
            <v>2044-45</v>
          </cell>
          <cell r="AG23" t="str">
            <v>2045-46</v>
          </cell>
        </row>
        <row r="24">
          <cell r="H24" t="str">
            <v>Competition cost savings</v>
          </cell>
          <cell r="I24">
            <v>0</v>
          </cell>
          <cell r="J24">
            <v>0</v>
          </cell>
          <cell r="K24">
            <v>0</v>
          </cell>
          <cell r="L24">
            <v>0</v>
          </cell>
          <cell r="M24">
            <v>0</v>
          </cell>
          <cell r="N24">
            <v>0</v>
          </cell>
          <cell r="O24">
            <v>23.380490000000002</v>
          </cell>
          <cell r="P24">
            <v>48.571190000000001</v>
          </cell>
          <cell r="Q24">
            <v>84.261030000000005</v>
          </cell>
          <cell r="R24">
            <v>113.1828</v>
          </cell>
          <cell r="S24">
            <v>138.67089999999999</v>
          </cell>
          <cell r="T24">
            <v>174.81700000000001</v>
          </cell>
          <cell r="U24">
            <v>202.67859999999999</v>
          </cell>
          <cell r="V24">
            <v>217.517</v>
          </cell>
          <cell r="W24">
            <v>223.67570000000001</v>
          </cell>
          <cell r="X24">
            <v>235.00970000000001</v>
          </cell>
          <cell r="Y24">
            <v>240.2192</v>
          </cell>
          <cell r="Z24">
            <v>247.40719999999999</v>
          </cell>
          <cell r="AA24">
            <v>253.67189999999999</v>
          </cell>
          <cell r="AB24">
            <v>259.51139999999998</v>
          </cell>
          <cell r="AC24">
            <v>267.76429999999999</v>
          </cell>
          <cell r="AD24">
            <v>265.32350000000002</v>
          </cell>
          <cell r="AE24">
            <v>267.13940000000002</v>
          </cell>
          <cell r="AF24">
            <v>269.2998</v>
          </cell>
          <cell r="AG24">
            <v>269.74740000000003</v>
          </cell>
        </row>
        <row r="25">
          <cell r="H25" t="str">
            <v>Savings due to demand response</v>
          </cell>
          <cell r="I25">
            <v>0</v>
          </cell>
          <cell r="J25">
            <v>0</v>
          </cell>
          <cell r="K25">
            <v>0</v>
          </cell>
          <cell r="L25">
            <v>0</v>
          </cell>
          <cell r="M25">
            <v>0</v>
          </cell>
          <cell r="N25">
            <v>0</v>
          </cell>
          <cell r="O25">
            <v>7.4686969999999997</v>
          </cell>
          <cell r="P25">
            <v>16.27206</v>
          </cell>
          <cell r="Q25">
            <v>27.530439999999999</v>
          </cell>
          <cell r="R25">
            <v>40.313809999999997</v>
          </cell>
          <cell r="S25">
            <v>46.664070000000002</v>
          </cell>
          <cell r="T25">
            <v>51.780199999999994</v>
          </cell>
          <cell r="U25">
            <v>53.763910000000003</v>
          </cell>
          <cell r="V25">
            <v>54.855069999999998</v>
          </cell>
          <cell r="W25">
            <v>72.316509999999994</v>
          </cell>
          <cell r="X25">
            <v>89.020210000000006</v>
          </cell>
          <cell r="Y25">
            <v>137.2825</v>
          </cell>
          <cell r="Z25">
            <v>137.91149999999999</v>
          </cell>
          <cell r="AA25">
            <v>144.60069999999999</v>
          </cell>
          <cell r="AB25">
            <v>150.94110000000001</v>
          </cell>
          <cell r="AC25">
            <v>157.8843</v>
          </cell>
          <cell r="AD25">
            <v>165.89850000000001</v>
          </cell>
          <cell r="AE25">
            <v>167.95519999999999</v>
          </cell>
          <cell r="AF25">
            <v>179.79509999999999</v>
          </cell>
          <cell r="AG25">
            <v>186.38290000000001</v>
          </cell>
        </row>
        <row r="42">
          <cell r="I42" t="str">
            <v>2021-22</v>
          </cell>
          <cell r="J42" t="str">
            <v>2022-23</v>
          </cell>
          <cell r="K42" t="str">
            <v>2023-24</v>
          </cell>
          <cell r="L42" t="str">
            <v>2024-25</v>
          </cell>
          <cell r="M42" t="str">
            <v>2025-26</v>
          </cell>
          <cell r="N42" t="str">
            <v>2026-27</v>
          </cell>
          <cell r="O42" t="str">
            <v>2027-28</v>
          </cell>
          <cell r="P42" t="str">
            <v>2028-29</v>
          </cell>
          <cell r="Q42" t="str">
            <v>2029-30</v>
          </cell>
          <cell r="R42" t="str">
            <v>2030-31</v>
          </cell>
          <cell r="S42" t="str">
            <v>2031-32</v>
          </cell>
          <cell r="T42" t="str">
            <v>2032-33</v>
          </cell>
          <cell r="U42" t="str">
            <v>2033-34</v>
          </cell>
          <cell r="V42" t="str">
            <v>2034-35</v>
          </cell>
          <cell r="W42" t="str">
            <v>2035-36</v>
          </cell>
          <cell r="X42" t="str">
            <v>2036-37</v>
          </cell>
          <cell r="Y42" t="str">
            <v>2037-38</v>
          </cell>
          <cell r="Z42" t="str">
            <v>2038-39</v>
          </cell>
          <cell r="AA42" t="str">
            <v>2039-40</v>
          </cell>
          <cell r="AB42" t="str">
            <v>2040-41</v>
          </cell>
          <cell r="AC42" t="str">
            <v>2041-42</v>
          </cell>
          <cell r="AD42" t="str">
            <v>2042-43</v>
          </cell>
          <cell r="AE42" t="str">
            <v>2043-44</v>
          </cell>
          <cell r="AF42" t="str">
            <v>2044-45</v>
          </cell>
          <cell r="AG42" t="str">
            <v>2045-46</v>
          </cell>
        </row>
        <row r="43">
          <cell r="H43" t="str">
            <v>Black Coal</v>
          </cell>
          <cell r="I43">
            <v>0</v>
          </cell>
          <cell r="J43">
            <v>0</v>
          </cell>
          <cell r="K43">
            <v>0</v>
          </cell>
          <cell r="L43">
            <v>2.6999999990948709E-3</v>
          </cell>
          <cell r="M43">
            <v>-34.48995258010109</v>
          </cell>
          <cell r="N43">
            <v>-247.7151825373021</v>
          </cell>
          <cell r="O43">
            <v>-1427.2583888524023</v>
          </cell>
          <cell r="P43">
            <v>-1602.8300906967015</v>
          </cell>
          <cell r="Q43">
            <v>-1350.6367543605993</v>
          </cell>
          <cell r="R43">
            <v>-918.83471560320322</v>
          </cell>
          <cell r="S43">
            <v>-34.495369104932252</v>
          </cell>
          <cell r="T43">
            <v>-34.489561698703255</v>
          </cell>
          <cell r="U43">
            <v>-34.489561540001887</v>
          </cell>
          <cell r="V43">
            <v>-34.489561299602428</v>
          </cell>
          <cell r="W43">
            <v>4.4999999863648554E-4</v>
          </cell>
          <cell r="X43">
            <v>0</v>
          </cell>
          <cell r="Y43">
            <v>0</v>
          </cell>
          <cell r="Z43">
            <v>0</v>
          </cell>
          <cell r="AA43">
            <v>0</v>
          </cell>
          <cell r="AB43">
            <v>0</v>
          </cell>
          <cell r="AC43">
            <v>0</v>
          </cell>
          <cell r="AD43">
            <v>0</v>
          </cell>
          <cell r="AE43">
            <v>0</v>
          </cell>
          <cell r="AF43">
            <v>0</v>
          </cell>
          <cell r="AG43">
            <v>0</v>
          </cell>
        </row>
        <row r="44">
          <cell r="H44" t="str">
            <v>Brown Coal</v>
          </cell>
          <cell r="I44">
            <v>0</v>
          </cell>
          <cell r="J44">
            <v>0</v>
          </cell>
          <cell r="K44">
            <v>0</v>
          </cell>
          <cell r="L44">
            <v>-1.5719846160000088</v>
          </cell>
          <cell r="M44">
            <v>64.522483807300432</v>
          </cell>
          <cell r="N44">
            <v>64.522863890300414</v>
          </cell>
          <cell r="O44">
            <v>50.171729237099498</v>
          </cell>
          <cell r="P44">
            <v>3.6999999974796083E-4</v>
          </cell>
          <cell r="Q44">
            <v>3.6999999974796083E-4</v>
          </cell>
          <cell r="R44">
            <v>3.6999999974796083E-4</v>
          </cell>
          <cell r="S44">
            <v>3.6999999974796083E-4</v>
          </cell>
          <cell r="T44">
            <v>3.6999999974796083E-4</v>
          </cell>
          <cell r="U44">
            <v>3.6999999974796083E-4</v>
          </cell>
          <cell r="V44">
            <v>3.6999999974796083E-4</v>
          </cell>
          <cell r="W44">
            <v>3.6999999974796083E-4</v>
          </cell>
          <cell r="X44">
            <v>3.6999999974796083E-4</v>
          </cell>
          <cell r="Y44">
            <v>3.6999999974796083E-4</v>
          </cell>
          <cell r="Z44">
            <v>3.6999999974796083E-4</v>
          </cell>
          <cell r="AA44">
            <v>3.6999999974796083E-4</v>
          </cell>
          <cell r="AB44">
            <v>3.6999999974796083E-4</v>
          </cell>
          <cell r="AC44">
            <v>3.6999999974796083E-4</v>
          </cell>
          <cell r="AD44">
            <v>3.6999999974796083E-4</v>
          </cell>
          <cell r="AE44">
            <v>3.6999999974796083E-4</v>
          </cell>
          <cell r="AF44">
            <v>3.6999999974796083E-4</v>
          </cell>
          <cell r="AG44">
            <v>3.6999999974796083E-4</v>
          </cell>
        </row>
        <row r="45">
          <cell r="H45" t="str">
            <v>CCGT</v>
          </cell>
          <cell r="I45">
            <v>0</v>
          </cell>
          <cell r="J45">
            <v>-1.1316217801322637E-3</v>
          </cell>
          <cell r="K45">
            <v>-1.2758061402564636E-3</v>
          </cell>
          <cell r="L45">
            <v>-1.051594390446553E-3</v>
          </cell>
          <cell r="M45">
            <v>-1.0869158945752133E-3</v>
          </cell>
          <cell r="N45">
            <v>-1.1005752899109211E-3</v>
          </cell>
          <cell r="O45">
            <v>-1.0097789649989863E-3</v>
          </cell>
          <cell r="P45">
            <v>-1.0252949500682007E-3</v>
          </cell>
          <cell r="Q45">
            <v>-1.0573690146884474E-3</v>
          </cell>
          <cell r="R45">
            <v>-1.0651842399056477E-3</v>
          </cell>
          <cell r="S45">
            <v>-1.0674277596081083E-3</v>
          </cell>
          <cell r="T45">
            <v>-1.2961057300344692E-3</v>
          </cell>
          <cell r="U45">
            <v>-1.3895775800847332E-3</v>
          </cell>
          <cell r="V45">
            <v>-1.5256912697623193E-3</v>
          </cell>
          <cell r="W45">
            <v>-2.2700192293996224E-3</v>
          </cell>
          <cell r="X45">
            <v>-2.3680003105255309E-3</v>
          </cell>
          <cell r="Y45">
            <v>-4.0564934997746604E-3</v>
          </cell>
          <cell r="Z45">
            <v>-4.1107258400643332E-3</v>
          </cell>
          <cell r="AA45">
            <v>-4.441733049816321E-3</v>
          </cell>
          <cell r="AB45">
            <v>-4.4788328900722263E-3</v>
          </cell>
          <cell r="AC45">
            <v>-4.5949848199597909E-3</v>
          </cell>
          <cell r="AD45">
            <v>-5.2702536302149383E-3</v>
          </cell>
          <cell r="AE45">
            <v>-5.6416663796881039E-3</v>
          </cell>
          <cell r="AF45">
            <v>-5.6549445298514911E-3</v>
          </cell>
          <cell r="AG45">
            <v>-5.5960991300025853E-3</v>
          </cell>
        </row>
        <row r="46">
          <cell r="H46" t="str">
            <v>Gas - Steam</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row>
        <row r="47">
          <cell r="H47" t="str">
            <v>OCGT / Diesel</v>
          </cell>
          <cell r="I47">
            <v>-1.184779189316032E-3</v>
          </cell>
          <cell r="J47">
            <v>-1.3327398992259987E-3</v>
          </cell>
          <cell r="K47">
            <v>-2.2790632801843458E-3</v>
          </cell>
          <cell r="L47">
            <v>-2.4057094906311249E-3</v>
          </cell>
          <cell r="M47">
            <v>-2.7469656797620701E-3</v>
          </cell>
          <cell r="N47">
            <v>-2.7662010807034676E-3</v>
          </cell>
          <cell r="O47">
            <v>-2.7970620594715001E-3</v>
          </cell>
          <cell r="P47">
            <v>-2.7813902697744197E-3</v>
          </cell>
          <cell r="Q47">
            <v>-2.8560886812556419E-3</v>
          </cell>
          <cell r="R47">
            <v>-2.9381630984062213E-3</v>
          </cell>
          <cell r="S47">
            <v>-3.0203237802197691E-3</v>
          </cell>
          <cell r="T47">
            <v>-3.1357776306322194E-3</v>
          </cell>
          <cell r="U47">
            <v>-3.2269007197101018E-3</v>
          </cell>
          <cell r="V47">
            <v>-3.337802541864221E-3</v>
          </cell>
          <cell r="W47">
            <v>-8.2596664105949458E-3</v>
          </cell>
          <cell r="X47">
            <v>-987.03910901873951</v>
          </cell>
          <cell r="Y47">
            <v>-1733.2886016926104</v>
          </cell>
          <cell r="Z47">
            <v>-1733.2886151792809</v>
          </cell>
          <cell r="AA47">
            <v>-1733.2886205029199</v>
          </cell>
          <cell r="AB47">
            <v>-1733.2899159559211</v>
          </cell>
          <cell r="AC47">
            <v>-1733.2899015929597</v>
          </cell>
          <cell r="AD47">
            <v>-1733.2895739872301</v>
          </cell>
          <cell r="AE47">
            <v>-1510.0870807331603</v>
          </cell>
          <cell r="AF47">
            <v>-1146.6420478024493</v>
          </cell>
          <cell r="AG47">
            <v>-1146.6416226560304</v>
          </cell>
        </row>
        <row r="48">
          <cell r="H48" t="str">
            <v>Hydro</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row>
        <row r="49">
          <cell r="H49" t="str">
            <v>Wind</v>
          </cell>
          <cell r="I49">
            <v>0</v>
          </cell>
          <cell r="J49">
            <v>-1.9149508458212949E-2</v>
          </cell>
          <cell r="K49">
            <v>-46.22889850464162</v>
          </cell>
          <cell r="L49">
            <v>-46.230262964487338</v>
          </cell>
          <cell r="M49">
            <v>-56.56781589350976</v>
          </cell>
          <cell r="N49">
            <v>-148.94399107602112</v>
          </cell>
          <cell r="O49">
            <v>-207.79082701197876</v>
          </cell>
          <cell r="P49">
            <v>-207.79199622250781</v>
          </cell>
          <cell r="Q49">
            <v>337.23743230423315</v>
          </cell>
          <cell r="R49">
            <v>337.23687346060979</v>
          </cell>
          <cell r="S49">
            <v>337.23676573552984</v>
          </cell>
          <cell r="T49">
            <v>305.68428093862894</v>
          </cell>
          <cell r="U49">
            <v>305.68237972671159</v>
          </cell>
          <cell r="V49">
            <v>305.67735987587002</v>
          </cell>
          <cell r="W49">
            <v>26.453377683563303</v>
          </cell>
          <cell r="X49">
            <v>374.94445176389854</v>
          </cell>
          <cell r="Y49">
            <v>567.34766133024095</v>
          </cell>
          <cell r="Z49">
            <v>308.14509459229885</v>
          </cell>
          <cell r="AA49">
            <v>243.99099888954879</v>
          </cell>
          <cell r="AB49">
            <v>243.9909531984631</v>
          </cell>
          <cell r="AC49">
            <v>100.71726597414454</v>
          </cell>
          <cell r="AD49">
            <v>585.39522994663275</v>
          </cell>
          <cell r="AE49">
            <v>598.94558510478964</v>
          </cell>
          <cell r="AF49">
            <v>319.82453817141504</v>
          </cell>
          <cell r="AG49">
            <v>531.15130026750921</v>
          </cell>
        </row>
        <row r="50">
          <cell r="H50" t="str">
            <v>Solar PV</v>
          </cell>
          <cell r="I50">
            <v>-4.3844608699146193E-3</v>
          </cell>
          <cell r="J50">
            <v>5.0858973227150273E-3</v>
          </cell>
          <cell r="K50">
            <v>52.18340568205349</v>
          </cell>
          <cell r="L50">
            <v>52.183218671436407</v>
          </cell>
          <cell r="M50">
            <v>52.135424538955704</v>
          </cell>
          <cell r="N50">
            <v>183.24628464299531</v>
          </cell>
          <cell r="O50">
            <v>258.35721125206874</v>
          </cell>
          <cell r="P50">
            <v>258.35570705811915</v>
          </cell>
          <cell r="Q50">
            <v>-322.99068389338208</v>
          </cell>
          <cell r="R50">
            <v>-322.99133103819986</v>
          </cell>
          <cell r="S50">
            <v>-322.99232443633446</v>
          </cell>
          <cell r="T50">
            <v>-322.99465216316457</v>
          </cell>
          <cell r="U50">
            <v>-322.99594745827562</v>
          </cell>
          <cell r="V50">
            <v>-322.99697984899831</v>
          </cell>
          <cell r="W50">
            <v>-323.00898905934082</v>
          </cell>
          <cell r="X50">
            <v>-323.00886685387013</v>
          </cell>
          <cell r="Y50">
            <v>-627.26676497411245</v>
          </cell>
          <cell r="Z50">
            <v>-431.84109300766431</v>
          </cell>
          <cell r="AA50">
            <v>-487.09331623975959</v>
          </cell>
          <cell r="AB50">
            <v>-243.41295027988963</v>
          </cell>
          <cell r="AC50">
            <v>-105.81948017143077</v>
          </cell>
          <cell r="AD50">
            <v>-616.82446182595959</v>
          </cell>
          <cell r="AE50">
            <v>-508.60226515010436</v>
          </cell>
          <cell r="AF50">
            <v>-508.60240395350411</v>
          </cell>
          <cell r="AG50">
            <v>-508.60378314774789</v>
          </cell>
        </row>
        <row r="51">
          <cell r="H51" t="str">
            <v>LS Battery</v>
          </cell>
          <cell r="I51">
            <v>-5.095987030017568E-3</v>
          </cell>
          <cell r="J51">
            <v>-5.1592369101172153E-3</v>
          </cell>
          <cell r="K51">
            <v>-5.3897197200285518E-3</v>
          </cell>
          <cell r="L51">
            <v>-5.3898516399613072E-3</v>
          </cell>
          <cell r="M51">
            <v>-8.0805967099877307E-3</v>
          </cell>
          <cell r="N51">
            <v>-1.181092426008945E-2</v>
          </cell>
          <cell r="O51">
            <v>-1.4437840019922987E-2</v>
          </cell>
          <cell r="P51">
            <v>28.589756984959081</v>
          </cell>
          <cell r="Q51">
            <v>28.589754960299047</v>
          </cell>
          <cell r="R51">
            <v>-1410.3586265484</v>
          </cell>
          <cell r="S51">
            <v>-1509.3772263372998</v>
          </cell>
          <cell r="T51">
            <v>-1814.8291165923997</v>
          </cell>
          <cell r="U51">
            <v>-1814.8283751585996</v>
          </cell>
          <cell r="V51">
            <v>-1955.4994678885996</v>
          </cell>
          <cell r="W51">
            <v>-1032.3647345823993</v>
          </cell>
          <cell r="X51">
            <v>-1032.3647352974012</v>
          </cell>
          <cell r="Y51">
            <v>-1019.5486813210009</v>
          </cell>
          <cell r="Z51">
            <v>-1019.5485897605004</v>
          </cell>
          <cell r="AA51">
            <v>-1000.2516142852</v>
          </cell>
          <cell r="AB51">
            <v>-1015.3070024375002</v>
          </cell>
          <cell r="AC51">
            <v>-341.62637899640231</v>
          </cell>
          <cell r="AD51">
            <v>-66.443348934501046</v>
          </cell>
          <cell r="AE51">
            <v>153.39761595169966</v>
          </cell>
          <cell r="AF51">
            <v>58.03950927509959</v>
          </cell>
          <cell r="AG51">
            <v>58.038786686299318</v>
          </cell>
        </row>
        <row r="52">
          <cell r="H52" t="str">
            <v>Pumped Hydro</v>
          </cell>
          <cell r="I52">
            <v>0</v>
          </cell>
          <cell r="J52">
            <v>0</v>
          </cell>
          <cell r="K52">
            <v>0</v>
          </cell>
          <cell r="L52">
            <v>-6.1029253598690048E-3</v>
          </cell>
          <cell r="M52">
            <v>-9.3206052611094492E-3</v>
          </cell>
          <cell r="N52">
            <v>-9.740216919908562E-3</v>
          </cell>
          <cell r="O52">
            <v>-9.9578753388414043E-3</v>
          </cell>
          <cell r="P52">
            <v>-9.8172400794283021E-3</v>
          </cell>
          <cell r="Q52">
            <v>-4.5447614702425199E-3</v>
          </cell>
          <cell r="R52">
            <v>-4.6630895694761421E-3</v>
          </cell>
          <cell r="S52">
            <v>-4.8217211406154092E-3</v>
          </cell>
          <cell r="T52">
            <v>-5.5350013508359552E-3</v>
          </cell>
          <cell r="U52">
            <v>-5.6497839004805428E-3</v>
          </cell>
          <cell r="V52">
            <v>-6.3560889384461916E-3</v>
          </cell>
          <cell r="W52">
            <v>-210.02847233581906</v>
          </cell>
          <cell r="X52">
            <v>-223.35709531590055</v>
          </cell>
          <cell r="Y52">
            <v>-127.71542222310109</v>
          </cell>
          <cell r="Z52">
            <v>-127.71559355470072</v>
          </cell>
          <cell r="AA52">
            <v>-239.56494808299976</v>
          </cell>
          <cell r="AB52">
            <v>-239.56653578429905</v>
          </cell>
          <cell r="AC52">
            <v>-153.97569026399924</v>
          </cell>
          <cell r="AD52">
            <v>-587.01696648219877</v>
          </cell>
          <cell r="AE52">
            <v>-524.47073515060038</v>
          </cell>
          <cell r="AF52">
            <v>-542.54023620480166</v>
          </cell>
          <cell r="AG52">
            <v>-542.54051139290095</v>
          </cell>
        </row>
        <row r="63">
          <cell r="I63" t="str">
            <v>2021-22</v>
          </cell>
          <cell r="J63" t="str">
            <v>2022-23</v>
          </cell>
          <cell r="K63" t="str">
            <v>2023-24</v>
          </cell>
          <cell r="L63" t="str">
            <v>2024-25</v>
          </cell>
          <cell r="M63" t="str">
            <v>2025-26</v>
          </cell>
          <cell r="N63" t="str">
            <v>2026-27</v>
          </cell>
          <cell r="O63" t="str">
            <v>2027-28</v>
          </cell>
          <cell r="P63" t="str">
            <v>2028-29</v>
          </cell>
          <cell r="Q63" t="str">
            <v>2029-30</v>
          </cell>
          <cell r="R63" t="str">
            <v>2030-31</v>
          </cell>
          <cell r="S63" t="str">
            <v>2031-32</v>
          </cell>
          <cell r="T63" t="str">
            <v>2032-33</v>
          </cell>
          <cell r="U63" t="str">
            <v>2033-34</v>
          </cell>
          <cell r="V63" t="str">
            <v>2034-35</v>
          </cell>
          <cell r="W63" t="str">
            <v>2035-36</v>
          </cell>
          <cell r="X63" t="str">
            <v>2036-37</v>
          </cell>
          <cell r="Y63" t="str">
            <v>2037-38</v>
          </cell>
          <cell r="Z63" t="str">
            <v>2038-39</v>
          </cell>
          <cell r="AA63" t="str">
            <v>2039-40</v>
          </cell>
          <cell r="AB63" t="str">
            <v>2040-41</v>
          </cell>
          <cell r="AC63" t="str">
            <v>2041-42</v>
          </cell>
          <cell r="AD63" t="str">
            <v>2042-43</v>
          </cell>
          <cell r="AE63" t="str">
            <v>2043-44</v>
          </cell>
          <cell r="AF63" t="str">
            <v>2044-45</v>
          </cell>
          <cell r="AG63" t="str">
            <v>2045-46</v>
          </cell>
        </row>
        <row r="64">
          <cell r="H64" t="str">
            <v>Black Coal</v>
          </cell>
          <cell r="I64">
            <v>-0.15710000002582092</v>
          </cell>
          <cell r="J64">
            <v>-0.14790000001084991</v>
          </cell>
          <cell r="K64">
            <v>14.550700000021607</v>
          </cell>
          <cell r="L64">
            <v>29.942999999999302</v>
          </cell>
          <cell r="M64">
            <v>-331.98683077401074</v>
          </cell>
          <cell r="N64">
            <v>-606.35935165798583</v>
          </cell>
          <cell r="O64">
            <v>-901.79471022199141</v>
          </cell>
          <cell r="P64">
            <v>-1194.0829400459916</v>
          </cell>
          <cell r="Q64">
            <v>-2043.0698519040016</v>
          </cell>
          <cell r="R64">
            <v>-731.36164366199955</v>
          </cell>
          <cell r="S64">
            <v>-577.3705930721917</v>
          </cell>
          <cell r="T64">
            <v>-390.51100192499871</v>
          </cell>
          <cell r="U64">
            <v>-478.92158127299626</v>
          </cell>
          <cell r="V64">
            <v>189.13582807501371</v>
          </cell>
          <cell r="W64">
            <v>317.5251000000062</v>
          </cell>
          <cell r="X64">
            <v>-322.58400000000256</v>
          </cell>
          <cell r="Y64">
            <v>10.058700000001409</v>
          </cell>
          <cell r="Z64">
            <v>204.56909999999334</v>
          </cell>
          <cell r="AA64">
            <v>186.83080000000336</v>
          </cell>
          <cell r="AB64">
            <v>121.34610000000248</v>
          </cell>
          <cell r="AC64">
            <v>120.54179999999906</v>
          </cell>
          <cell r="AD64">
            <v>-128.62319999999454</v>
          </cell>
          <cell r="AE64">
            <v>-97.061400000002322</v>
          </cell>
          <cell r="AF64">
            <v>-51.675400000000081</v>
          </cell>
          <cell r="AG64">
            <v>-76.545000000001892</v>
          </cell>
        </row>
        <row r="65">
          <cell r="H65" t="str">
            <v>Brown Coal</v>
          </cell>
          <cell r="I65">
            <v>-4.9100000007456401E-2</v>
          </cell>
          <cell r="J65">
            <v>-0.16159999999945285</v>
          </cell>
          <cell r="K65">
            <v>-5.2431000000033237</v>
          </cell>
          <cell r="L65">
            <v>-20.612274095994508</v>
          </cell>
          <cell r="M65">
            <v>462.28359932400053</v>
          </cell>
          <cell r="N65">
            <v>598.6836576650021</v>
          </cell>
          <cell r="O65">
            <v>543.54862396099998</v>
          </cell>
          <cell r="P65">
            <v>726.81270000000222</v>
          </cell>
          <cell r="Q65">
            <v>370.87860000000001</v>
          </cell>
          <cell r="R65">
            <v>270.45440000000235</v>
          </cell>
          <cell r="S65">
            <v>450.64470000000074</v>
          </cell>
          <cell r="T65">
            <v>96.049600000002101</v>
          </cell>
          <cell r="U65">
            <v>92.619500000000698</v>
          </cell>
          <cell r="V65">
            <v>303.99660000000222</v>
          </cell>
          <cell r="W65">
            <v>187.69180000000051</v>
          </cell>
          <cell r="X65">
            <v>223.12450000000172</v>
          </cell>
          <cell r="Y65">
            <v>153.89459999999963</v>
          </cell>
          <cell r="Z65">
            <v>146.26850000000195</v>
          </cell>
          <cell r="AA65">
            <v>67.390699999996286</v>
          </cell>
          <cell r="AB65">
            <v>294.81560000000172</v>
          </cell>
          <cell r="AC65">
            <v>286.92839999999705</v>
          </cell>
          <cell r="AD65">
            <v>-54.661700000000565</v>
          </cell>
          <cell r="AE65">
            <v>47.873299999995652</v>
          </cell>
          <cell r="AF65">
            <v>-333.24259999999776</v>
          </cell>
          <cell r="AG65">
            <v>-184.71639999999752</v>
          </cell>
        </row>
        <row r="66">
          <cell r="H66" t="str">
            <v>CCGT</v>
          </cell>
          <cell r="I66">
            <v>-5.9949900014544255E-4</v>
          </cell>
          <cell r="J66">
            <v>-4.1204090002793237E-3</v>
          </cell>
          <cell r="K66">
            <v>1.3161597580165108E-2</v>
          </cell>
          <cell r="L66">
            <v>-5.4917862598813372E-3</v>
          </cell>
          <cell r="M66">
            <v>-5.613209870261926E-3</v>
          </cell>
          <cell r="N66">
            <v>-5.6958921697969345E-3</v>
          </cell>
          <cell r="O66">
            <v>-12.16739139253923</v>
          </cell>
          <cell r="P66">
            <v>25.713912087849849</v>
          </cell>
          <cell r="Q66">
            <v>0.30438824903012573</v>
          </cell>
          <cell r="R66">
            <v>0.10079260436009463</v>
          </cell>
          <cell r="S66">
            <v>-5.991352770024605E-3</v>
          </cell>
          <cell r="T66">
            <v>-0.69040849806015103</v>
          </cell>
          <cell r="U66">
            <v>-1.3333729663204394</v>
          </cell>
          <cell r="V66">
            <v>-317.61577630235001</v>
          </cell>
          <cell r="W66">
            <v>304.23403212236008</v>
          </cell>
          <cell r="X66">
            <v>-228.95361400000002</v>
          </cell>
          <cell r="Y66">
            <v>-327.99368123119984</v>
          </cell>
          <cell r="Z66">
            <v>-89.412767039101709</v>
          </cell>
          <cell r="AA66">
            <v>299.02028274160057</v>
          </cell>
          <cell r="AB66">
            <v>7.4901633006002157</v>
          </cell>
          <cell r="AC66">
            <v>-259.01694114039947</v>
          </cell>
          <cell r="AD66">
            <v>-10.683963697599211</v>
          </cell>
          <cell r="AE66">
            <v>-190.27611484520094</v>
          </cell>
          <cell r="AF66">
            <v>-9.3726577289990018</v>
          </cell>
          <cell r="AG66">
            <v>-19.691808695999953</v>
          </cell>
        </row>
        <row r="67">
          <cell r="H67" t="str">
            <v>Gas - Steam</v>
          </cell>
          <cell r="I67">
            <v>-1.2349999999514694E-3</v>
          </cell>
          <cell r="J67">
            <v>-4.7700000015993282E-4</v>
          </cell>
          <cell r="K67">
            <v>8.9073999999982334E-2</v>
          </cell>
          <cell r="L67">
            <v>2.7715000000014811E-2</v>
          </cell>
          <cell r="M67">
            <v>-1.6445929999999862</v>
          </cell>
          <cell r="N67">
            <v>-5.6085479999999848</v>
          </cell>
          <cell r="O67">
            <v>-3.5812199999998882</v>
          </cell>
          <cell r="P67">
            <v>-27.333630999999983</v>
          </cell>
          <cell r="Q67">
            <v>-45.709314499999991</v>
          </cell>
          <cell r="R67">
            <v>-25.321596499999998</v>
          </cell>
          <cell r="S67">
            <v>-10.681932000000003</v>
          </cell>
          <cell r="T67">
            <v>-5.5455400000000026</v>
          </cell>
          <cell r="U67">
            <v>-7.6885188000000113</v>
          </cell>
          <cell r="V67">
            <v>-60.678451500000008</v>
          </cell>
          <cell r="W67">
            <v>-4.6731300000000005</v>
          </cell>
          <cell r="X67">
            <v>33.757579999999997</v>
          </cell>
          <cell r="Y67">
            <v>15.631059999999991</v>
          </cell>
          <cell r="Z67">
            <v>22.899289999999979</v>
          </cell>
          <cell r="AA67">
            <v>0</v>
          </cell>
          <cell r="AB67">
            <v>0</v>
          </cell>
          <cell r="AC67">
            <v>0</v>
          </cell>
          <cell r="AD67">
            <v>0</v>
          </cell>
          <cell r="AE67">
            <v>0</v>
          </cell>
          <cell r="AF67">
            <v>0</v>
          </cell>
          <cell r="AG67">
            <v>0</v>
          </cell>
        </row>
        <row r="68">
          <cell r="H68" t="str">
            <v>OCGT / Diesel</v>
          </cell>
          <cell r="I68">
            <v>-6.7026300575037112E-3</v>
          </cell>
          <cell r="J68">
            <v>-5.8733055209927443E-3</v>
          </cell>
          <cell r="K68">
            <v>5.2519485143577072E-2</v>
          </cell>
          <cell r="L68">
            <v>6.4645483370988188E-2</v>
          </cell>
          <cell r="M68">
            <v>-0.52938039300402551</v>
          </cell>
          <cell r="N68">
            <v>-30.546932169914008</v>
          </cell>
          <cell r="O68">
            <v>-33.273453768879982</v>
          </cell>
          <cell r="P68">
            <v>-39.539043303426993</v>
          </cell>
          <cell r="Q68">
            <v>-82.718539464215979</v>
          </cell>
          <cell r="R68">
            <v>-52.906610807702997</v>
          </cell>
          <cell r="S68">
            <v>-24.637765114533</v>
          </cell>
          <cell r="T68">
            <v>-53.268896091853001</v>
          </cell>
          <cell r="U68">
            <v>-35.97711328673401</v>
          </cell>
          <cell r="V68">
            <v>-80.118563641527999</v>
          </cell>
          <cell r="W68">
            <v>-159.8482516251741</v>
          </cell>
          <cell r="X68">
            <v>-217.60637244981007</v>
          </cell>
          <cell r="Y68">
            <v>-568.02974597242007</v>
          </cell>
          <cell r="Z68">
            <v>-471.16279678931392</v>
          </cell>
          <cell r="AA68">
            <v>-547.02195228412097</v>
          </cell>
          <cell r="AB68">
            <v>-283.60892836830021</v>
          </cell>
          <cell r="AC68">
            <v>-612.97526739298996</v>
          </cell>
          <cell r="AD68">
            <v>-1063.7407012336594</v>
          </cell>
          <cell r="AE68">
            <v>-832.98582444650037</v>
          </cell>
          <cell r="AF68">
            <v>-333.18822495380982</v>
          </cell>
          <cell r="AG68">
            <v>-752.56005763698977</v>
          </cell>
        </row>
        <row r="69">
          <cell r="H69" t="str">
            <v>Hydro</v>
          </cell>
          <cell r="I69">
            <v>1.193779999994149E-2</v>
          </cell>
          <cell r="J69">
            <v>1.3567999998485902E-2</v>
          </cell>
          <cell r="K69">
            <v>8.1956814999975904</v>
          </cell>
          <cell r="L69">
            <v>4.8672640000004321</v>
          </cell>
          <cell r="M69">
            <v>-9.015281000003597</v>
          </cell>
          <cell r="N69">
            <v>-26.373581999998351</v>
          </cell>
          <cell r="O69">
            <v>-6.7713519999997516</v>
          </cell>
          <cell r="P69">
            <v>30.189899000004516</v>
          </cell>
          <cell r="Q69">
            <v>170.37662700000328</v>
          </cell>
          <cell r="R69">
            <v>87.363565100000415</v>
          </cell>
          <cell r="S69">
            <v>70.899400600002991</v>
          </cell>
          <cell r="T69">
            <v>83.274683999999979</v>
          </cell>
          <cell r="U69">
            <v>125.27606500000184</v>
          </cell>
          <cell r="V69">
            <v>220.18304900000294</v>
          </cell>
          <cell r="W69">
            <v>94.518635999998878</v>
          </cell>
          <cell r="X69">
            <v>208.30709499999648</v>
          </cell>
          <cell r="Y69">
            <v>137.3229399999982</v>
          </cell>
          <cell r="Z69">
            <v>125.73946999999316</v>
          </cell>
          <cell r="AA69">
            <v>180.14536399999997</v>
          </cell>
          <cell r="AB69">
            <v>184.72973999999522</v>
          </cell>
          <cell r="AC69">
            <v>80.442083999998431</v>
          </cell>
          <cell r="AD69">
            <v>173.84207799999604</v>
          </cell>
          <cell r="AE69">
            <v>111.74103399999876</v>
          </cell>
          <cell r="AF69">
            <v>54.302372000001924</v>
          </cell>
          <cell r="AG69">
            <v>174.51574499999697</v>
          </cell>
        </row>
        <row r="70">
          <cell r="H70" t="str">
            <v>Wind</v>
          </cell>
          <cell r="I70">
            <v>-2.7014999999664724E-2</v>
          </cell>
          <cell r="J70">
            <v>-7.9770215626922436E-2</v>
          </cell>
          <cell r="K70">
            <v>-147.60655506933836</v>
          </cell>
          <cell r="L70">
            <v>-142.24240969188395</v>
          </cell>
          <cell r="M70">
            <v>-214.21043801754422</v>
          </cell>
          <cell r="N70">
            <v>-263.32620915581356</v>
          </cell>
          <cell r="O70">
            <v>-244.36765805667528</v>
          </cell>
          <cell r="P70">
            <v>176.62021998562705</v>
          </cell>
          <cell r="Q70">
            <v>1759.1651318731747</v>
          </cell>
          <cell r="R70">
            <v>1254.7149943380718</v>
          </cell>
          <cell r="S70">
            <v>974.27146248082136</v>
          </cell>
          <cell r="T70">
            <v>905.70046049706434</v>
          </cell>
          <cell r="U70">
            <v>939.22216065575776</v>
          </cell>
          <cell r="V70">
            <v>845.0917982777537</v>
          </cell>
          <cell r="W70">
            <v>46.547111292733462</v>
          </cell>
          <cell r="X70">
            <v>1355.0372258034477</v>
          </cell>
          <cell r="Y70">
            <v>2023.900537851543</v>
          </cell>
          <cell r="Z70">
            <v>1141.3507674278808</v>
          </cell>
          <cell r="AA70">
            <v>1000.8138787388452</v>
          </cell>
          <cell r="AB70">
            <v>679.10724134948396</v>
          </cell>
          <cell r="AC70">
            <v>803.05102538794745</v>
          </cell>
          <cell r="AD70">
            <v>2542.6414126396121</v>
          </cell>
          <cell r="AE70">
            <v>2290.314824733141</v>
          </cell>
          <cell r="AF70">
            <v>1542.2646911250777</v>
          </cell>
          <cell r="AG70">
            <v>2357.7864731096051</v>
          </cell>
        </row>
        <row r="71">
          <cell r="H71" t="str">
            <v>Solar PV</v>
          </cell>
          <cell r="I71">
            <v>-5.0162905889137619</v>
          </cell>
          <cell r="J71">
            <v>-3.1348296469332126</v>
          </cell>
          <cell r="K71">
            <v>116.34276542103908</v>
          </cell>
          <cell r="L71">
            <v>116.94952573189221</v>
          </cell>
          <cell r="M71">
            <v>128.32639720132283</v>
          </cell>
          <cell r="N71">
            <v>516.7221108019512</v>
          </cell>
          <cell r="O71">
            <v>806.77212853142191</v>
          </cell>
          <cell r="P71">
            <v>685.89432804412718</v>
          </cell>
          <cell r="Q71">
            <v>-34.177037310131709</v>
          </cell>
          <cell r="R71">
            <v>-839.22060730160592</v>
          </cell>
          <cell r="S71">
            <v>-1090.6067503306112</v>
          </cell>
          <cell r="T71">
            <v>-1025.6619075968047</v>
          </cell>
          <cell r="U71">
            <v>-1075.2268135955455</v>
          </cell>
          <cell r="V71">
            <v>-1058.9776799466927</v>
          </cell>
          <cell r="W71">
            <v>-1158.4632886472828</v>
          </cell>
          <cell r="X71">
            <v>-1261.0751635079141</v>
          </cell>
          <cell r="Y71">
            <v>-1590.138604394866</v>
          </cell>
          <cell r="Z71">
            <v>-1159.4145158709143</v>
          </cell>
          <cell r="AA71">
            <v>-1454.453096395242</v>
          </cell>
          <cell r="AB71">
            <v>-964.56641336077155</v>
          </cell>
          <cell r="AC71">
            <v>-431.14707853514847</v>
          </cell>
          <cell r="AD71">
            <v>-1674.9901547088521</v>
          </cell>
          <cell r="AE71">
            <v>-1414.2192064720584</v>
          </cell>
          <cell r="AF71">
            <v>-1588.8018406841657</v>
          </cell>
          <cell r="AG71">
            <v>-1651.5271475004847</v>
          </cell>
        </row>
        <row r="72">
          <cell r="H72" t="str">
            <v>LS Battery</v>
          </cell>
          <cell r="I72">
            <v>-0.22933227349997765</v>
          </cell>
          <cell r="J72">
            <v>-0.17361188604996869</v>
          </cell>
          <cell r="K72">
            <v>-0.78879537413996559</v>
          </cell>
          <cell r="L72">
            <v>-0.72079212670007564</v>
          </cell>
          <cell r="M72">
            <v>-4.6353110142999867</v>
          </cell>
          <cell r="N72">
            <v>-4.3483609681999269</v>
          </cell>
          <cell r="O72">
            <v>-4.1026281148990051</v>
          </cell>
          <cell r="P72">
            <v>42.256754095000076</v>
          </cell>
          <cell r="Q72">
            <v>39.480034907500055</v>
          </cell>
          <cell r="R72">
            <v>-1609.7581442471001</v>
          </cell>
          <cell r="S72">
            <v>-1727.9389099979999</v>
          </cell>
          <cell r="T72">
            <v>-2137.7601466446008</v>
          </cell>
          <cell r="U72">
            <v>-2122.4091772994989</v>
          </cell>
          <cell r="V72">
            <v>-2215.6841558551</v>
          </cell>
          <cell r="W72">
            <v>-1214.1701591838992</v>
          </cell>
          <cell r="X72">
            <v>-1189.4115745363006</v>
          </cell>
          <cell r="Y72">
            <v>-1109.2397172742012</v>
          </cell>
          <cell r="Z72">
            <v>-1116.6725792629004</v>
          </cell>
          <cell r="AA72">
            <v>-1101.5185271600003</v>
          </cell>
          <cell r="AB72">
            <v>-1134.5962517972021</v>
          </cell>
          <cell r="AC72">
            <v>-369.23696113400092</v>
          </cell>
          <cell r="AD72">
            <v>-92.7075197690001</v>
          </cell>
          <cell r="AE72">
            <v>171.2035900694973</v>
          </cell>
          <cell r="AF72">
            <v>87.102481042000363</v>
          </cell>
          <cell r="AG72">
            <v>79.1317261589993</v>
          </cell>
        </row>
        <row r="73">
          <cell r="H73" t="str">
            <v>Pumped Hydro</v>
          </cell>
          <cell r="I73">
            <v>-1.9876899999985653E-2</v>
          </cell>
          <cell r="J73">
            <v>-9.0420000001074641E-3</v>
          </cell>
          <cell r="K73">
            <v>3.8580589999999688</v>
          </cell>
          <cell r="L73">
            <v>4.5820010891399647</v>
          </cell>
          <cell r="M73">
            <v>-9.1073985745001664</v>
          </cell>
          <cell r="N73">
            <v>317.11075217130019</v>
          </cell>
          <cell r="O73">
            <v>528.36609474879833</v>
          </cell>
          <cell r="P73">
            <v>858.07167363579947</v>
          </cell>
          <cell r="Q73">
            <v>1507.4771027169018</v>
          </cell>
          <cell r="R73">
            <v>1603.7815260358966</v>
          </cell>
          <cell r="S73">
            <v>1213.6513374452989</v>
          </cell>
          <cell r="T73">
            <v>1203.1556108266013</v>
          </cell>
          <cell r="U73">
            <v>1107.3282149302977</v>
          </cell>
          <cell r="V73">
            <v>1589.2606148311024</v>
          </cell>
          <cell r="W73">
            <v>944.95254453840062</v>
          </cell>
          <cell r="X73">
            <v>785.08719962149735</v>
          </cell>
          <cell r="Y73">
            <v>1044.6948940791008</v>
          </cell>
          <cell r="Z73">
            <v>1047.8090894025991</v>
          </cell>
          <cell r="AA73">
            <v>787.73201491460168</v>
          </cell>
          <cell r="AB73">
            <v>800.55425783300052</v>
          </cell>
          <cell r="AC73">
            <v>948.6966122718004</v>
          </cell>
          <cell r="AD73">
            <v>108.85889271599808</v>
          </cell>
          <cell r="AE73">
            <v>25.637112410498958</v>
          </cell>
          <cell r="AF73">
            <v>-87.861765800600551</v>
          </cell>
          <cell r="AG73">
            <v>-125.134758512997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23A6-5518-4556-8D76-99FCDC70C7C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x14ac:dyDescent="0.2"/>
  <cols>
    <col min="1" max="14" width="8.7109375" style="1"/>
    <col min="15" max="15" width="18.85546875" style="1" customWidth="1"/>
    <col min="16" max="16" width="9.28515625" style="1" customWidth="1"/>
    <col min="17" max="16384" width="8.7109375" style="1"/>
  </cols>
  <sheetData>
    <row r="1" spans="1:1" x14ac:dyDescent="0.2">
      <c r="A1" s="1" t="s">
        <v>0</v>
      </c>
    </row>
    <row r="43" spans="15:15" x14ac:dyDescent="0.2">
      <c r="O43" s="1" t="s">
        <v>0</v>
      </c>
    </row>
    <row r="44" spans="15:15" x14ac:dyDescent="0.2">
      <c r="O44" s="1" t="s">
        <v>0</v>
      </c>
    </row>
  </sheetData>
  <sheetProtection algorithmName="SHA-512" hashValue="fytYNFna5pz8mNvddq2OKUXVaW8QpEwlyT8CQzjyikjOlihB6i1NwkqSPSmEx9K5JSoMYYWXyYG+/CQ2BF5Zhw==" saltValue="0U2RB2I5ZEQgo1YwQ77hZw=="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BD2E7-F64A-4EDB-B7C6-7C52059C71DA}">
  <sheetPr codeName="Sheet9">
    <tabColor rgb="FF57E188"/>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390938.886</v>
      </c>
      <c r="D6" s="24">
        <v>318557.7782</v>
      </c>
      <c r="E6" s="24">
        <v>309372.20449999999</v>
      </c>
      <c r="F6" s="24">
        <v>297916.76630000002</v>
      </c>
      <c r="G6" s="24">
        <v>265403.37491094001</v>
      </c>
      <c r="H6" s="24">
        <v>227946.21804913</v>
      </c>
      <c r="I6" s="24">
        <v>204076.47767339001</v>
      </c>
      <c r="J6" s="24">
        <v>193091.97062610398</v>
      </c>
      <c r="K6" s="24">
        <v>158181.53289738001</v>
      </c>
      <c r="L6" s="24">
        <v>143946.86436002501</v>
      </c>
      <c r="M6" s="24">
        <v>120827.547047645</v>
      </c>
      <c r="N6" s="24">
        <v>128206.87663447001</v>
      </c>
      <c r="O6" s="24">
        <v>129792.24142379098</v>
      </c>
      <c r="P6" s="24">
        <v>118176.56090348898</v>
      </c>
      <c r="Q6" s="24">
        <v>82640.748800000001</v>
      </c>
      <c r="R6" s="24">
        <v>70933.242599999998</v>
      </c>
      <c r="S6" s="24">
        <v>55833.813700000006</v>
      </c>
      <c r="T6" s="24">
        <v>52491.302299999996</v>
      </c>
      <c r="U6" s="24">
        <v>49184.903100000003</v>
      </c>
      <c r="V6" s="24">
        <v>42741.036500000002</v>
      </c>
      <c r="W6" s="24">
        <v>41157.229399999997</v>
      </c>
      <c r="X6" s="24">
        <v>24186.123500000002</v>
      </c>
      <c r="Y6" s="24">
        <v>19361.352099999996</v>
      </c>
      <c r="Z6" s="24">
        <v>14662.7675</v>
      </c>
      <c r="AA6" s="24">
        <v>11778.401699999999</v>
      </c>
    </row>
    <row r="7" spans="1:27" x14ac:dyDescent="0.25">
      <c r="A7" s="28" t="s">
        <v>40</v>
      </c>
      <c r="B7" s="28" t="s">
        <v>72</v>
      </c>
      <c r="C7" s="24">
        <v>120505.761</v>
      </c>
      <c r="D7" s="24">
        <v>99645.479000000007</v>
      </c>
      <c r="E7" s="24">
        <v>103170.6195</v>
      </c>
      <c r="F7" s="24">
        <v>79935.781382119982</v>
      </c>
      <c r="G7" s="24">
        <v>70578.672700755007</v>
      </c>
      <c r="H7" s="24">
        <v>64470.821072270002</v>
      </c>
      <c r="I7" s="24">
        <v>55951.277710265</v>
      </c>
      <c r="J7" s="24">
        <v>55045.627999999997</v>
      </c>
      <c r="K7" s="24">
        <v>48213.7</v>
      </c>
      <c r="L7" s="24">
        <v>48634.669500000004</v>
      </c>
      <c r="M7" s="24">
        <v>46162.896999999997</v>
      </c>
      <c r="N7" s="24">
        <v>44947.718999999997</v>
      </c>
      <c r="O7" s="24">
        <v>44149.3</v>
      </c>
      <c r="P7" s="24">
        <v>40867.535499999998</v>
      </c>
      <c r="Q7" s="24">
        <v>37463.553500000002</v>
      </c>
      <c r="R7" s="24">
        <v>36450.825499999999</v>
      </c>
      <c r="S7" s="24">
        <v>33344.110999999997</v>
      </c>
      <c r="T7" s="24">
        <v>30749.945500000002</v>
      </c>
      <c r="U7" s="24">
        <v>28894.661</v>
      </c>
      <c r="V7" s="24">
        <v>29181.152999999998</v>
      </c>
      <c r="W7" s="24">
        <v>25842.962199999998</v>
      </c>
      <c r="X7" s="24">
        <v>25302.4735</v>
      </c>
      <c r="Y7" s="24">
        <v>22559.372800000001</v>
      </c>
      <c r="Z7" s="24">
        <v>21598.615000000002</v>
      </c>
      <c r="AA7" s="24">
        <v>21075.559799999999</v>
      </c>
    </row>
    <row r="8" spans="1:27" x14ac:dyDescent="0.25">
      <c r="A8" s="28" t="s">
        <v>40</v>
      </c>
      <c r="B8" s="28" t="s">
        <v>20</v>
      </c>
      <c r="C8" s="24">
        <v>17308.60212259</v>
      </c>
      <c r="D8" s="24">
        <v>15651.874746470899</v>
      </c>
      <c r="E8" s="24">
        <v>11611.044181856001</v>
      </c>
      <c r="F8" s="24">
        <v>10974.0935758124</v>
      </c>
      <c r="G8" s="24">
        <v>10372.782970930899</v>
      </c>
      <c r="H8" s="24">
        <v>9789.3412179565985</v>
      </c>
      <c r="I8" s="24">
        <v>9322.5126602626988</v>
      </c>
      <c r="J8" s="24">
        <v>8867.2293806480011</v>
      </c>
      <c r="K8" s="24">
        <v>8227.1098522374996</v>
      </c>
      <c r="L8" s="24">
        <v>7780.1677604850011</v>
      </c>
      <c r="M8" s="24">
        <v>7329.2995938922995</v>
      </c>
      <c r="N8" s="24">
        <v>6933.1374534674997</v>
      </c>
      <c r="O8" s="24">
        <v>6558.4894372034005</v>
      </c>
      <c r="P8" s="24">
        <v>7406.9571227039996</v>
      </c>
      <c r="Q8" s="24">
        <v>15980.971011121001</v>
      </c>
      <c r="R8" s="24">
        <v>10318.949396055999</v>
      </c>
      <c r="S8" s="24">
        <v>12992.534841573</v>
      </c>
      <c r="T8" s="24">
        <v>13444.307125895999</v>
      </c>
      <c r="U8" s="24">
        <v>12983.953024168</v>
      </c>
      <c r="V8" s="24">
        <v>11120.947617624999</v>
      </c>
      <c r="W8" s="24">
        <v>10952.888246498</v>
      </c>
      <c r="X8" s="24">
        <v>13039.477209254503</v>
      </c>
      <c r="Y8" s="24">
        <v>8722.8094464580008</v>
      </c>
      <c r="Z8" s="24">
        <v>6410.4886775970008</v>
      </c>
      <c r="AA8" s="24">
        <v>3159.2361144880001</v>
      </c>
    </row>
    <row r="9" spans="1:27" x14ac:dyDescent="0.25">
      <c r="A9" s="28" t="s">
        <v>40</v>
      </c>
      <c r="B9" s="28" t="s">
        <v>32</v>
      </c>
      <c r="C9" s="24">
        <v>1601.789945</v>
      </c>
      <c r="D9" s="24">
        <v>1481.940423</v>
      </c>
      <c r="E9" s="24">
        <v>1466.6876040000002</v>
      </c>
      <c r="F9" s="24">
        <v>171.59856000000002</v>
      </c>
      <c r="G9" s="24">
        <v>167.926469</v>
      </c>
      <c r="H9" s="24">
        <v>186.18036000000001</v>
      </c>
      <c r="I9" s="24">
        <v>183.81696800000003</v>
      </c>
      <c r="J9" s="24">
        <v>185.58856599999999</v>
      </c>
      <c r="K9" s="24">
        <v>183.07940500000001</v>
      </c>
      <c r="L9" s="24">
        <v>158.43137999999999</v>
      </c>
      <c r="M9" s="24">
        <v>123.966995</v>
      </c>
      <c r="N9" s="24">
        <v>112.79274899999999</v>
      </c>
      <c r="O9" s="24">
        <v>104.582114</v>
      </c>
      <c r="P9" s="24">
        <v>152.55198999999999</v>
      </c>
      <c r="Q9" s="24">
        <v>96.721630000000005</v>
      </c>
      <c r="R9" s="24">
        <v>41.815330000000003</v>
      </c>
      <c r="S9" s="24">
        <v>122.35630999999999</v>
      </c>
      <c r="T9" s="24">
        <v>119.70386000000001</v>
      </c>
      <c r="U9" s="24">
        <v>0</v>
      </c>
      <c r="V9" s="24">
        <v>0</v>
      </c>
      <c r="W9" s="24">
        <v>0</v>
      </c>
      <c r="X9" s="24">
        <v>0</v>
      </c>
      <c r="Y9" s="24">
        <v>0</v>
      </c>
      <c r="Z9" s="24">
        <v>0</v>
      </c>
      <c r="AA9" s="24">
        <v>0</v>
      </c>
    </row>
    <row r="10" spans="1:27" x14ac:dyDescent="0.25">
      <c r="A10" s="28" t="s">
        <v>40</v>
      </c>
      <c r="B10" s="28" t="s">
        <v>67</v>
      </c>
      <c r="C10" s="24">
        <v>543.22937513488012</v>
      </c>
      <c r="D10" s="24">
        <v>485.40086038272995</v>
      </c>
      <c r="E10" s="24">
        <v>998.44279929759966</v>
      </c>
      <c r="F10" s="24">
        <v>193.75040038929998</v>
      </c>
      <c r="G10" s="24">
        <v>419.71546361190002</v>
      </c>
      <c r="H10" s="24">
        <v>728.40603672750001</v>
      </c>
      <c r="I10" s="24">
        <v>568.25113881554</v>
      </c>
      <c r="J10" s="24">
        <v>632.77627029208998</v>
      </c>
      <c r="K10" s="24">
        <v>596.63282906254994</v>
      </c>
      <c r="L10" s="24">
        <v>474.23325914028993</v>
      </c>
      <c r="M10" s="24">
        <v>231.02322024887002</v>
      </c>
      <c r="N10" s="24">
        <v>452.6170849641</v>
      </c>
      <c r="O10" s="24">
        <v>226.32851873630003</v>
      </c>
      <c r="P10" s="24">
        <v>461.27584708940003</v>
      </c>
      <c r="Q10" s="24">
        <v>1963.3345828867998</v>
      </c>
      <c r="R10" s="24">
        <v>1800.1978565299999</v>
      </c>
      <c r="S10" s="24">
        <v>5122.9259803892992</v>
      </c>
      <c r="T10" s="24">
        <v>4165.3701387390001</v>
      </c>
      <c r="U10" s="24">
        <v>6730.9751370486001</v>
      </c>
      <c r="V10" s="24">
        <v>7925.893862475401</v>
      </c>
      <c r="W10" s="24">
        <v>6418.0334129006005</v>
      </c>
      <c r="X10" s="24">
        <v>12381.1014324644</v>
      </c>
      <c r="Y10" s="24">
        <v>16655.930248207402</v>
      </c>
      <c r="Z10" s="24">
        <v>12200.018404281</v>
      </c>
      <c r="AA10" s="24">
        <v>11635.7935802507</v>
      </c>
    </row>
    <row r="11" spans="1:27" x14ac:dyDescent="0.25">
      <c r="A11" s="28" t="s">
        <v>40</v>
      </c>
      <c r="B11" s="28" t="s">
        <v>66</v>
      </c>
      <c r="C11" s="24">
        <v>87693.214938999998</v>
      </c>
      <c r="D11" s="24">
        <v>106822.52901599999</v>
      </c>
      <c r="E11" s="24">
        <v>82418.634663999997</v>
      </c>
      <c r="F11" s="24">
        <v>86521.761920000019</v>
      </c>
      <c r="G11" s="24">
        <v>92429.790810000006</v>
      </c>
      <c r="H11" s="24">
        <v>81974.896039999992</v>
      </c>
      <c r="I11" s="24">
        <v>78191.016300000003</v>
      </c>
      <c r="J11" s="24">
        <v>85128.941389999993</v>
      </c>
      <c r="K11" s="24">
        <v>69976.024059999996</v>
      </c>
      <c r="L11" s="24">
        <v>55859.454662999997</v>
      </c>
      <c r="M11" s="24">
        <v>66286.733242999995</v>
      </c>
      <c r="N11" s="24">
        <v>50955.611066999991</v>
      </c>
      <c r="O11" s="24">
        <v>51793.190212000001</v>
      </c>
      <c r="P11" s="24">
        <v>54994.015209999998</v>
      </c>
      <c r="Q11" s="24">
        <v>49251.340921999996</v>
      </c>
      <c r="R11" s="24">
        <v>45227.703539999995</v>
      </c>
      <c r="S11" s="24">
        <v>48306.698790000002</v>
      </c>
      <c r="T11" s="24">
        <v>39591.481190000006</v>
      </c>
      <c r="U11" s="24">
        <v>31465.689169999998</v>
      </c>
      <c r="V11" s="24">
        <v>37633.336769999994</v>
      </c>
      <c r="W11" s="24">
        <v>28528.687460000001</v>
      </c>
      <c r="X11" s="24">
        <v>28927.831769999997</v>
      </c>
      <c r="Y11" s="24">
        <v>30757.135740000002</v>
      </c>
      <c r="Z11" s="24">
        <v>26847.376800000005</v>
      </c>
      <c r="AA11" s="24">
        <v>25289.708380000004</v>
      </c>
    </row>
    <row r="12" spans="1:27" x14ac:dyDescent="0.25">
      <c r="A12" s="28" t="s">
        <v>40</v>
      </c>
      <c r="B12" s="28" t="s">
        <v>70</v>
      </c>
      <c r="C12" s="24">
        <v>72265.671424999993</v>
      </c>
      <c r="D12" s="24">
        <v>84212.584463311228</v>
      </c>
      <c r="E12" s="24">
        <v>74874.328851247206</v>
      </c>
      <c r="F12" s="24">
        <v>76993.601282472708</v>
      </c>
      <c r="G12" s="24">
        <v>79642.020575541101</v>
      </c>
      <c r="H12" s="24">
        <v>81970.060337554241</v>
      </c>
      <c r="I12" s="24">
        <v>83674.825263020321</v>
      </c>
      <c r="J12" s="24">
        <v>84320.364063501678</v>
      </c>
      <c r="K12" s="24">
        <v>77992.366016241285</v>
      </c>
      <c r="L12" s="24">
        <v>75426.753136905274</v>
      </c>
      <c r="M12" s="24">
        <v>74568.158890608</v>
      </c>
      <c r="N12" s="24">
        <v>67334.426392790338</v>
      </c>
      <c r="O12" s="24">
        <v>61115.333045398045</v>
      </c>
      <c r="P12" s="24">
        <v>63457.880098397167</v>
      </c>
      <c r="Q12" s="24">
        <v>74024.921852320607</v>
      </c>
      <c r="R12" s="24">
        <v>79341.093654160359</v>
      </c>
      <c r="S12" s="24">
        <v>91672.879878536682</v>
      </c>
      <c r="T12" s="24">
        <v>87228.404329492521</v>
      </c>
      <c r="U12" s="24">
        <v>83153.411727150829</v>
      </c>
      <c r="V12" s="24">
        <v>76691.802032602689</v>
      </c>
      <c r="W12" s="24">
        <v>75129.257059188167</v>
      </c>
      <c r="X12" s="24">
        <v>70488.679752547527</v>
      </c>
      <c r="Y12" s="24">
        <v>72239.474708189286</v>
      </c>
      <c r="Z12" s="24">
        <v>70315.408923499417</v>
      </c>
      <c r="AA12" s="24">
        <v>69326.544403539752</v>
      </c>
    </row>
    <row r="13" spans="1:27" x14ac:dyDescent="0.25">
      <c r="A13" s="28" t="s">
        <v>40</v>
      </c>
      <c r="B13" s="28" t="s">
        <v>69</v>
      </c>
      <c r="C13" s="24">
        <v>13.211460770661027</v>
      </c>
      <c r="D13" s="24">
        <v>18.948152263283536</v>
      </c>
      <c r="E13" s="24">
        <v>18.739855969989765</v>
      </c>
      <c r="F13" s="24">
        <v>17.511796199841712</v>
      </c>
      <c r="G13" s="24">
        <v>17.86115349434332</v>
      </c>
      <c r="H13" s="24">
        <v>19.589280078231639</v>
      </c>
      <c r="I13" s="24">
        <v>20.139216373092456</v>
      </c>
      <c r="J13" s="24">
        <v>16.865412555621045</v>
      </c>
      <c r="K13" s="24">
        <v>25.374833741444306</v>
      </c>
      <c r="L13" s="24">
        <v>25.587620749698125</v>
      </c>
      <c r="M13" s="24">
        <v>25.052711943416679</v>
      </c>
      <c r="N13" s="24">
        <v>23.434498211518481</v>
      </c>
      <c r="O13" s="24">
        <v>21.498161938293748</v>
      </c>
      <c r="P13" s="24">
        <v>19.796505985880643</v>
      </c>
      <c r="Q13" s="24">
        <v>20.126945184660766</v>
      </c>
      <c r="R13" s="24">
        <v>18.96454591366496</v>
      </c>
      <c r="S13" s="24">
        <v>16.200668014290997</v>
      </c>
      <c r="T13" s="24">
        <v>16.024888507132506</v>
      </c>
      <c r="U13" s="24">
        <v>16.023751711582619</v>
      </c>
      <c r="V13" s="24">
        <v>15.554356920728797</v>
      </c>
      <c r="W13" s="24">
        <v>16.035420608945895</v>
      </c>
      <c r="X13" s="24">
        <v>18.42096365735037</v>
      </c>
      <c r="Y13" s="24">
        <v>16.957204604128123</v>
      </c>
      <c r="Z13" s="24">
        <v>16.884864991633528</v>
      </c>
      <c r="AA13" s="24">
        <v>16.01741079139623</v>
      </c>
    </row>
    <row r="14" spans="1:27" x14ac:dyDescent="0.25">
      <c r="A14" s="28" t="s">
        <v>40</v>
      </c>
      <c r="B14" s="28" t="s">
        <v>36</v>
      </c>
      <c r="C14" s="24">
        <v>0.19478584934379986</v>
      </c>
      <c r="D14" s="24">
        <v>0.24462303263429996</v>
      </c>
      <c r="E14" s="24">
        <v>0.25433878310509994</v>
      </c>
      <c r="F14" s="24">
        <v>0.22573441554239998</v>
      </c>
      <c r="G14" s="24">
        <v>0.2236689084697</v>
      </c>
      <c r="H14" s="24">
        <v>0.22175641634349993</v>
      </c>
      <c r="I14" s="24">
        <v>0.20797677991400004</v>
      </c>
      <c r="J14" s="24">
        <v>0.39817495653100005</v>
      </c>
      <c r="K14" s="24">
        <v>0.3745810647699</v>
      </c>
      <c r="L14" s="24">
        <v>2.6967147133560005</v>
      </c>
      <c r="M14" s="24">
        <v>3.3196332760289997</v>
      </c>
      <c r="N14" s="24">
        <v>4.8462606116740004</v>
      </c>
      <c r="O14" s="24">
        <v>4.5462644918560002</v>
      </c>
      <c r="P14" s="24">
        <v>5.097307035329</v>
      </c>
      <c r="Q14" s="24">
        <v>5.4770959194894893</v>
      </c>
      <c r="R14" s="24">
        <v>5.1734474622859894</v>
      </c>
      <c r="S14" s="24">
        <v>4.7340028096159994</v>
      </c>
      <c r="T14" s="24">
        <v>4.4375444235885997</v>
      </c>
      <c r="U14" s="24">
        <v>4.3950139061569988</v>
      </c>
      <c r="V14" s="24">
        <v>4.1084972513990001</v>
      </c>
      <c r="W14" s="24">
        <v>4.8099267689074008</v>
      </c>
      <c r="X14" s="24">
        <v>4.9845141371817006</v>
      </c>
      <c r="Y14" s="24">
        <v>4.5843104103119998</v>
      </c>
      <c r="Z14" s="24">
        <v>4.8812313946577008</v>
      </c>
      <c r="AA14" s="24">
        <v>4.6168439368489986</v>
      </c>
    </row>
    <row r="15" spans="1:27" x14ac:dyDescent="0.25">
      <c r="A15" s="28" t="s">
        <v>40</v>
      </c>
      <c r="B15" s="28" t="s">
        <v>74</v>
      </c>
      <c r="C15" s="24">
        <v>643.02021200000001</v>
      </c>
      <c r="D15" s="24">
        <v>927.48989399999994</v>
      </c>
      <c r="E15" s="24">
        <v>1787.3293199999998</v>
      </c>
      <c r="F15" s="24">
        <v>1911.8449563410923</v>
      </c>
      <c r="G15" s="24">
        <v>8144.2253744301261</v>
      </c>
      <c r="H15" s="24">
        <v>13066.55385623961</v>
      </c>
      <c r="I15" s="24">
        <v>13940.372874635657</v>
      </c>
      <c r="J15" s="24">
        <v>11807.529742220679</v>
      </c>
      <c r="K15" s="24">
        <v>14017.205996241086</v>
      </c>
      <c r="L15" s="24">
        <v>14568.58072270748</v>
      </c>
      <c r="M15" s="24">
        <v>11474.256390096445</v>
      </c>
      <c r="N15" s="24">
        <v>14044.209587089956</v>
      </c>
      <c r="O15" s="24">
        <v>11553.503661980538</v>
      </c>
      <c r="P15" s="24">
        <v>11716.943601897658</v>
      </c>
      <c r="Q15" s="24">
        <v>14930.133772854297</v>
      </c>
      <c r="R15" s="24">
        <v>10839.800610895994</v>
      </c>
      <c r="S15" s="24">
        <v>10629.447460020825</v>
      </c>
      <c r="T15" s="24">
        <v>9055.9228082144673</v>
      </c>
      <c r="U15" s="24">
        <v>9807.5078075305464</v>
      </c>
      <c r="V15" s="24">
        <v>8757.0697074474938</v>
      </c>
      <c r="W15" s="24">
        <v>8964.6395574946491</v>
      </c>
      <c r="X15" s="24">
        <v>8395.262529175232</v>
      </c>
      <c r="Y15" s="24">
        <v>8057.2644076423603</v>
      </c>
      <c r="Z15" s="24">
        <v>8153.4190554958222</v>
      </c>
      <c r="AA15" s="24">
        <v>7379.0504407666594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690870.36626749544</v>
      </c>
      <c r="D17" s="30">
        <v>626876.5348614282</v>
      </c>
      <c r="E17" s="30">
        <v>583930.70195637085</v>
      </c>
      <c r="F17" s="30">
        <v>552724.86521699431</v>
      </c>
      <c r="G17" s="30">
        <v>519032.14505427319</v>
      </c>
      <c r="H17" s="30">
        <v>467085.51239371661</v>
      </c>
      <c r="I17" s="30">
        <v>431988.31693012675</v>
      </c>
      <c r="J17" s="30">
        <v>427289.36370910134</v>
      </c>
      <c r="K17" s="30">
        <v>363395.81989366282</v>
      </c>
      <c r="L17" s="30">
        <v>332306.16168030526</v>
      </c>
      <c r="M17" s="30">
        <v>315554.67870233755</v>
      </c>
      <c r="N17" s="30">
        <v>298966.61487990344</v>
      </c>
      <c r="O17" s="30">
        <v>293760.96291306696</v>
      </c>
      <c r="P17" s="30">
        <v>285536.57317766541</v>
      </c>
      <c r="Q17" s="30">
        <v>261441.7192435131</v>
      </c>
      <c r="R17" s="30">
        <v>244132.79242266002</v>
      </c>
      <c r="S17" s="30">
        <v>247411.52116851328</v>
      </c>
      <c r="T17" s="30">
        <v>227806.53933263462</v>
      </c>
      <c r="U17" s="30">
        <v>212429.61691007903</v>
      </c>
      <c r="V17" s="30">
        <v>205309.72413962384</v>
      </c>
      <c r="W17" s="30">
        <v>188045.09319919569</v>
      </c>
      <c r="X17" s="30">
        <v>174344.10812792377</v>
      </c>
      <c r="Y17" s="30">
        <v>170313.03224745882</v>
      </c>
      <c r="Z17" s="30">
        <v>152051.56017036905</v>
      </c>
      <c r="AA17" s="30">
        <v>142281.26138906984</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195012.06200000001</v>
      </c>
      <c r="D20" s="24">
        <v>154499.95000000001</v>
      </c>
      <c r="E20" s="24">
        <v>143073.66099999999</v>
      </c>
      <c r="F20" s="24">
        <v>140083.7855</v>
      </c>
      <c r="G20" s="24">
        <v>131320.55249999999</v>
      </c>
      <c r="H20" s="24">
        <v>109775.8965</v>
      </c>
      <c r="I20" s="24">
        <v>102654.06890000001</v>
      </c>
      <c r="J20" s="24">
        <v>94679.726500000004</v>
      </c>
      <c r="K20" s="24">
        <v>68448.91200288001</v>
      </c>
      <c r="L20" s="24">
        <v>62350.22198717</v>
      </c>
      <c r="M20" s="24">
        <v>47268.083440376999</v>
      </c>
      <c r="N20" s="24">
        <v>50390.548499999997</v>
      </c>
      <c r="O20" s="24">
        <v>54024.999000000003</v>
      </c>
      <c r="P20" s="24">
        <v>47707.662499999999</v>
      </c>
      <c r="Q20" s="24">
        <v>16809.632000000001</v>
      </c>
      <c r="R20" s="24">
        <v>16001.316000000001</v>
      </c>
      <c r="S20" s="24">
        <v>15101.885</v>
      </c>
      <c r="T20" s="24">
        <v>14271.715</v>
      </c>
      <c r="U20" s="24">
        <v>13485.6155</v>
      </c>
      <c r="V20" s="24">
        <v>10667.552</v>
      </c>
      <c r="W20" s="24">
        <v>12021.370500000001</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159.85976659000002</v>
      </c>
      <c r="D22" s="24">
        <v>225.82267007839999</v>
      </c>
      <c r="E22" s="24">
        <v>214.09438892699995</v>
      </c>
      <c r="F22" s="24">
        <v>385.8045050074</v>
      </c>
      <c r="G22" s="24">
        <v>365.86763462790003</v>
      </c>
      <c r="H22" s="24">
        <v>343.7024099944</v>
      </c>
      <c r="I22" s="24">
        <v>324.85772200570005</v>
      </c>
      <c r="J22" s="24">
        <v>308.89632943499998</v>
      </c>
      <c r="K22" s="24">
        <v>290.63282003699993</v>
      </c>
      <c r="L22" s="24">
        <v>274.51640902099996</v>
      </c>
      <c r="M22" s="24">
        <v>255.32211647919999</v>
      </c>
      <c r="N22" s="24">
        <v>245.48371648649999</v>
      </c>
      <c r="O22" s="24">
        <v>234.23408128200001</v>
      </c>
      <c r="P22" s="24">
        <v>436.25132962399999</v>
      </c>
      <c r="Q22" s="24">
        <v>3345.3307404760003</v>
      </c>
      <c r="R22" s="24">
        <v>2026.2566947160001</v>
      </c>
      <c r="S22" s="24">
        <v>3902.453330452</v>
      </c>
      <c r="T22" s="24">
        <v>4051.865849107</v>
      </c>
      <c r="U22" s="24">
        <v>4723.755488926</v>
      </c>
      <c r="V22" s="24">
        <v>3706.5184471839998</v>
      </c>
      <c r="W22" s="24">
        <v>3599.5263061949995</v>
      </c>
      <c r="X22" s="24">
        <v>4614.7311437800008</v>
      </c>
      <c r="Y22" s="24">
        <v>803.46433433800007</v>
      </c>
      <c r="Z22" s="24">
        <v>3.1775972E-2</v>
      </c>
      <c r="AA22" s="24">
        <v>3.0052278999999998E-2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1.6118052099999999E-2</v>
      </c>
      <c r="D24" s="24">
        <v>1.4346523349999999E-2</v>
      </c>
      <c r="E24" s="24">
        <v>36.211469902699996</v>
      </c>
      <c r="F24" s="24">
        <v>1.1370581613999999</v>
      </c>
      <c r="G24" s="24">
        <v>35.295350991399992</v>
      </c>
      <c r="H24" s="24">
        <v>26.973909460800002</v>
      </c>
      <c r="I24" s="24">
        <v>23.002498297900001</v>
      </c>
      <c r="J24" s="24">
        <v>27.508268886099998</v>
      </c>
      <c r="K24" s="24">
        <v>22.221113884640001</v>
      </c>
      <c r="L24" s="24">
        <v>32.572688114750001</v>
      </c>
      <c r="M24" s="24">
        <v>29.732940766900004</v>
      </c>
      <c r="N24" s="24">
        <v>51.3800019874</v>
      </c>
      <c r="O24" s="24">
        <v>31.165759901199998</v>
      </c>
      <c r="P24" s="24">
        <v>1.6809604507999998</v>
      </c>
      <c r="Q24" s="24">
        <v>581.68531733669988</v>
      </c>
      <c r="R24" s="24">
        <v>896.01422284809985</v>
      </c>
      <c r="S24" s="24">
        <v>1589.3068755968998</v>
      </c>
      <c r="T24" s="24">
        <v>1387.3841549023002</v>
      </c>
      <c r="U24" s="24">
        <v>2329.1489638789999</v>
      </c>
      <c r="V24" s="24">
        <v>3002.9067757705998</v>
      </c>
      <c r="W24" s="24">
        <v>1903.7333465336001</v>
      </c>
      <c r="X24" s="24">
        <v>5696.4867836140002</v>
      </c>
      <c r="Y24" s="24">
        <v>8125.3445299122995</v>
      </c>
      <c r="Z24" s="24">
        <v>6321.5011916379999</v>
      </c>
      <c r="AA24" s="24">
        <v>6365.0626232667009</v>
      </c>
    </row>
    <row r="25" spans="1:27" x14ac:dyDescent="0.25">
      <c r="A25" s="28" t="s">
        <v>131</v>
      </c>
      <c r="B25" s="28" t="s">
        <v>66</v>
      </c>
      <c r="C25" s="24">
        <v>13467.900809999999</v>
      </c>
      <c r="D25" s="24">
        <v>13739.082</v>
      </c>
      <c r="E25" s="24">
        <v>12550.167009999999</v>
      </c>
      <c r="F25" s="24">
        <v>16159.027300000002</v>
      </c>
      <c r="G25" s="24">
        <v>16723.00866</v>
      </c>
      <c r="H25" s="24">
        <v>16089.2531</v>
      </c>
      <c r="I25" s="24">
        <v>15663.66245</v>
      </c>
      <c r="J25" s="24">
        <v>18036.24468</v>
      </c>
      <c r="K25" s="24">
        <v>14377.608120000001</v>
      </c>
      <c r="L25" s="24">
        <v>12421.183499999999</v>
      </c>
      <c r="M25" s="24">
        <v>11113.54292</v>
      </c>
      <c r="N25" s="24">
        <v>10311.46134</v>
      </c>
      <c r="O25" s="24">
        <v>10733.1492</v>
      </c>
      <c r="P25" s="24">
        <v>10765.63312</v>
      </c>
      <c r="Q25" s="24">
        <v>10578.166009999999</v>
      </c>
      <c r="R25" s="24">
        <v>8961.0511800000004</v>
      </c>
      <c r="S25" s="24">
        <v>10291.624199999998</v>
      </c>
      <c r="T25" s="24">
        <v>8201.0985300000011</v>
      </c>
      <c r="U25" s="24">
        <v>7009.2031699999998</v>
      </c>
      <c r="V25" s="24">
        <v>6559.3987400000005</v>
      </c>
      <c r="W25" s="24">
        <v>5659.9933600000004</v>
      </c>
      <c r="X25" s="24">
        <v>6304.7787899999994</v>
      </c>
      <c r="Y25" s="24">
        <v>6107.6912599999996</v>
      </c>
      <c r="Z25" s="24">
        <v>5546.9019200000002</v>
      </c>
      <c r="AA25" s="24">
        <v>5191.72084</v>
      </c>
    </row>
    <row r="26" spans="1:27" x14ac:dyDescent="0.25">
      <c r="A26" s="28" t="s">
        <v>131</v>
      </c>
      <c r="B26" s="28" t="s">
        <v>70</v>
      </c>
      <c r="C26" s="24">
        <v>15906.775089999999</v>
      </c>
      <c r="D26" s="24">
        <v>18960.546153524396</v>
      </c>
      <c r="E26" s="24">
        <v>20472.170903756905</v>
      </c>
      <c r="F26" s="24">
        <v>24604.855168451904</v>
      </c>
      <c r="G26" s="24">
        <v>25361.287142407105</v>
      </c>
      <c r="H26" s="24">
        <v>25669.608708891596</v>
      </c>
      <c r="I26" s="24">
        <v>23913.629446598909</v>
      </c>
      <c r="J26" s="24">
        <v>26203.777681229501</v>
      </c>
      <c r="K26" s="24">
        <v>23952.459783490402</v>
      </c>
      <c r="L26" s="24">
        <v>24240.569208469195</v>
      </c>
      <c r="M26" s="24">
        <v>23235.297611367503</v>
      </c>
      <c r="N26" s="24">
        <v>22285.3640597677</v>
      </c>
      <c r="O26" s="24">
        <v>20648.307742240802</v>
      </c>
      <c r="P26" s="24">
        <v>21435.734405289604</v>
      </c>
      <c r="Q26" s="24">
        <v>27119.316508211399</v>
      </c>
      <c r="R26" s="24">
        <v>25195.3309476633</v>
      </c>
      <c r="S26" s="24">
        <v>25732.447944752501</v>
      </c>
      <c r="T26" s="24">
        <v>21427.789702141396</v>
      </c>
      <c r="U26" s="24">
        <v>21525.806046286802</v>
      </c>
      <c r="V26" s="24">
        <v>19505.836060224101</v>
      </c>
      <c r="W26" s="24">
        <v>24104.471019182198</v>
      </c>
      <c r="X26" s="24">
        <v>22299.2345790371</v>
      </c>
      <c r="Y26" s="24">
        <v>22325.717417489301</v>
      </c>
      <c r="Z26" s="24">
        <v>21777.249853346802</v>
      </c>
      <c r="AA26" s="24">
        <v>20590.077397965502</v>
      </c>
    </row>
    <row r="27" spans="1:27" x14ac:dyDescent="0.25">
      <c r="A27" s="28" t="s">
        <v>131</v>
      </c>
      <c r="B27" s="28" t="s">
        <v>69</v>
      </c>
      <c r="C27" s="24">
        <v>4.5117555767044104</v>
      </c>
      <c r="D27" s="24">
        <v>8.4724093457495293</v>
      </c>
      <c r="E27" s="24">
        <v>8.7388422003901773</v>
      </c>
      <c r="F27" s="24">
        <v>8.4602690406155912</v>
      </c>
      <c r="G27" s="24">
        <v>9.5642163556160984</v>
      </c>
      <c r="H27" s="24">
        <v>11.3469519774457</v>
      </c>
      <c r="I27" s="24">
        <v>12.369395129945392</v>
      </c>
      <c r="J27" s="24">
        <v>10.458436833185338</v>
      </c>
      <c r="K27" s="24">
        <v>17.820147352455297</v>
      </c>
      <c r="L27" s="24">
        <v>18.201327183788287</v>
      </c>
      <c r="M27" s="24">
        <v>17.735232728345601</v>
      </c>
      <c r="N27" s="24">
        <v>16.5453223993498</v>
      </c>
      <c r="O27" s="24">
        <v>15.225922619887889</v>
      </c>
      <c r="P27" s="24">
        <v>13.971966663004197</v>
      </c>
      <c r="Q27" s="24">
        <v>14.285653695832895</v>
      </c>
      <c r="R27" s="24">
        <v>13.5484059726362</v>
      </c>
      <c r="S27" s="24">
        <v>11.372166790554999</v>
      </c>
      <c r="T27" s="24">
        <v>11.01000898556344</v>
      </c>
      <c r="U27" s="24">
        <v>11.06733245951415</v>
      </c>
      <c r="V27" s="24">
        <v>10.701208293596697</v>
      </c>
      <c r="W27" s="24">
        <v>10.647048173462847</v>
      </c>
      <c r="X27" s="24">
        <v>11.2324019448419</v>
      </c>
      <c r="Y27" s="24">
        <v>10.249708430223562</v>
      </c>
      <c r="Z27" s="24">
        <v>10.447773879129098</v>
      </c>
      <c r="AA27" s="24">
        <v>9.9128446905921983</v>
      </c>
    </row>
    <row r="28" spans="1:27" x14ac:dyDescent="0.25">
      <c r="A28" s="28" t="s">
        <v>131</v>
      </c>
      <c r="B28" s="28" t="s">
        <v>36</v>
      </c>
      <c r="C28" s="24">
        <v>2.9903221799999999E-5</v>
      </c>
      <c r="D28" s="24">
        <v>3.0543118999999994E-5</v>
      </c>
      <c r="E28" s="24">
        <v>3.0010982399999992E-5</v>
      </c>
      <c r="F28" s="24">
        <v>2.8190861599999998E-5</v>
      </c>
      <c r="G28" s="24">
        <v>3.9018464100000006E-5</v>
      </c>
      <c r="H28" s="24">
        <v>4.7567637199999999E-5</v>
      </c>
      <c r="I28" s="24">
        <v>5.3720250999999994E-5</v>
      </c>
      <c r="J28" s="24">
        <v>5.8338367999999996E-5</v>
      </c>
      <c r="K28" s="24">
        <v>5.6513710499999993E-5</v>
      </c>
      <c r="L28" s="24">
        <v>2.3464685789760003</v>
      </c>
      <c r="M28" s="24">
        <v>2.2069406109899998</v>
      </c>
      <c r="N28" s="24">
        <v>3.236079769427</v>
      </c>
      <c r="O28" s="24">
        <v>3.053375755752</v>
      </c>
      <c r="P28" s="24">
        <v>2.8191519905280003</v>
      </c>
      <c r="Q28" s="24">
        <v>3.1075173131314999</v>
      </c>
      <c r="R28" s="24">
        <v>2.9284330818849997</v>
      </c>
      <c r="S28" s="24">
        <v>2.6747626043909998</v>
      </c>
      <c r="T28" s="24">
        <v>2.4983035809556</v>
      </c>
      <c r="U28" s="24">
        <v>2.4162204007170001</v>
      </c>
      <c r="V28" s="24">
        <v>2.2455588959289998</v>
      </c>
      <c r="W28" s="24">
        <v>3.0283957435454001</v>
      </c>
      <c r="X28" s="24">
        <v>2.8563310171937002</v>
      </c>
      <c r="Y28" s="24">
        <v>2.6155031228239993</v>
      </c>
      <c r="Z28" s="24">
        <v>2.5877751628937</v>
      </c>
      <c r="AA28" s="24">
        <v>2.44633079351</v>
      </c>
    </row>
    <row r="29" spans="1:27" x14ac:dyDescent="0.25">
      <c r="A29" s="28" t="s">
        <v>131</v>
      </c>
      <c r="B29" s="28" t="s">
        <v>74</v>
      </c>
      <c r="C29" s="24">
        <v>51.039211999999999</v>
      </c>
      <c r="D29" s="24">
        <v>339.08495400000004</v>
      </c>
      <c r="E29" s="24">
        <v>518.04381999999998</v>
      </c>
      <c r="F29" s="24">
        <v>686.90033018987674</v>
      </c>
      <c r="G29" s="24">
        <v>6310.9508434000145</v>
      </c>
      <c r="H29" s="24">
        <v>10688.161323857006</v>
      </c>
      <c r="I29" s="24">
        <v>11338.914042844641</v>
      </c>
      <c r="J29" s="24">
        <v>9853.0569101582132</v>
      </c>
      <c r="K29" s="24">
        <v>11681.432764420115</v>
      </c>
      <c r="L29" s="24">
        <v>12195.387192117911</v>
      </c>
      <c r="M29" s="24">
        <v>9843.588558403957</v>
      </c>
      <c r="N29" s="24">
        <v>11810.598755478457</v>
      </c>
      <c r="O29" s="24">
        <v>9469.2772320833446</v>
      </c>
      <c r="P29" s="24">
        <v>9953.5117691620708</v>
      </c>
      <c r="Q29" s="24">
        <v>12699.281476116303</v>
      </c>
      <c r="R29" s="24">
        <v>8924.2069558726143</v>
      </c>
      <c r="S29" s="24">
        <v>9161.3853016061366</v>
      </c>
      <c r="T29" s="24">
        <v>7652.3903215987611</v>
      </c>
      <c r="U29" s="24">
        <v>8324.3566080682867</v>
      </c>
      <c r="V29" s="24">
        <v>7556.8203481683604</v>
      </c>
      <c r="W29" s="24">
        <v>7812.6366666757731</v>
      </c>
      <c r="X29" s="24">
        <v>7226.2082289557047</v>
      </c>
      <c r="Y29" s="24">
        <v>7171.4811411484825</v>
      </c>
      <c r="Z29" s="24">
        <v>7307.7311713843537</v>
      </c>
      <c r="AA29" s="24">
        <v>6620.4310632724837</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224551.12554021881</v>
      </c>
      <c r="D31" s="30">
        <v>187433.88757947192</v>
      </c>
      <c r="E31" s="30">
        <v>176355.04361478699</v>
      </c>
      <c r="F31" s="30">
        <v>181243.06980066129</v>
      </c>
      <c r="G31" s="30">
        <v>173815.57550438202</v>
      </c>
      <c r="H31" s="30">
        <v>151916.78158032423</v>
      </c>
      <c r="I31" s="30">
        <v>142591.59041203247</v>
      </c>
      <c r="J31" s="30">
        <v>139266.61189638381</v>
      </c>
      <c r="K31" s="30">
        <v>107109.65398764452</v>
      </c>
      <c r="L31" s="30">
        <v>99337.265119958742</v>
      </c>
      <c r="M31" s="30">
        <v>81919.714261718953</v>
      </c>
      <c r="N31" s="30">
        <v>83300.782940640958</v>
      </c>
      <c r="O31" s="30">
        <v>85687.0817060439</v>
      </c>
      <c r="P31" s="30">
        <v>80360.934282027403</v>
      </c>
      <c r="Q31" s="30">
        <v>58448.416229719936</v>
      </c>
      <c r="R31" s="30">
        <v>53093.517451200038</v>
      </c>
      <c r="S31" s="30">
        <v>56629.08951759195</v>
      </c>
      <c r="T31" s="30">
        <v>49350.863245136257</v>
      </c>
      <c r="U31" s="30">
        <v>49084.596501551314</v>
      </c>
      <c r="V31" s="30">
        <v>43452.913231472296</v>
      </c>
      <c r="W31" s="30">
        <v>47299.741580084265</v>
      </c>
      <c r="X31" s="30">
        <v>38926.463698375941</v>
      </c>
      <c r="Y31" s="30">
        <v>37372.467250169822</v>
      </c>
      <c r="Z31" s="30">
        <v>33656.132514835932</v>
      </c>
      <c r="AA31" s="30">
        <v>32156.803758201797</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195926.82399999999</v>
      </c>
      <c r="D34" s="24">
        <v>164057.82819999999</v>
      </c>
      <c r="E34" s="24">
        <v>166298.5435</v>
      </c>
      <c r="F34" s="24">
        <v>157832.98080000002</v>
      </c>
      <c r="G34" s="24">
        <v>134082.82241094002</v>
      </c>
      <c r="H34" s="24">
        <v>118170.32154912999</v>
      </c>
      <c r="I34" s="24">
        <v>101422.40877338999</v>
      </c>
      <c r="J34" s="24">
        <v>98412.244126103993</v>
      </c>
      <c r="K34" s="24">
        <v>89732.620894499996</v>
      </c>
      <c r="L34" s="24">
        <v>81596.642372855014</v>
      </c>
      <c r="M34" s="24">
        <v>73559.463607268</v>
      </c>
      <c r="N34" s="24">
        <v>77816.328134470008</v>
      </c>
      <c r="O34" s="24">
        <v>75767.242423790987</v>
      </c>
      <c r="P34" s="24">
        <v>70468.898403488987</v>
      </c>
      <c r="Q34" s="24">
        <v>65831.116800000003</v>
      </c>
      <c r="R34" s="24">
        <v>54931.926599999999</v>
      </c>
      <c r="S34" s="24">
        <v>40731.928700000004</v>
      </c>
      <c r="T34" s="24">
        <v>38219.587299999999</v>
      </c>
      <c r="U34" s="24">
        <v>35699.287600000003</v>
      </c>
      <c r="V34" s="24">
        <v>32073.484499999999</v>
      </c>
      <c r="W34" s="24">
        <v>29135.858899999999</v>
      </c>
      <c r="X34" s="24">
        <v>24186.123500000002</v>
      </c>
      <c r="Y34" s="24">
        <v>19361.352099999996</v>
      </c>
      <c r="Z34" s="24">
        <v>14662.7675</v>
      </c>
      <c r="AA34" s="24">
        <v>11778.401699999999</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8149.8965559999997</v>
      </c>
      <c r="D36" s="24">
        <v>7870.8858831420002</v>
      </c>
      <c r="E36" s="24">
        <v>7429.9762134929997</v>
      </c>
      <c r="F36" s="24">
        <v>7808.6760517579996</v>
      </c>
      <c r="G36" s="24">
        <v>7394.8584675559996</v>
      </c>
      <c r="H36" s="24">
        <v>6981.6057691189999</v>
      </c>
      <c r="I36" s="24">
        <v>6675.0266845899996</v>
      </c>
      <c r="J36" s="24">
        <v>6351.2321717290006</v>
      </c>
      <c r="K36" s="24">
        <v>5865.8606406475001</v>
      </c>
      <c r="L36" s="24">
        <v>5542.2837790960002</v>
      </c>
      <c r="M36" s="24">
        <v>5228.4815180009991</v>
      </c>
      <c r="N36" s="24">
        <v>4937.8263882689998</v>
      </c>
      <c r="O36" s="24">
        <v>4666.0014708704002</v>
      </c>
      <c r="P36" s="24">
        <v>4619.8615234139988</v>
      </c>
      <c r="Q36" s="24">
        <v>9257.7369181780014</v>
      </c>
      <c r="R36" s="24">
        <v>6908.7775924029993</v>
      </c>
      <c r="S36" s="24">
        <v>9090.0441226469993</v>
      </c>
      <c r="T36" s="24">
        <v>9392.4044272200008</v>
      </c>
      <c r="U36" s="24">
        <v>8260.1549054499992</v>
      </c>
      <c r="V36" s="24">
        <v>7414.39181697</v>
      </c>
      <c r="W36" s="24">
        <v>7353.3210274969997</v>
      </c>
      <c r="X36" s="24">
        <v>8424.7018865259997</v>
      </c>
      <c r="Y36" s="24">
        <v>7919.2987962760008</v>
      </c>
      <c r="Z36" s="24">
        <v>6410.4148243640002</v>
      </c>
      <c r="AA36" s="24">
        <v>3159.1662138950001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7.0021069371199989</v>
      </c>
      <c r="D38" s="24">
        <v>1.8475208279999999E-2</v>
      </c>
      <c r="E38" s="24">
        <v>23.208395388399996</v>
      </c>
      <c r="F38" s="24">
        <v>57.102723011280005</v>
      </c>
      <c r="G38" s="24">
        <v>161.33517329100002</v>
      </c>
      <c r="H38" s="24">
        <v>99.413549005000007</v>
      </c>
      <c r="I38" s="24">
        <v>43.694319123139991</v>
      </c>
      <c r="J38" s="24">
        <v>152.00695327120002</v>
      </c>
      <c r="K38" s="24">
        <v>33.902932035109998</v>
      </c>
      <c r="L38" s="24">
        <v>44.542571192790007</v>
      </c>
      <c r="M38" s="24">
        <v>35.73717189597</v>
      </c>
      <c r="N38" s="24">
        <v>103.35006359249998</v>
      </c>
      <c r="O38" s="24">
        <v>24.433502937500002</v>
      </c>
      <c r="P38" s="24">
        <v>26.6443886351</v>
      </c>
      <c r="Q38" s="24">
        <v>265.9785366072</v>
      </c>
      <c r="R38" s="24">
        <v>428.40771328850002</v>
      </c>
      <c r="S38" s="24">
        <v>1294.905061727</v>
      </c>
      <c r="T38" s="24">
        <v>894.77202727660017</v>
      </c>
      <c r="U38" s="24">
        <v>1460.369681033</v>
      </c>
      <c r="V38" s="24">
        <v>1943.9939020022</v>
      </c>
      <c r="W38" s="24">
        <v>1358.516158292</v>
      </c>
      <c r="X38" s="24">
        <v>3714.2667279779998</v>
      </c>
      <c r="Y38" s="24">
        <v>3525.0087228080006</v>
      </c>
      <c r="Z38" s="24">
        <v>3436.5411319220002</v>
      </c>
      <c r="AA38" s="24">
        <v>3805.2576975799998</v>
      </c>
    </row>
    <row r="39" spans="1:27" x14ac:dyDescent="0.25">
      <c r="A39" s="28" t="s">
        <v>132</v>
      </c>
      <c r="B39" s="28" t="s">
        <v>66</v>
      </c>
      <c r="C39" s="24">
        <v>4828.7511999999997</v>
      </c>
      <c r="D39" s="24">
        <v>4533.9372999999996</v>
      </c>
      <c r="E39" s="24">
        <v>4284.4393</v>
      </c>
      <c r="F39" s="24">
        <v>4012.1309999999999</v>
      </c>
      <c r="G39" s="24">
        <v>3770.3510000000001</v>
      </c>
      <c r="H39" s="24">
        <v>3545.3489</v>
      </c>
      <c r="I39" s="24">
        <v>3348.183</v>
      </c>
      <c r="J39" s="24">
        <v>3119.5965000000001</v>
      </c>
      <c r="K39" s="24">
        <v>2945.5464999999999</v>
      </c>
      <c r="L39" s="24">
        <v>2771.3779399999999</v>
      </c>
      <c r="M39" s="24">
        <v>2617.0589</v>
      </c>
      <c r="N39" s="24">
        <v>2449.7359999999999</v>
      </c>
      <c r="O39" s="24">
        <v>2303.0712000000003</v>
      </c>
      <c r="P39" s="24">
        <v>2163.3209500000003</v>
      </c>
      <c r="Q39" s="24">
        <v>2040.0065</v>
      </c>
      <c r="R39" s="24">
        <v>1905.84725</v>
      </c>
      <c r="S39" s="24">
        <v>677.58910000000003</v>
      </c>
      <c r="T39" s="24">
        <v>638.22910000000002</v>
      </c>
      <c r="U39" s="24">
        <v>601.17560000000003</v>
      </c>
      <c r="V39" s="24">
        <v>561.83375000000001</v>
      </c>
      <c r="W39" s="24">
        <v>530.87310000000002</v>
      </c>
      <c r="X39" s="24">
        <v>0</v>
      </c>
      <c r="Y39" s="24">
        <v>0</v>
      </c>
      <c r="Z39" s="24">
        <v>0</v>
      </c>
      <c r="AA39" s="24">
        <v>0</v>
      </c>
    </row>
    <row r="40" spans="1:27" x14ac:dyDescent="0.25">
      <c r="A40" s="28" t="s">
        <v>132</v>
      </c>
      <c r="B40" s="28" t="s">
        <v>70</v>
      </c>
      <c r="C40" s="24">
        <v>5574.3007800000005</v>
      </c>
      <c r="D40" s="24">
        <v>8927.6567673465033</v>
      </c>
      <c r="E40" s="24">
        <v>8349.9390551309007</v>
      </c>
      <c r="F40" s="24">
        <v>7200.5405838212018</v>
      </c>
      <c r="G40" s="24">
        <v>10755.772673445397</v>
      </c>
      <c r="H40" s="24">
        <v>13715.835464175401</v>
      </c>
      <c r="I40" s="24">
        <v>19533.9598415408</v>
      </c>
      <c r="J40" s="24">
        <v>23427.372065463598</v>
      </c>
      <c r="K40" s="24">
        <v>21452.678365800501</v>
      </c>
      <c r="L40" s="24">
        <v>20870.6947312718</v>
      </c>
      <c r="M40" s="24">
        <v>19101.492806610404</v>
      </c>
      <c r="N40" s="24">
        <v>17591.609527613291</v>
      </c>
      <c r="O40" s="24">
        <v>14832.346316209698</v>
      </c>
      <c r="P40" s="24">
        <v>16950.297288862101</v>
      </c>
      <c r="Q40" s="24">
        <v>18859.817931927002</v>
      </c>
      <c r="R40" s="24">
        <v>24256.2739668461</v>
      </c>
      <c r="S40" s="24">
        <v>37747.552874676599</v>
      </c>
      <c r="T40" s="24">
        <v>35329.197501607501</v>
      </c>
      <c r="U40" s="24">
        <v>33774.104563951892</v>
      </c>
      <c r="V40" s="24">
        <v>28784.838772173203</v>
      </c>
      <c r="W40" s="24">
        <v>26785.669307495598</v>
      </c>
      <c r="X40" s="24">
        <v>23346.225976863599</v>
      </c>
      <c r="Y40" s="24">
        <v>26255.160153913796</v>
      </c>
      <c r="Z40" s="24">
        <v>25448.951669327202</v>
      </c>
      <c r="AA40" s="24">
        <v>27221.616988792997</v>
      </c>
    </row>
    <row r="41" spans="1:27" x14ac:dyDescent="0.25">
      <c r="A41" s="28" t="s">
        <v>132</v>
      </c>
      <c r="B41" s="28" t="s">
        <v>69</v>
      </c>
      <c r="C41" s="24">
        <v>5.0715813822031883</v>
      </c>
      <c r="D41" s="24">
        <v>6.9104048725587583</v>
      </c>
      <c r="E41" s="24">
        <v>6.5708435318314677</v>
      </c>
      <c r="F41" s="24">
        <v>5.9327177441266308</v>
      </c>
      <c r="G41" s="24">
        <v>5.4791909665403811</v>
      </c>
      <c r="H41" s="24">
        <v>5.5018894621218308</v>
      </c>
      <c r="I41" s="24">
        <v>5.1660664324794698</v>
      </c>
      <c r="J41" s="24">
        <v>4.0915229886191593</v>
      </c>
      <c r="K41" s="24">
        <v>5.3234511397711994</v>
      </c>
      <c r="L41" s="24">
        <v>5.2562231803462476</v>
      </c>
      <c r="M41" s="24">
        <v>5.2596484212614998</v>
      </c>
      <c r="N41" s="24">
        <v>4.8939271933631998</v>
      </c>
      <c r="O41" s="24">
        <v>4.4673716744230978</v>
      </c>
      <c r="P41" s="24">
        <v>4.1621803502968975</v>
      </c>
      <c r="Q41" s="24">
        <v>4.1992706400681703</v>
      </c>
      <c r="R41" s="24">
        <v>3.8182233619919592</v>
      </c>
      <c r="S41" s="24">
        <v>3.4165487811912989</v>
      </c>
      <c r="T41" s="24">
        <v>3.558274410596669</v>
      </c>
      <c r="U41" s="24">
        <v>3.504573238847799</v>
      </c>
      <c r="V41" s="24">
        <v>3.4415192061651001</v>
      </c>
      <c r="W41" s="24">
        <v>3.2323953288890492</v>
      </c>
      <c r="X41" s="24">
        <v>4.7452906998935713</v>
      </c>
      <c r="Y41" s="24">
        <v>4.2906485004968191</v>
      </c>
      <c r="Z41" s="24">
        <v>4.2126001623136791</v>
      </c>
      <c r="AA41" s="24">
        <v>3.9715544860363994</v>
      </c>
    </row>
    <row r="42" spans="1:27" x14ac:dyDescent="0.25">
      <c r="A42" s="28" t="s">
        <v>132</v>
      </c>
      <c r="B42" s="28" t="s">
        <v>36</v>
      </c>
      <c r="C42" s="24">
        <v>1.1996651574000001E-3</v>
      </c>
      <c r="D42" s="24">
        <v>1.9176941610000001E-2</v>
      </c>
      <c r="E42" s="24">
        <v>2.1377825852300001E-2</v>
      </c>
      <c r="F42" s="24">
        <v>2.1587384533999998E-2</v>
      </c>
      <c r="G42" s="24">
        <v>2.2647696708999999E-2</v>
      </c>
      <c r="H42" s="24">
        <v>2.1560525570999998E-2</v>
      </c>
      <c r="I42" s="24">
        <v>2.1095920981000001E-2</v>
      </c>
      <c r="J42" s="24">
        <v>0.23589713826000003</v>
      </c>
      <c r="K42" s="24">
        <v>0.22531759629999998</v>
      </c>
      <c r="L42" s="24">
        <v>0.21189740969999998</v>
      </c>
      <c r="M42" s="24">
        <v>0.97871704856999997</v>
      </c>
      <c r="N42" s="24">
        <v>0.95974226086000003</v>
      </c>
      <c r="O42" s="24">
        <v>0.90379456296000005</v>
      </c>
      <c r="P42" s="24">
        <v>1.6143532887400001</v>
      </c>
      <c r="Q42" s="24">
        <v>1.5323342447599901</v>
      </c>
      <c r="R42" s="24">
        <v>1.4442114482999899</v>
      </c>
      <c r="S42" s="24">
        <v>1.3225060293699999</v>
      </c>
      <c r="T42" s="24">
        <v>1.2603930069999998</v>
      </c>
      <c r="U42" s="24">
        <v>1.19540557042</v>
      </c>
      <c r="V42" s="24">
        <v>1.1234419764300001</v>
      </c>
      <c r="W42" s="24">
        <v>1.0682471019499999</v>
      </c>
      <c r="X42" s="24">
        <v>1.3116315733999999</v>
      </c>
      <c r="Y42" s="24">
        <v>1.2159040854500001</v>
      </c>
      <c r="Z42" s="24">
        <v>1.28658852742</v>
      </c>
      <c r="AA42" s="24">
        <v>1.2088384507799999</v>
      </c>
    </row>
    <row r="43" spans="1:27" x14ac:dyDescent="0.25">
      <c r="A43" s="28" t="s">
        <v>132</v>
      </c>
      <c r="B43" s="28" t="s">
        <v>74</v>
      </c>
      <c r="C43" s="24">
        <v>591.98099999999999</v>
      </c>
      <c r="D43" s="24">
        <v>588.4049399999999</v>
      </c>
      <c r="E43" s="24">
        <v>1269.2855</v>
      </c>
      <c r="F43" s="24">
        <v>1224.9446073694521</v>
      </c>
      <c r="G43" s="24">
        <v>1833.2745113044209</v>
      </c>
      <c r="H43" s="24">
        <v>2378.3925109574238</v>
      </c>
      <c r="I43" s="24">
        <v>2601.4588106005335</v>
      </c>
      <c r="J43" s="24">
        <v>1954.472811269954</v>
      </c>
      <c r="K43" s="24">
        <v>2335.7732110094053</v>
      </c>
      <c r="L43" s="24">
        <v>2373.19351054549</v>
      </c>
      <c r="M43" s="24">
        <v>1630.6678099599471</v>
      </c>
      <c r="N43" s="24">
        <v>2233.6108095295308</v>
      </c>
      <c r="O43" s="24">
        <v>2084.2264089917621</v>
      </c>
      <c r="P43" s="24">
        <v>1763.4318097908049</v>
      </c>
      <c r="Q43" s="24">
        <v>2230.8522637867104</v>
      </c>
      <c r="R43" s="24">
        <v>1915.59361846</v>
      </c>
      <c r="S43" s="24">
        <v>1468.06211674</v>
      </c>
      <c r="T43" s="24">
        <v>1403.5324472499999</v>
      </c>
      <c r="U43" s="24">
        <v>1482.9338046999999</v>
      </c>
      <c r="V43" s="24">
        <v>1200.0299519999999</v>
      </c>
      <c r="W43" s="24">
        <v>1151.7918311999999</v>
      </c>
      <c r="X43" s="24">
        <v>1168.3735172000002</v>
      </c>
      <c r="Y43" s="24">
        <v>885.0520027</v>
      </c>
      <c r="Z43" s="24">
        <v>844.68163049999998</v>
      </c>
      <c r="AA43" s="24">
        <v>757.65539100000001</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214491.84622431931</v>
      </c>
      <c r="D45" s="30">
        <v>185397.23703056935</v>
      </c>
      <c r="E45" s="30">
        <v>186392.67730754416</v>
      </c>
      <c r="F45" s="30">
        <v>176917.3638763346</v>
      </c>
      <c r="G45" s="30">
        <v>156170.61891619899</v>
      </c>
      <c r="H45" s="30">
        <v>142518.02712089149</v>
      </c>
      <c r="I45" s="30">
        <v>131028.43868507641</v>
      </c>
      <c r="J45" s="30">
        <v>131466.54333955643</v>
      </c>
      <c r="K45" s="30">
        <v>120035.93278412288</v>
      </c>
      <c r="L45" s="30">
        <v>110830.79761759596</v>
      </c>
      <c r="M45" s="30">
        <v>100547.49365219664</v>
      </c>
      <c r="N45" s="30">
        <v>102903.74404113815</v>
      </c>
      <c r="O45" s="30">
        <v>97597.562285483029</v>
      </c>
      <c r="P45" s="30">
        <v>94233.184734750481</v>
      </c>
      <c r="Q45" s="30">
        <v>96258.855957352265</v>
      </c>
      <c r="R45" s="30">
        <v>88435.051345899585</v>
      </c>
      <c r="S45" s="30">
        <v>89545.436407831789</v>
      </c>
      <c r="T45" s="30">
        <v>84477.748630514689</v>
      </c>
      <c r="U45" s="30">
        <v>79798.596923673744</v>
      </c>
      <c r="V45" s="30">
        <v>70781.984260351572</v>
      </c>
      <c r="W45" s="30">
        <v>65167.470888613476</v>
      </c>
      <c r="X45" s="30">
        <v>59676.063382067499</v>
      </c>
      <c r="Y45" s="30">
        <v>57065.110421498292</v>
      </c>
      <c r="Z45" s="30">
        <v>49962.887725775508</v>
      </c>
      <c r="AA45" s="30">
        <v>45968.414154754035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120505.761</v>
      </c>
      <c r="D49" s="24">
        <v>99645.479000000007</v>
      </c>
      <c r="E49" s="24">
        <v>103170.6195</v>
      </c>
      <c r="F49" s="24">
        <v>79935.781382119982</v>
      </c>
      <c r="G49" s="24">
        <v>70578.672700755007</v>
      </c>
      <c r="H49" s="24">
        <v>64470.821072270002</v>
      </c>
      <c r="I49" s="24">
        <v>55951.277710265</v>
      </c>
      <c r="J49" s="24">
        <v>55045.627999999997</v>
      </c>
      <c r="K49" s="24">
        <v>48213.7</v>
      </c>
      <c r="L49" s="24">
        <v>48634.669500000004</v>
      </c>
      <c r="M49" s="24">
        <v>46162.896999999997</v>
      </c>
      <c r="N49" s="24">
        <v>44947.718999999997</v>
      </c>
      <c r="O49" s="24">
        <v>44149.3</v>
      </c>
      <c r="P49" s="24">
        <v>40867.535499999998</v>
      </c>
      <c r="Q49" s="24">
        <v>37463.553500000002</v>
      </c>
      <c r="R49" s="24">
        <v>36450.825499999999</v>
      </c>
      <c r="S49" s="24">
        <v>33344.110999999997</v>
      </c>
      <c r="T49" s="24">
        <v>30749.945500000002</v>
      </c>
      <c r="U49" s="24">
        <v>28894.661</v>
      </c>
      <c r="V49" s="24">
        <v>29181.152999999998</v>
      </c>
      <c r="W49" s="24">
        <v>25842.962199999998</v>
      </c>
      <c r="X49" s="24">
        <v>25302.4735</v>
      </c>
      <c r="Y49" s="24">
        <v>22559.372800000001</v>
      </c>
      <c r="Z49" s="24">
        <v>21598.615000000002</v>
      </c>
      <c r="AA49" s="24">
        <v>21075.559799999999</v>
      </c>
    </row>
    <row r="50" spans="1:27" x14ac:dyDescent="0.25">
      <c r="A50" s="28" t="s">
        <v>133</v>
      </c>
      <c r="B50" s="28" t="s">
        <v>20</v>
      </c>
      <c r="C50" s="24">
        <v>0</v>
      </c>
      <c r="D50" s="24">
        <v>9.0265529999999997E-3</v>
      </c>
      <c r="E50" s="24">
        <v>8.9012279999999989E-3</v>
      </c>
      <c r="F50" s="24">
        <v>9.1705299999999997E-3</v>
      </c>
      <c r="G50" s="24">
        <v>8.7179430000000006E-3</v>
      </c>
      <c r="H50" s="24">
        <v>8.4793639999999997E-3</v>
      </c>
      <c r="I50" s="24">
        <v>8.1945179999999892E-3</v>
      </c>
      <c r="J50" s="24">
        <v>7.9924780000000008E-3</v>
      </c>
      <c r="K50" s="24">
        <v>7.8408979999999903E-3</v>
      </c>
      <c r="L50" s="24">
        <v>7.4433869999999897E-3</v>
      </c>
      <c r="M50" s="24">
        <v>6.9886327000000005E-3</v>
      </c>
      <c r="N50" s="24">
        <v>8.2404949999999987E-3</v>
      </c>
      <c r="O50" s="24">
        <v>8.5894929999999984E-3</v>
      </c>
      <c r="P50" s="24">
        <v>9.4103610000000008E-3</v>
      </c>
      <c r="Q50" s="24">
        <v>1.1837441000000001E-2</v>
      </c>
      <c r="R50" s="24">
        <v>1.0955038E-2</v>
      </c>
      <c r="S50" s="24">
        <v>1.3334156E-2</v>
      </c>
      <c r="T50" s="24">
        <v>1.3079420000000001E-2</v>
      </c>
      <c r="U50" s="24">
        <v>1.7832219999999999E-2</v>
      </c>
      <c r="V50" s="24">
        <v>1.5549220000000001E-2</v>
      </c>
      <c r="W50" s="24">
        <v>1.5657016999999999E-2</v>
      </c>
      <c r="X50" s="24">
        <v>1.8370918E-2</v>
      </c>
      <c r="Y50" s="24">
        <v>1.9434516999999998E-2</v>
      </c>
      <c r="Z50" s="24">
        <v>1.7470469999999998E-2</v>
      </c>
      <c r="AA50" s="24">
        <v>1.6561489999999998E-2</v>
      </c>
    </row>
    <row r="51" spans="1:27" x14ac:dyDescent="0.25">
      <c r="A51" s="28" t="s">
        <v>133</v>
      </c>
      <c r="B51" s="28" t="s">
        <v>32</v>
      </c>
      <c r="C51" s="24">
        <v>35.125062</v>
      </c>
      <c r="D51" s="24">
        <v>28.634223000000002</v>
      </c>
      <c r="E51" s="24">
        <v>34.235503999999999</v>
      </c>
      <c r="F51" s="24">
        <v>16.584169999999997</v>
      </c>
      <c r="G51" s="24">
        <v>22.155969000000002</v>
      </c>
      <c r="H51" s="24">
        <v>49.081330000000001</v>
      </c>
      <c r="I51" s="24">
        <v>54.029273000000003</v>
      </c>
      <c r="J51" s="24">
        <v>61.266336000000003</v>
      </c>
      <c r="K51" s="24">
        <v>67.975850000000008</v>
      </c>
      <c r="L51" s="24">
        <v>48.817349999999998</v>
      </c>
      <c r="M51" s="24">
        <v>20.41469</v>
      </c>
      <c r="N51" s="24">
        <v>15.728709</v>
      </c>
      <c r="O51" s="24">
        <v>11.890013999999999</v>
      </c>
      <c r="P51" s="24">
        <v>65.895259999999993</v>
      </c>
      <c r="Q51" s="24">
        <v>96.721630000000005</v>
      </c>
      <c r="R51" s="24">
        <v>41.815330000000003</v>
      </c>
      <c r="S51" s="24">
        <v>122.35630999999999</v>
      </c>
      <c r="T51" s="24">
        <v>119.70386000000001</v>
      </c>
      <c r="U51" s="24">
        <v>0</v>
      </c>
      <c r="V51" s="24">
        <v>0</v>
      </c>
      <c r="W51" s="24">
        <v>0</v>
      </c>
      <c r="X51" s="24">
        <v>0</v>
      </c>
      <c r="Y51" s="24">
        <v>0</v>
      </c>
      <c r="Z51" s="24">
        <v>0</v>
      </c>
      <c r="AA51" s="24">
        <v>0</v>
      </c>
    </row>
    <row r="52" spans="1:27" x14ac:dyDescent="0.25">
      <c r="A52" s="28" t="s">
        <v>133</v>
      </c>
      <c r="B52" s="28" t="s">
        <v>67</v>
      </c>
      <c r="C52" s="24">
        <v>78.368371527999997</v>
      </c>
      <c r="D52" s="24">
        <v>200.2273761239999</v>
      </c>
      <c r="E52" s="24">
        <v>121.17621891910001</v>
      </c>
      <c r="F52" s="24">
        <v>80.783762045699987</v>
      </c>
      <c r="G52" s="24">
        <v>100.99180948899999</v>
      </c>
      <c r="H52" s="24">
        <v>223.43667132100003</v>
      </c>
      <c r="I52" s="24">
        <v>142.72107075310001</v>
      </c>
      <c r="J52" s="24">
        <v>76.934019591000009</v>
      </c>
      <c r="K52" s="24">
        <v>133.35102664959999</v>
      </c>
      <c r="L52" s="24">
        <v>82.703773214399902</v>
      </c>
      <c r="M52" s="24">
        <v>75.196010366700008</v>
      </c>
      <c r="N52" s="24">
        <v>76.134222453999982</v>
      </c>
      <c r="O52" s="24">
        <v>33.213250135999999</v>
      </c>
      <c r="P52" s="24">
        <v>33.094192919200012</v>
      </c>
      <c r="Q52" s="24">
        <v>429.60138348300001</v>
      </c>
      <c r="R52" s="24">
        <v>127.2882204604</v>
      </c>
      <c r="S52" s="24">
        <v>556.74106596100012</v>
      </c>
      <c r="T52" s="24">
        <v>183.90472165940002</v>
      </c>
      <c r="U52" s="24">
        <v>647.044334929</v>
      </c>
      <c r="V52" s="24">
        <v>827.28665407760002</v>
      </c>
      <c r="W52" s="24">
        <v>928.32377467670005</v>
      </c>
      <c r="X52" s="24">
        <v>699.08487366600002</v>
      </c>
      <c r="Y52" s="24">
        <v>2065.1285671435999</v>
      </c>
      <c r="Z52" s="24">
        <v>1328.1028806056001</v>
      </c>
      <c r="AA52" s="24">
        <v>783.72958496740011</v>
      </c>
    </row>
    <row r="53" spans="1:27" x14ac:dyDescent="0.25">
      <c r="A53" s="28" t="s">
        <v>133</v>
      </c>
      <c r="B53" s="28" t="s">
        <v>66</v>
      </c>
      <c r="C53" s="24">
        <v>20059.693499999998</v>
      </c>
      <c r="D53" s="24">
        <v>18321.915789999999</v>
      </c>
      <c r="E53" s="24">
        <v>16191.125260000003</v>
      </c>
      <c r="F53" s="24">
        <v>18841.629149999997</v>
      </c>
      <c r="G53" s="24">
        <v>18282.828280000002</v>
      </c>
      <c r="H53" s="24">
        <v>16290.002179999999</v>
      </c>
      <c r="I53" s="24">
        <v>15438.255939999999</v>
      </c>
      <c r="J53" s="24">
        <v>18426.313289999998</v>
      </c>
      <c r="K53" s="24">
        <v>14326.618759999999</v>
      </c>
      <c r="L53" s="24">
        <v>11675.7796</v>
      </c>
      <c r="M53" s="24">
        <v>10928.957999999999</v>
      </c>
      <c r="N53" s="24">
        <v>9346.2832399999988</v>
      </c>
      <c r="O53" s="24">
        <v>10870.59858</v>
      </c>
      <c r="P53" s="24">
        <v>10529.032480000002</v>
      </c>
      <c r="Q53" s="24">
        <v>9451.4685600000012</v>
      </c>
      <c r="R53" s="24">
        <v>8858.0621599999977</v>
      </c>
      <c r="S53" s="24">
        <v>10587.604369999999</v>
      </c>
      <c r="T53" s="24">
        <v>8289.3458599999994</v>
      </c>
      <c r="U53" s="24">
        <v>6730.745210000001</v>
      </c>
      <c r="V53" s="24">
        <v>6301.1667799999987</v>
      </c>
      <c r="W53" s="24">
        <v>5402.5663999999997</v>
      </c>
      <c r="X53" s="24">
        <v>6270.4788600000011</v>
      </c>
      <c r="Y53" s="24">
        <v>6066.3435900000004</v>
      </c>
      <c r="Z53" s="24">
        <v>5438.7148000000007</v>
      </c>
      <c r="AA53" s="24">
        <v>5125.2223100000001</v>
      </c>
    </row>
    <row r="54" spans="1:27" x14ac:dyDescent="0.25">
      <c r="A54" s="28" t="s">
        <v>133</v>
      </c>
      <c r="B54" s="28" t="s">
        <v>70</v>
      </c>
      <c r="C54" s="24">
        <v>29779.76829</v>
      </c>
      <c r="D54" s="24">
        <v>34058.323032233035</v>
      </c>
      <c r="E54" s="24">
        <v>27331.310825525499</v>
      </c>
      <c r="F54" s="24">
        <v>26875.641761139195</v>
      </c>
      <c r="G54" s="24">
        <v>26353.668427754714</v>
      </c>
      <c r="H54" s="24">
        <v>25402.578198085754</v>
      </c>
      <c r="I54" s="24">
        <v>23954.14258453601</v>
      </c>
      <c r="J54" s="24">
        <v>20523.950486253274</v>
      </c>
      <c r="K54" s="24">
        <v>19761.58339093309</v>
      </c>
      <c r="L54" s="24">
        <v>18380.328451326892</v>
      </c>
      <c r="M54" s="24">
        <v>19782.434804689088</v>
      </c>
      <c r="N54" s="24">
        <v>16323.114626373059</v>
      </c>
      <c r="O54" s="24">
        <v>15616.508143764453</v>
      </c>
      <c r="P54" s="24">
        <v>15481.288851286354</v>
      </c>
      <c r="Q54" s="24">
        <v>15465.443154308105</v>
      </c>
      <c r="R54" s="24">
        <v>14924.296213943551</v>
      </c>
      <c r="S54" s="24">
        <v>13014.788878948897</v>
      </c>
      <c r="T54" s="24">
        <v>14115.857195005528</v>
      </c>
      <c r="U54" s="24">
        <v>13114.831496187231</v>
      </c>
      <c r="V54" s="24">
        <v>13198.246951113095</v>
      </c>
      <c r="W54" s="24">
        <v>11745.044000678379</v>
      </c>
      <c r="X54" s="24">
        <v>12931.995191114513</v>
      </c>
      <c r="Y54" s="24">
        <v>12531.528762179783</v>
      </c>
      <c r="Z54" s="24">
        <v>12004.01265875442</v>
      </c>
      <c r="AA54" s="24">
        <v>11249.282283815846</v>
      </c>
    </row>
    <row r="55" spans="1:27" x14ac:dyDescent="0.25">
      <c r="A55" s="28" t="s">
        <v>133</v>
      </c>
      <c r="B55" s="28" t="s">
        <v>69</v>
      </c>
      <c r="C55" s="24">
        <v>2.6321128833322907</v>
      </c>
      <c r="D55" s="24">
        <v>2.4736896361976988</v>
      </c>
      <c r="E55" s="24">
        <v>2.3954764349184297</v>
      </c>
      <c r="F55" s="24">
        <v>2.1816433333902605</v>
      </c>
      <c r="G55" s="24">
        <v>1.9541323161771591</v>
      </c>
      <c r="H55" s="24">
        <v>1.9195018027118489</v>
      </c>
      <c r="I55" s="24">
        <v>1.8171250381263091</v>
      </c>
      <c r="J55" s="24">
        <v>1.6111581601627991</v>
      </c>
      <c r="K55" s="24">
        <v>1.5491496752911302</v>
      </c>
      <c r="L55" s="24">
        <v>1.4829738440760192</v>
      </c>
      <c r="M55" s="24">
        <v>1.424659592529919</v>
      </c>
      <c r="N55" s="24">
        <v>1.3927135858900401</v>
      </c>
      <c r="O55" s="24">
        <v>1.2611238410527599</v>
      </c>
      <c r="P55" s="24">
        <v>1.1515629181324001</v>
      </c>
      <c r="Q55" s="24">
        <v>1.1491410974050988</v>
      </c>
      <c r="R55" s="24">
        <v>1.1150525573162</v>
      </c>
      <c r="S55" s="24">
        <v>0.98142283113029982</v>
      </c>
      <c r="T55" s="24">
        <v>0.98585572752299988</v>
      </c>
      <c r="U55" s="24">
        <v>1.0004042560365001</v>
      </c>
      <c r="V55" s="24">
        <v>0.94042651626269991</v>
      </c>
      <c r="W55" s="24">
        <v>1.1669155296369991</v>
      </c>
      <c r="X55" s="24">
        <v>1.5552357072374998</v>
      </c>
      <c r="Y55" s="24">
        <v>1.5508967129126998</v>
      </c>
      <c r="Z55" s="24">
        <v>1.4654451682349998</v>
      </c>
      <c r="AA55" s="24">
        <v>1.3926435481796002</v>
      </c>
    </row>
    <row r="56" spans="1:27" x14ac:dyDescent="0.25">
      <c r="A56" s="28" t="s">
        <v>133</v>
      </c>
      <c r="B56" s="28" t="s">
        <v>36</v>
      </c>
      <c r="C56" s="24">
        <v>0.11713704875419989</v>
      </c>
      <c r="D56" s="24">
        <v>0.15856546719259998</v>
      </c>
      <c r="E56" s="24">
        <v>0.15865446872899999</v>
      </c>
      <c r="F56" s="24">
        <v>0.14538987751349999</v>
      </c>
      <c r="G56" s="24">
        <v>0.1435721442016</v>
      </c>
      <c r="H56" s="24">
        <v>0.14279797897099991</v>
      </c>
      <c r="I56" s="24">
        <v>0.13285737006300002</v>
      </c>
      <c r="J56" s="24">
        <v>0.11477404036500001</v>
      </c>
      <c r="K56" s="24">
        <v>0.10444477840499999</v>
      </c>
      <c r="L56" s="24">
        <v>9.8362031129999986E-2</v>
      </c>
      <c r="M56" s="24">
        <v>9.6082389830000017E-2</v>
      </c>
      <c r="N56" s="24">
        <v>9.3096603765000008E-2</v>
      </c>
      <c r="O56" s="24">
        <v>6.8757661779999993E-2</v>
      </c>
      <c r="P56" s="24">
        <v>6.5581146714999997E-2</v>
      </c>
      <c r="Q56" s="24">
        <v>6.2113488042999994E-2</v>
      </c>
      <c r="R56" s="24">
        <v>5.8051672109999994E-2</v>
      </c>
      <c r="S56" s="24">
        <v>5.2675606479999998E-2</v>
      </c>
      <c r="T56" s="24">
        <v>4.7759426816999996E-2</v>
      </c>
      <c r="U56" s="24">
        <v>0.19437979620000001</v>
      </c>
      <c r="V56" s="24">
        <v>0.18686797319999998</v>
      </c>
      <c r="W56" s="24">
        <v>0.16010028299999998</v>
      </c>
      <c r="X56" s="24">
        <v>0.13282697600000001</v>
      </c>
      <c r="Y56" s="24">
        <v>0.12205617639999999</v>
      </c>
      <c r="Z56" s="24">
        <v>0.12204817480000001</v>
      </c>
      <c r="AA56" s="24">
        <v>0.11613978500000001</v>
      </c>
    </row>
    <row r="57" spans="1:27" x14ac:dyDescent="0.25">
      <c r="A57" s="28" t="s">
        <v>133</v>
      </c>
      <c r="B57" s="28" t="s">
        <v>74</v>
      </c>
      <c r="C57" s="24">
        <v>0</v>
      </c>
      <c r="D57" s="24">
        <v>0</v>
      </c>
      <c r="E57" s="24">
        <v>0</v>
      </c>
      <c r="F57" s="24">
        <v>7.3363250000000004E-6</v>
      </c>
      <c r="G57" s="24">
        <v>7.4616019999999902E-6</v>
      </c>
      <c r="H57" s="24">
        <v>9.0932870000000009E-6</v>
      </c>
      <c r="I57" s="24">
        <v>8.7920529999999998E-6</v>
      </c>
      <c r="J57" s="24">
        <v>8.2943380000000001E-6</v>
      </c>
      <c r="K57" s="24">
        <v>8.5480969999999988E-6</v>
      </c>
      <c r="L57" s="24">
        <v>8.3227840000000006E-6</v>
      </c>
      <c r="M57" s="24">
        <v>8.0723919999999989E-6</v>
      </c>
      <c r="N57" s="24">
        <v>9.9349829999999991E-6</v>
      </c>
      <c r="O57" s="24">
        <v>9.3170140000000007E-6</v>
      </c>
      <c r="P57" s="24">
        <v>1.0110613E-5</v>
      </c>
      <c r="Q57" s="24">
        <v>1.8316869999999999E-5</v>
      </c>
      <c r="R57" s="24">
        <v>1.7301509999999998E-5</v>
      </c>
      <c r="S57" s="24">
        <v>1.6031944999999998E-5</v>
      </c>
      <c r="T57" s="24">
        <v>1.5196499999999999E-5</v>
      </c>
      <c r="U57" s="24">
        <v>0.21736877000000002</v>
      </c>
      <c r="V57" s="24">
        <v>0.21937651</v>
      </c>
      <c r="W57" s="24">
        <v>0.21101304999999998</v>
      </c>
      <c r="X57" s="24">
        <v>0.68074206999999998</v>
      </c>
      <c r="Y57" s="24">
        <v>0.73122186</v>
      </c>
      <c r="Z57" s="24">
        <v>1.0062119</v>
      </c>
      <c r="AA57" s="24">
        <v>0.96394727000000002</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170461.34833641135</v>
      </c>
      <c r="D59" s="30">
        <v>152257.06213754622</v>
      </c>
      <c r="E59" s="30">
        <v>146850.87168610754</v>
      </c>
      <c r="F59" s="30">
        <v>125752.61103916826</v>
      </c>
      <c r="G59" s="30">
        <v>115340.28003725791</v>
      </c>
      <c r="H59" s="30">
        <v>106437.84743284347</v>
      </c>
      <c r="I59" s="30">
        <v>95542.251898110233</v>
      </c>
      <c r="J59" s="30">
        <v>94135.711282482429</v>
      </c>
      <c r="K59" s="30">
        <v>82504.786018155981</v>
      </c>
      <c r="L59" s="30">
        <v>78823.789091772371</v>
      </c>
      <c r="M59" s="30">
        <v>76971.332153281022</v>
      </c>
      <c r="N59" s="30">
        <v>70710.380751907942</v>
      </c>
      <c r="O59" s="30">
        <v>70682.779701234496</v>
      </c>
      <c r="P59" s="30">
        <v>66978.007257484685</v>
      </c>
      <c r="Q59" s="30">
        <v>62907.949206329511</v>
      </c>
      <c r="R59" s="30">
        <v>60403.413431999274</v>
      </c>
      <c r="S59" s="30">
        <v>57626.596381897034</v>
      </c>
      <c r="T59" s="30">
        <v>53459.756071812451</v>
      </c>
      <c r="U59" s="30">
        <v>49388.300277592272</v>
      </c>
      <c r="V59" s="30">
        <v>49508.809360926956</v>
      </c>
      <c r="W59" s="30">
        <v>43920.078947901718</v>
      </c>
      <c r="X59" s="30">
        <v>45205.606031405747</v>
      </c>
      <c r="Y59" s="30">
        <v>43223.944050553298</v>
      </c>
      <c r="Z59" s="30">
        <v>40370.92825499826</v>
      </c>
      <c r="AA59" s="30">
        <v>38235.203183821424</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8998.845800000001</v>
      </c>
      <c r="D64" s="24">
        <v>7555.1495938155003</v>
      </c>
      <c r="E64" s="24">
        <v>3966.9552094980004</v>
      </c>
      <c r="F64" s="24">
        <v>2779.5939751630003</v>
      </c>
      <c r="G64" s="24">
        <v>2612.0390302419996</v>
      </c>
      <c r="H64" s="24">
        <v>2464.0157447701999</v>
      </c>
      <c r="I64" s="24">
        <v>2322.611460525</v>
      </c>
      <c r="J64" s="24">
        <v>2207.0846981199998</v>
      </c>
      <c r="K64" s="24">
        <v>2070.6002727370001</v>
      </c>
      <c r="L64" s="24">
        <v>1963.3521735605</v>
      </c>
      <c r="M64" s="24">
        <v>1845.4818717127</v>
      </c>
      <c r="N64" s="24">
        <v>1749.810277953</v>
      </c>
      <c r="O64" s="24">
        <v>1658.2361956169998</v>
      </c>
      <c r="P64" s="24">
        <v>2350.826537333</v>
      </c>
      <c r="Q64" s="24">
        <v>3377.8825561350004</v>
      </c>
      <c r="R64" s="24">
        <v>1383.8951529809999</v>
      </c>
      <c r="S64" s="24">
        <v>1.3414814000000001E-2</v>
      </c>
      <c r="T64" s="24">
        <v>1.2757767E-2</v>
      </c>
      <c r="U64" s="24">
        <v>1.3443813000000001E-2</v>
      </c>
      <c r="V64" s="24">
        <v>1.2352386E-2</v>
      </c>
      <c r="W64" s="24">
        <v>1.2999040000000002E-2</v>
      </c>
      <c r="X64" s="24">
        <v>1.4016764999999999E-2</v>
      </c>
      <c r="Y64" s="24">
        <v>1.6211535000000003E-2</v>
      </c>
      <c r="Z64" s="24">
        <v>1.4678746999999999E-2</v>
      </c>
      <c r="AA64" s="24">
        <v>1.3909663000000001E-2</v>
      </c>
    </row>
    <row r="65" spans="1:27" x14ac:dyDescent="0.25">
      <c r="A65" s="28" t="s">
        <v>134</v>
      </c>
      <c r="B65" s="28" t="s">
        <v>32</v>
      </c>
      <c r="C65" s="24">
        <v>1566.6648829999999</v>
      </c>
      <c r="D65" s="24">
        <v>1453.3062</v>
      </c>
      <c r="E65" s="24">
        <v>1432.4521000000002</v>
      </c>
      <c r="F65" s="24">
        <v>155.01439000000002</v>
      </c>
      <c r="G65" s="24">
        <v>145.7705</v>
      </c>
      <c r="H65" s="24">
        <v>137.09903</v>
      </c>
      <c r="I65" s="24">
        <v>129.78769500000001</v>
      </c>
      <c r="J65" s="24">
        <v>124.32222999999999</v>
      </c>
      <c r="K65" s="24">
        <v>115.103555</v>
      </c>
      <c r="L65" s="24">
        <v>109.61403</v>
      </c>
      <c r="M65" s="24">
        <v>103.55230499999999</v>
      </c>
      <c r="N65" s="24">
        <v>97.064039999999991</v>
      </c>
      <c r="O65" s="24">
        <v>92.692100000000011</v>
      </c>
      <c r="P65" s="24">
        <v>86.656729999999996</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457.83203773786011</v>
      </c>
      <c r="D66" s="24">
        <v>285.13248274099999</v>
      </c>
      <c r="E66" s="24">
        <v>814.56115192939978</v>
      </c>
      <c r="F66" s="24">
        <v>54.716717930920005</v>
      </c>
      <c r="G66" s="24">
        <v>118.55223768319999</v>
      </c>
      <c r="H66" s="24">
        <v>376.14361963890002</v>
      </c>
      <c r="I66" s="24">
        <v>358.39940331169998</v>
      </c>
      <c r="J66" s="24">
        <v>376.31892085939</v>
      </c>
      <c r="K66" s="24">
        <v>406.39576751839996</v>
      </c>
      <c r="L66" s="24">
        <v>314.40607337195001</v>
      </c>
      <c r="M66" s="24">
        <v>90.350598418099992</v>
      </c>
      <c r="N66" s="24">
        <v>221.08221046400001</v>
      </c>
      <c r="O66" s="24">
        <v>137.50739520810001</v>
      </c>
      <c r="P66" s="24">
        <v>399.8486784346</v>
      </c>
      <c r="Q66" s="24">
        <v>686.06092894899996</v>
      </c>
      <c r="R66" s="24">
        <v>348.47911848159998</v>
      </c>
      <c r="S66" s="24">
        <v>1668.4129651829999</v>
      </c>
      <c r="T66" s="24">
        <v>1699.2994291756002</v>
      </c>
      <c r="U66" s="24">
        <v>2288.4764895416001</v>
      </c>
      <c r="V66" s="24">
        <v>2150.026518143</v>
      </c>
      <c r="W66" s="24">
        <v>2222.8783111109997</v>
      </c>
      <c r="X66" s="24">
        <v>2270.5208191839997</v>
      </c>
      <c r="Y66" s="24">
        <v>2939.0526177200004</v>
      </c>
      <c r="Z66" s="24">
        <v>1101.1399114000001</v>
      </c>
      <c r="AA66" s="24">
        <v>674.46121059999996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16270.208815000002</v>
      </c>
      <c r="D68" s="24">
        <v>17177.607114808099</v>
      </c>
      <c r="E68" s="24">
        <v>14255.098910475399</v>
      </c>
      <c r="F68" s="24">
        <v>14220.348822490598</v>
      </c>
      <c r="G68" s="24">
        <v>12914.530090429096</v>
      </c>
      <c r="H68" s="24">
        <v>13105.120000794299</v>
      </c>
      <c r="I68" s="24">
        <v>12328.386518487501</v>
      </c>
      <c r="J68" s="24">
        <v>10873.309573070603</v>
      </c>
      <c r="K68" s="24">
        <v>9775.1222915134986</v>
      </c>
      <c r="L68" s="24">
        <v>9113.7214551267934</v>
      </c>
      <c r="M68" s="24">
        <v>9409.2626890213996</v>
      </c>
      <c r="N68" s="24">
        <v>7960.8547183560968</v>
      </c>
      <c r="O68" s="24">
        <v>7081.962686935799</v>
      </c>
      <c r="P68" s="24">
        <v>6563.7415581800997</v>
      </c>
      <c r="Q68" s="24">
        <v>8900.9094985760985</v>
      </c>
      <c r="R68" s="24">
        <v>7973.1258014014002</v>
      </c>
      <c r="S68" s="24">
        <v>8692.5969674366988</v>
      </c>
      <c r="T68" s="24">
        <v>10276.456599488101</v>
      </c>
      <c r="U68" s="24">
        <v>9066.3011391329019</v>
      </c>
      <c r="V68" s="24">
        <v>9372.103366068297</v>
      </c>
      <c r="W68" s="24">
        <v>7468.1177585570003</v>
      </c>
      <c r="X68" s="24">
        <v>7163.037918219301</v>
      </c>
      <c r="Y68" s="24">
        <v>6305.8080441894008</v>
      </c>
      <c r="Z68" s="24">
        <v>6804.9334836355001</v>
      </c>
      <c r="AA68" s="24">
        <v>6046.423682105401</v>
      </c>
    </row>
    <row r="69" spans="1:27" x14ac:dyDescent="0.25">
      <c r="A69" s="28" t="s">
        <v>134</v>
      </c>
      <c r="B69" s="28" t="s">
        <v>69</v>
      </c>
      <c r="C69" s="24">
        <v>0.99601069912341023</v>
      </c>
      <c r="D69" s="24">
        <v>1.09164814437405</v>
      </c>
      <c r="E69" s="24">
        <v>1.0346934996139401</v>
      </c>
      <c r="F69" s="24">
        <v>0.93716578772692882</v>
      </c>
      <c r="G69" s="24">
        <v>0.8636134534932598</v>
      </c>
      <c r="H69" s="24">
        <v>0.82093623187542997</v>
      </c>
      <c r="I69" s="24">
        <v>0.78662918145202998</v>
      </c>
      <c r="J69" s="24">
        <v>0.70429400551444998</v>
      </c>
      <c r="K69" s="24">
        <v>0.68208477969657999</v>
      </c>
      <c r="L69" s="24">
        <v>0.64709572075356991</v>
      </c>
      <c r="M69" s="24">
        <v>0.63317058992266007</v>
      </c>
      <c r="N69" s="24">
        <v>0.6025330236382398</v>
      </c>
      <c r="O69" s="24">
        <v>0.54374186791900003</v>
      </c>
      <c r="P69" s="24">
        <v>0.51079451624844996</v>
      </c>
      <c r="Q69" s="24">
        <v>0.49287816544879987</v>
      </c>
      <c r="R69" s="24">
        <v>0.48286278114319992</v>
      </c>
      <c r="S69" s="24">
        <v>0.43052840692060007</v>
      </c>
      <c r="T69" s="24">
        <v>0.47074810549220014</v>
      </c>
      <c r="U69" s="24">
        <v>0.45144055171376996</v>
      </c>
      <c r="V69" s="24">
        <v>0.47120185779070006</v>
      </c>
      <c r="W69" s="24">
        <v>0.98906024130339998</v>
      </c>
      <c r="X69" s="24">
        <v>0.88803400350990003</v>
      </c>
      <c r="Y69" s="24">
        <v>0.8659498641620399</v>
      </c>
      <c r="Z69" s="24">
        <v>0.75904467774124995</v>
      </c>
      <c r="AA69" s="24">
        <v>0.74036707593322992</v>
      </c>
    </row>
    <row r="70" spans="1:27" x14ac:dyDescent="0.25">
      <c r="A70" s="28" t="s">
        <v>134</v>
      </c>
      <c r="B70" s="28" t="s">
        <v>36</v>
      </c>
      <c r="C70" s="24">
        <v>7.641379886239999E-2</v>
      </c>
      <c r="D70" s="24">
        <v>6.6843794757699998E-2</v>
      </c>
      <c r="E70" s="24">
        <v>7.4271087972399993E-2</v>
      </c>
      <c r="F70" s="24">
        <v>5.8723986593999994E-2</v>
      </c>
      <c r="G70" s="24">
        <v>5.7405127881300005E-2</v>
      </c>
      <c r="H70" s="24">
        <v>5.7343741138000004E-2</v>
      </c>
      <c r="I70" s="24">
        <v>5.3961754932000006E-2</v>
      </c>
      <c r="J70" s="24">
        <v>4.7436912047999998E-2</v>
      </c>
      <c r="K70" s="24">
        <v>4.4754405802999997E-2</v>
      </c>
      <c r="L70" s="24">
        <v>3.9975416217000001E-2</v>
      </c>
      <c r="M70" s="24">
        <v>3.7874011974999996E-2</v>
      </c>
      <c r="N70" s="24">
        <v>0.557330769</v>
      </c>
      <c r="O70" s="24">
        <v>0.52032616450000002</v>
      </c>
      <c r="P70" s="24">
        <v>0.59820761759999996</v>
      </c>
      <c r="Q70" s="24">
        <v>0.77511945659999992</v>
      </c>
      <c r="R70" s="24">
        <v>0.74273823069999989</v>
      </c>
      <c r="S70" s="24">
        <v>0.68404610529999998</v>
      </c>
      <c r="T70" s="24">
        <v>0.63107698609999996</v>
      </c>
      <c r="U70" s="24">
        <v>0.58899642939999897</v>
      </c>
      <c r="V70" s="24">
        <v>0.55261357140000011</v>
      </c>
      <c r="W70" s="24">
        <v>0.55316938380000003</v>
      </c>
      <c r="X70" s="24">
        <v>0.68371135969999997</v>
      </c>
      <c r="Y70" s="24">
        <v>0.63082967282999991</v>
      </c>
      <c r="Z70" s="24">
        <v>0.88480213013999998</v>
      </c>
      <c r="AA70" s="24">
        <v>0.845518081999999</v>
      </c>
    </row>
    <row r="71" spans="1:27" x14ac:dyDescent="0.25">
      <c r="A71" s="28" t="s">
        <v>134</v>
      </c>
      <c r="B71" s="28" t="s">
        <v>74</v>
      </c>
      <c r="C71" s="24">
        <v>0</v>
      </c>
      <c r="D71" s="24">
        <v>0</v>
      </c>
      <c r="E71" s="24">
        <v>0</v>
      </c>
      <c r="F71" s="24">
        <v>4.7084284000000002E-6</v>
      </c>
      <c r="G71" s="24">
        <v>4.8931497000000001E-6</v>
      </c>
      <c r="H71" s="24">
        <v>5.1422090000000001E-6</v>
      </c>
      <c r="I71" s="24">
        <v>5.2280757000000003E-6</v>
      </c>
      <c r="J71" s="24">
        <v>5.1809553999999899E-6</v>
      </c>
      <c r="K71" s="24">
        <v>5.3585553999999998E-6</v>
      </c>
      <c r="L71" s="24">
        <v>5.2823479999999999E-6</v>
      </c>
      <c r="M71" s="24">
        <v>5.1212420000000001E-6</v>
      </c>
      <c r="N71" s="24">
        <v>5.7325674999999994E-6</v>
      </c>
      <c r="O71" s="24">
        <v>5.5246640000000005E-6</v>
      </c>
      <c r="P71" s="24">
        <v>5.7061724000000004E-6</v>
      </c>
      <c r="Q71" s="24">
        <v>7.8422370000000005E-6</v>
      </c>
      <c r="R71" s="24">
        <v>7.4688572999999901E-6</v>
      </c>
      <c r="S71" s="24">
        <v>9.2442420000000003E-6</v>
      </c>
      <c r="T71" s="24">
        <v>8.8010080000000012E-6</v>
      </c>
      <c r="U71" s="24">
        <v>8.4789710000000003E-6</v>
      </c>
      <c r="V71" s="24">
        <v>1.17718335E-5</v>
      </c>
      <c r="W71" s="24">
        <v>1.1397292999999999E-5</v>
      </c>
      <c r="X71" s="24">
        <v>1.0568258E-5</v>
      </c>
      <c r="Y71" s="24">
        <v>1.1177448E-5</v>
      </c>
      <c r="Z71" s="24">
        <v>1.2134368499999999E-5</v>
      </c>
      <c r="AA71" s="24">
        <v>1.1595764E-5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27294.547546436985</v>
      </c>
      <c r="D73" s="30">
        <v>26472.287039508974</v>
      </c>
      <c r="E73" s="30">
        <v>20470.102065402411</v>
      </c>
      <c r="F73" s="30">
        <v>17210.611071372245</v>
      </c>
      <c r="G73" s="30">
        <v>15791.75547180779</v>
      </c>
      <c r="H73" s="30">
        <v>16083.199331435275</v>
      </c>
      <c r="I73" s="30">
        <v>15139.971706505652</v>
      </c>
      <c r="J73" s="30">
        <v>13581.739716055507</v>
      </c>
      <c r="K73" s="30">
        <v>12367.903971548596</v>
      </c>
      <c r="L73" s="30">
        <v>11501.740827779997</v>
      </c>
      <c r="M73" s="30">
        <v>11449.280634742123</v>
      </c>
      <c r="N73" s="30">
        <v>10029.413779796736</v>
      </c>
      <c r="O73" s="30">
        <v>8970.9421196288185</v>
      </c>
      <c r="P73" s="30">
        <v>9401.5842984639494</v>
      </c>
      <c r="Q73" s="30">
        <v>12965.345861825548</v>
      </c>
      <c r="R73" s="30">
        <v>9705.9829356451446</v>
      </c>
      <c r="S73" s="30">
        <v>10361.45387584062</v>
      </c>
      <c r="T73" s="30">
        <v>11976.239534536193</v>
      </c>
      <c r="U73" s="30">
        <v>11355.242513039215</v>
      </c>
      <c r="V73" s="30">
        <v>11522.613438455088</v>
      </c>
      <c r="W73" s="30">
        <v>9691.9981289493044</v>
      </c>
      <c r="X73" s="30">
        <v>9434.4607881718111</v>
      </c>
      <c r="Y73" s="30">
        <v>9245.7428233085648</v>
      </c>
      <c r="Z73" s="30">
        <v>7906.8471184602413</v>
      </c>
      <c r="AA73" s="30">
        <v>6721.6391694443346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7.5728819999999995E-3</v>
      </c>
      <c r="E78" s="24">
        <v>9.46871E-3</v>
      </c>
      <c r="F78" s="24">
        <v>9.8733540000000009E-3</v>
      </c>
      <c r="G78" s="24">
        <v>9.1205620000000005E-3</v>
      </c>
      <c r="H78" s="24">
        <v>8.81470899999999E-3</v>
      </c>
      <c r="I78" s="24">
        <v>8.5986239999999992E-3</v>
      </c>
      <c r="J78" s="24">
        <v>8.1888859999999994E-3</v>
      </c>
      <c r="K78" s="24">
        <v>8.2779180000000004E-3</v>
      </c>
      <c r="L78" s="24">
        <v>7.9554204999999992E-3</v>
      </c>
      <c r="M78" s="24">
        <v>7.0990667E-3</v>
      </c>
      <c r="N78" s="24">
        <v>8.8302639999999991E-3</v>
      </c>
      <c r="O78" s="24">
        <v>9.0999409999999985E-3</v>
      </c>
      <c r="P78" s="24">
        <v>8.3219720000000004E-3</v>
      </c>
      <c r="Q78" s="24">
        <v>8.9588910000000001E-3</v>
      </c>
      <c r="R78" s="24">
        <v>9.0009179999999897E-3</v>
      </c>
      <c r="S78" s="24">
        <v>1.0639504000000001E-2</v>
      </c>
      <c r="T78" s="24">
        <v>1.1012382000000001E-2</v>
      </c>
      <c r="U78" s="24">
        <v>1.1353759E-2</v>
      </c>
      <c r="V78" s="24">
        <v>9.4518650000000003E-3</v>
      </c>
      <c r="W78" s="24">
        <v>1.2256748999999999E-2</v>
      </c>
      <c r="X78" s="24">
        <v>1.17912655E-2</v>
      </c>
      <c r="Y78" s="24">
        <v>1.0669791999999999E-2</v>
      </c>
      <c r="Z78" s="24">
        <v>9.9280440000000005E-3</v>
      </c>
      <c r="AA78" s="24">
        <v>9.3771609999999984E-3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1.0740879799999999E-2</v>
      </c>
      <c r="D80" s="24">
        <v>8.1797860999999993E-3</v>
      </c>
      <c r="E80" s="24">
        <v>3.285563158</v>
      </c>
      <c r="F80" s="24">
        <v>1.0139240000000001E-2</v>
      </c>
      <c r="G80" s="24">
        <v>3.5408921573000001</v>
      </c>
      <c r="H80" s="24">
        <v>2.4382873018</v>
      </c>
      <c r="I80" s="24">
        <v>0.43384732970000001</v>
      </c>
      <c r="J80" s="24">
        <v>8.1076844000000006E-3</v>
      </c>
      <c r="K80" s="24">
        <v>0.76198897479999994</v>
      </c>
      <c r="L80" s="24">
        <v>8.1532464000000013E-3</v>
      </c>
      <c r="M80" s="24">
        <v>6.4988012000000012E-3</v>
      </c>
      <c r="N80" s="24">
        <v>0.67058646620000006</v>
      </c>
      <c r="O80" s="24">
        <v>8.6105534999999997E-3</v>
      </c>
      <c r="P80" s="24">
        <v>7.6266496999999999E-3</v>
      </c>
      <c r="Q80" s="24">
        <v>8.4165108999999984E-3</v>
      </c>
      <c r="R80" s="24">
        <v>8.5814514000000005E-3</v>
      </c>
      <c r="S80" s="24">
        <v>13.560011921399999</v>
      </c>
      <c r="T80" s="24">
        <v>9.8057251000000008E-3</v>
      </c>
      <c r="U80" s="24">
        <v>5.9356676659999996</v>
      </c>
      <c r="V80" s="24">
        <v>1.6800124820000002</v>
      </c>
      <c r="W80" s="24">
        <v>4.5818222873000005</v>
      </c>
      <c r="X80" s="24">
        <v>0.74222802239999996</v>
      </c>
      <c r="Y80" s="24">
        <v>1.3958106235000001</v>
      </c>
      <c r="Z80" s="24">
        <v>12.733288715400001</v>
      </c>
      <c r="AA80" s="24">
        <v>7.2824638365999999</v>
      </c>
    </row>
    <row r="81" spans="1:27" x14ac:dyDescent="0.25">
      <c r="A81" s="28" t="s">
        <v>135</v>
      </c>
      <c r="B81" s="28" t="s">
        <v>66</v>
      </c>
      <c r="C81" s="24">
        <v>49336.869429000006</v>
      </c>
      <c r="D81" s="24">
        <v>70227.593925999987</v>
      </c>
      <c r="E81" s="24">
        <v>49392.903093999994</v>
      </c>
      <c r="F81" s="24">
        <v>47508.974470000008</v>
      </c>
      <c r="G81" s="24">
        <v>53653.602870000002</v>
      </c>
      <c r="H81" s="24">
        <v>46050.291859999998</v>
      </c>
      <c r="I81" s="24">
        <v>43740.914910000007</v>
      </c>
      <c r="J81" s="24">
        <v>45546.786919999999</v>
      </c>
      <c r="K81" s="24">
        <v>38326.250679999997</v>
      </c>
      <c r="L81" s="24">
        <v>28991.113622999997</v>
      </c>
      <c r="M81" s="24">
        <v>41627.173423</v>
      </c>
      <c r="N81" s="24">
        <v>28848.130486999999</v>
      </c>
      <c r="O81" s="24">
        <v>27886.371232000005</v>
      </c>
      <c r="P81" s="24">
        <v>31536.028659999993</v>
      </c>
      <c r="Q81" s="24">
        <v>27181.699851999998</v>
      </c>
      <c r="R81" s="24">
        <v>25502.742949999996</v>
      </c>
      <c r="S81" s="24">
        <v>26749.881120000005</v>
      </c>
      <c r="T81" s="24">
        <v>22462.807700000001</v>
      </c>
      <c r="U81" s="24">
        <v>17124.565189999998</v>
      </c>
      <c r="V81" s="24">
        <v>24210.9375</v>
      </c>
      <c r="W81" s="24">
        <v>16935.2546</v>
      </c>
      <c r="X81" s="24">
        <v>16352.574119999997</v>
      </c>
      <c r="Y81" s="24">
        <v>18583.100890000002</v>
      </c>
      <c r="Z81" s="24">
        <v>15861.760080000002</v>
      </c>
      <c r="AA81" s="24">
        <v>14972.765230000003</v>
      </c>
    </row>
    <row r="82" spans="1:27" x14ac:dyDescent="0.25">
      <c r="A82" s="28" t="s">
        <v>135</v>
      </c>
      <c r="B82" s="28" t="s">
        <v>70</v>
      </c>
      <c r="C82" s="24">
        <v>4734.6184499999999</v>
      </c>
      <c r="D82" s="24">
        <v>5088.4513953991991</v>
      </c>
      <c r="E82" s="24">
        <v>4465.8091563584994</v>
      </c>
      <c r="F82" s="24">
        <v>4092.2149465697998</v>
      </c>
      <c r="G82" s="24">
        <v>4256.7622415048008</v>
      </c>
      <c r="H82" s="24">
        <v>4076.9179656071997</v>
      </c>
      <c r="I82" s="24">
        <v>3944.7068718571009</v>
      </c>
      <c r="J82" s="24">
        <v>3291.9542574846996</v>
      </c>
      <c r="K82" s="24">
        <v>3050.5221845038</v>
      </c>
      <c r="L82" s="24">
        <v>2821.4392907106003</v>
      </c>
      <c r="M82" s="24">
        <v>3039.6709789196002</v>
      </c>
      <c r="N82" s="24">
        <v>3173.4834606801996</v>
      </c>
      <c r="O82" s="24">
        <v>2936.2081562472995</v>
      </c>
      <c r="P82" s="24">
        <v>3026.8179947790004</v>
      </c>
      <c r="Q82" s="24">
        <v>3679.4347592980007</v>
      </c>
      <c r="R82" s="24">
        <v>6992.0667243059997</v>
      </c>
      <c r="S82" s="24">
        <v>6485.493212722</v>
      </c>
      <c r="T82" s="24">
        <v>6079.1033312499994</v>
      </c>
      <c r="U82" s="24">
        <v>5672.3684815919996</v>
      </c>
      <c r="V82" s="24">
        <v>5830.7768830239993</v>
      </c>
      <c r="W82" s="24">
        <v>5025.9549732750002</v>
      </c>
      <c r="X82" s="24">
        <v>4748.1860873129999</v>
      </c>
      <c r="Y82" s="24">
        <v>4821.2603304170007</v>
      </c>
      <c r="Z82" s="24">
        <v>4280.2612584355002</v>
      </c>
      <c r="AA82" s="24">
        <v>4219.1440508599999</v>
      </c>
    </row>
    <row r="83" spans="1:27" x14ac:dyDescent="0.25">
      <c r="A83" s="28" t="s">
        <v>135</v>
      </c>
      <c r="B83" s="28" t="s">
        <v>69</v>
      </c>
      <c r="C83" s="24">
        <v>2.2929773000000002E-7</v>
      </c>
      <c r="D83" s="24">
        <v>2.644035E-7</v>
      </c>
      <c r="E83" s="24">
        <v>3.0323575E-7</v>
      </c>
      <c r="F83" s="24">
        <v>2.9398230000000002E-7</v>
      </c>
      <c r="G83" s="24">
        <v>4.0251642000000002E-7</v>
      </c>
      <c r="H83" s="24">
        <v>6.0407682999999998E-7</v>
      </c>
      <c r="I83" s="24">
        <v>5.9108925000000001E-7</v>
      </c>
      <c r="J83" s="24">
        <v>5.6813930000000006E-7</v>
      </c>
      <c r="K83" s="24">
        <v>7.9423009999999998E-7</v>
      </c>
      <c r="L83" s="24">
        <v>8.2073399999999896E-7</v>
      </c>
      <c r="M83" s="24">
        <v>6.1135699999999996E-7</v>
      </c>
      <c r="N83" s="24">
        <v>2.0092771999999999E-6</v>
      </c>
      <c r="O83" s="24">
        <v>1.9350109999999998E-6</v>
      </c>
      <c r="P83" s="24">
        <v>1.5381986999999999E-6</v>
      </c>
      <c r="Q83" s="24">
        <v>1.5859058E-6</v>
      </c>
      <c r="R83" s="24">
        <v>1.2405774E-6</v>
      </c>
      <c r="S83" s="24">
        <v>1.2044937999999998E-6</v>
      </c>
      <c r="T83" s="24">
        <v>1.2779572000000001E-6</v>
      </c>
      <c r="U83" s="24">
        <v>1.2054704000000001E-6</v>
      </c>
      <c r="V83" s="24">
        <v>1.0469136000000001E-6</v>
      </c>
      <c r="W83" s="24">
        <v>1.3356535999999901E-6</v>
      </c>
      <c r="X83" s="24">
        <v>1.3018674999999998E-6</v>
      </c>
      <c r="Y83" s="24">
        <v>1.0963329999999998E-6</v>
      </c>
      <c r="Z83" s="24">
        <v>1.1042145E-6</v>
      </c>
      <c r="AA83" s="24">
        <v>9.9065480000000004E-7</v>
      </c>
    </row>
    <row r="84" spans="1:27" x14ac:dyDescent="0.25">
      <c r="A84" s="28" t="s">
        <v>135</v>
      </c>
      <c r="B84" s="28" t="s">
        <v>36</v>
      </c>
      <c r="C84" s="24">
        <v>5.4333479999999998E-6</v>
      </c>
      <c r="D84" s="24">
        <v>6.2859549999999999E-6</v>
      </c>
      <c r="E84" s="24">
        <v>5.3895690000000002E-6</v>
      </c>
      <c r="F84" s="24">
        <v>4.9760393000000001E-6</v>
      </c>
      <c r="G84" s="24">
        <v>4.9212136999999997E-6</v>
      </c>
      <c r="H84" s="24">
        <v>6.6030263000000003E-6</v>
      </c>
      <c r="I84" s="24">
        <v>8.0136870000000003E-6</v>
      </c>
      <c r="J84" s="24">
        <v>8.5274900000000002E-6</v>
      </c>
      <c r="K84" s="24">
        <v>7.7705514000000005E-6</v>
      </c>
      <c r="L84" s="24">
        <v>1.1277333E-5</v>
      </c>
      <c r="M84" s="24">
        <v>1.9214663999999999E-5</v>
      </c>
      <c r="N84" s="24">
        <v>1.1208622E-5</v>
      </c>
      <c r="O84" s="24">
        <v>1.0346864000000001E-5</v>
      </c>
      <c r="P84" s="24">
        <v>1.2991746E-5</v>
      </c>
      <c r="Q84" s="24">
        <v>1.1416955E-5</v>
      </c>
      <c r="R84" s="24">
        <v>1.3029290999999999E-5</v>
      </c>
      <c r="S84" s="24">
        <v>1.2464075E-5</v>
      </c>
      <c r="T84" s="24">
        <v>1.1422715999999999E-5</v>
      </c>
      <c r="U84" s="24">
        <v>1.170942E-5</v>
      </c>
      <c r="V84" s="24">
        <v>1.4834440000000001E-5</v>
      </c>
      <c r="W84" s="24">
        <v>1.4256611999999999E-5</v>
      </c>
      <c r="X84" s="24">
        <v>1.3210888E-5</v>
      </c>
      <c r="Y84" s="24">
        <v>1.7352807999999999E-5</v>
      </c>
      <c r="Z84" s="24">
        <v>1.7399403999999999E-5</v>
      </c>
      <c r="AA84" s="24">
        <v>1.6825559000000002E-5</v>
      </c>
    </row>
    <row r="85" spans="1:27" x14ac:dyDescent="0.25">
      <c r="A85" s="28" t="s">
        <v>135</v>
      </c>
      <c r="B85" s="28" t="s">
        <v>74</v>
      </c>
      <c r="C85" s="24">
        <v>0</v>
      </c>
      <c r="D85" s="24">
        <v>0</v>
      </c>
      <c r="E85" s="24">
        <v>0</v>
      </c>
      <c r="F85" s="24">
        <v>6.7370099999999999E-6</v>
      </c>
      <c r="G85" s="24">
        <v>7.370939E-6</v>
      </c>
      <c r="H85" s="24">
        <v>7.1896869999999901E-6</v>
      </c>
      <c r="I85" s="24">
        <v>7.1703549999999994E-6</v>
      </c>
      <c r="J85" s="24">
        <v>7.3172180000000001E-6</v>
      </c>
      <c r="K85" s="24">
        <v>6.9049130000000003E-6</v>
      </c>
      <c r="L85" s="24">
        <v>6.4389453999999998E-6</v>
      </c>
      <c r="M85" s="24">
        <v>8.5389069999999997E-6</v>
      </c>
      <c r="N85" s="24">
        <v>6.4144162000000003E-6</v>
      </c>
      <c r="O85" s="24">
        <v>6.0637522999999996E-6</v>
      </c>
      <c r="P85" s="24">
        <v>7.1279975E-6</v>
      </c>
      <c r="Q85" s="24">
        <v>6.7921780000000006E-6</v>
      </c>
      <c r="R85" s="24">
        <v>1.1793012E-5</v>
      </c>
      <c r="S85" s="24">
        <v>1.6398499999999999E-5</v>
      </c>
      <c r="T85" s="24">
        <v>1.5368199E-5</v>
      </c>
      <c r="U85" s="24">
        <v>1.7513287999999998E-5</v>
      </c>
      <c r="V85" s="24">
        <v>1.8997300000000002E-5</v>
      </c>
      <c r="W85" s="24">
        <v>3.5171583000000001E-5</v>
      </c>
      <c r="X85" s="24">
        <v>3.0381267999999999E-5</v>
      </c>
      <c r="Y85" s="24">
        <v>3.0756430000000005E-5</v>
      </c>
      <c r="Z85" s="24">
        <v>2.95770999999999E-5</v>
      </c>
      <c r="AA85" s="24">
        <v>2.7628412000000001E-5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54071.498620109101</v>
      </c>
      <c r="D87" s="30">
        <v>75316.061074331694</v>
      </c>
      <c r="E87" s="30">
        <v>53862.007282529725</v>
      </c>
      <c r="F87" s="30">
        <v>51601.209429457798</v>
      </c>
      <c r="G87" s="30">
        <v>57913.915124626619</v>
      </c>
      <c r="H87" s="30">
        <v>50129.656928222081</v>
      </c>
      <c r="I87" s="30">
        <v>47686.064228401898</v>
      </c>
      <c r="J87" s="30">
        <v>48838.757474623235</v>
      </c>
      <c r="K87" s="30">
        <v>41377.543132190833</v>
      </c>
      <c r="L87" s="30">
        <v>31812.569023198233</v>
      </c>
      <c r="M87" s="30">
        <v>44666.858000398861</v>
      </c>
      <c r="N87" s="30">
        <v>32022.293366419675</v>
      </c>
      <c r="O87" s="30">
        <v>30822.597100676816</v>
      </c>
      <c r="P87" s="30">
        <v>34562.862604938891</v>
      </c>
      <c r="Q87" s="30">
        <v>30861.151988285805</v>
      </c>
      <c r="R87" s="30">
        <v>32494.827257915971</v>
      </c>
      <c r="S87" s="30">
        <v>33248.944985351896</v>
      </c>
      <c r="T87" s="30">
        <v>28541.931850635057</v>
      </c>
      <c r="U87" s="30">
        <v>22802.880694222466</v>
      </c>
      <c r="V87" s="30">
        <v>30043.403848417911</v>
      </c>
      <c r="W87" s="30">
        <v>21965.803653646952</v>
      </c>
      <c r="X87" s="30">
        <v>21101.514227902768</v>
      </c>
      <c r="Y87" s="30">
        <v>23405.767701928835</v>
      </c>
      <c r="Z87" s="30">
        <v>20154.764556299117</v>
      </c>
      <c r="AA87" s="30">
        <v>19199.201122848255</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0.23972783910000001</v>
      </c>
      <c r="D92" s="34">
        <v>0.30268286650000004</v>
      </c>
      <c r="E92" s="34">
        <v>0.31314776820000001</v>
      </c>
      <c r="F92" s="34">
        <v>0.27863038680000002</v>
      </c>
      <c r="G92" s="34">
        <v>0.27607552990000001</v>
      </c>
      <c r="H92" s="34">
        <v>0.27366404979999998</v>
      </c>
      <c r="I92" s="34">
        <v>0.25721838429999999</v>
      </c>
      <c r="J92" s="34">
        <v>0.22168848460000001</v>
      </c>
      <c r="K92" s="34">
        <v>0.20668396839999997</v>
      </c>
      <c r="L92" s="34">
        <v>0.19152672160000001</v>
      </c>
      <c r="M92" s="34">
        <v>0.18446167679999997</v>
      </c>
      <c r="N92" s="34">
        <v>0.17689401190000001</v>
      </c>
      <c r="O92" s="34">
        <v>0.14348719234000001</v>
      </c>
      <c r="P92" s="34">
        <v>0.12225822084</v>
      </c>
      <c r="Q92" s="34">
        <v>0.11711819386</v>
      </c>
      <c r="R92" s="34">
        <v>0.10994141156000001</v>
      </c>
      <c r="S92" s="34">
        <v>9.7356942200000005E-2</v>
      </c>
      <c r="T92" s="34">
        <v>8.9375405650000003E-2</v>
      </c>
      <c r="U92" s="34">
        <v>8.1904610670000003E-2</v>
      </c>
      <c r="V92" s="34">
        <v>7.8461472739999982E-2</v>
      </c>
      <c r="W92" s="34">
        <v>4.9201972339999983E-2</v>
      </c>
      <c r="X92" s="34">
        <v>2.8068986899999999E-2</v>
      </c>
      <c r="Y92" s="34">
        <v>2.4657068099999992E-2</v>
      </c>
      <c r="Z92" s="34">
        <v>2.4452197919999988E-2</v>
      </c>
      <c r="AA92" s="34">
        <v>2.1877147829999992E-2</v>
      </c>
    </row>
    <row r="93" spans="1:27" x14ac:dyDescent="0.25">
      <c r="A93" s="28" t="s">
        <v>40</v>
      </c>
      <c r="B93" s="28" t="s">
        <v>122</v>
      </c>
      <c r="C93" s="24">
        <v>1021.9613569999999</v>
      </c>
      <c r="D93" s="24">
        <v>3187.1697099999997</v>
      </c>
      <c r="E93" s="24">
        <v>5503.0854799999997</v>
      </c>
      <c r="F93" s="24">
        <v>6993.6722200000004</v>
      </c>
      <c r="G93" s="24">
        <v>16470.79968</v>
      </c>
      <c r="H93" s="24">
        <v>24190.062099999999</v>
      </c>
      <c r="I93" s="24">
        <v>26177.548350000001</v>
      </c>
      <c r="J93" s="24">
        <v>21687.789839999998</v>
      </c>
      <c r="K93" s="24">
        <v>25188.998749999999</v>
      </c>
      <c r="L93" s="24">
        <v>25727.302180000002</v>
      </c>
      <c r="M93" s="24">
        <v>22440.858039999999</v>
      </c>
      <c r="N93" s="24">
        <v>22968.771239999995</v>
      </c>
      <c r="O93" s="24">
        <v>21089.725720000002</v>
      </c>
      <c r="P93" s="24">
        <v>20105.388660000001</v>
      </c>
      <c r="Q93" s="24">
        <v>24299.867580000002</v>
      </c>
      <c r="R93" s="24">
        <v>19537.185160000001</v>
      </c>
      <c r="S93" s="24">
        <v>17449.206899999997</v>
      </c>
      <c r="T93" s="24">
        <v>15257.35887</v>
      </c>
      <c r="U93" s="24">
        <v>16377.755160000001</v>
      </c>
      <c r="V93" s="24">
        <v>15185.884199999999</v>
      </c>
      <c r="W93" s="24">
        <v>14800.759380000001</v>
      </c>
      <c r="X93" s="24">
        <v>14485.821929999998</v>
      </c>
      <c r="Y93" s="24">
        <v>12667.314559999999</v>
      </c>
      <c r="Z93" s="24">
        <v>13492.926809999999</v>
      </c>
      <c r="AA93" s="24">
        <v>11850.197489999999</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185.68315699999999</v>
      </c>
      <c r="D98" s="24">
        <v>2325.7291099999998</v>
      </c>
      <c r="E98" s="24">
        <v>3709.6285800000001</v>
      </c>
      <c r="F98" s="24">
        <v>5239.1658200000002</v>
      </c>
      <c r="G98" s="24">
        <v>13854.277480000001</v>
      </c>
      <c r="H98" s="24">
        <v>20793.2379</v>
      </c>
      <c r="I98" s="24">
        <v>22460.412850000001</v>
      </c>
      <c r="J98" s="24">
        <v>18895.715039999999</v>
      </c>
      <c r="K98" s="24">
        <v>21851.85425</v>
      </c>
      <c r="L98" s="24">
        <v>22336.167380000003</v>
      </c>
      <c r="M98" s="24">
        <v>20099.425039999998</v>
      </c>
      <c r="N98" s="24">
        <v>19789.768439999996</v>
      </c>
      <c r="O98" s="24">
        <v>18111.99352</v>
      </c>
      <c r="P98" s="24">
        <v>17576.242160000002</v>
      </c>
      <c r="Q98" s="24">
        <v>21122.400380000003</v>
      </c>
      <c r="R98" s="24">
        <v>16800.795160000001</v>
      </c>
      <c r="S98" s="24">
        <v>15344.357699999999</v>
      </c>
      <c r="T98" s="24">
        <v>13261.887070000001</v>
      </c>
      <c r="U98" s="24">
        <v>14260.232960000001</v>
      </c>
      <c r="V98" s="24">
        <v>13465.178399999999</v>
      </c>
      <c r="W98" s="24">
        <v>13157.714880000001</v>
      </c>
      <c r="X98" s="24">
        <v>12821.958329999998</v>
      </c>
      <c r="Y98" s="24">
        <v>11410.549359999999</v>
      </c>
      <c r="Z98" s="24">
        <v>12289.958909999999</v>
      </c>
      <c r="AA98" s="24">
        <v>10771.316289999999</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1.4687190999999999E-3</v>
      </c>
      <c r="D102" s="24">
        <v>2.3648397600000003E-2</v>
      </c>
      <c r="E102" s="24">
        <v>2.6315173800000001E-2</v>
      </c>
      <c r="F102" s="24">
        <v>2.6660898800000003E-2</v>
      </c>
      <c r="G102" s="24">
        <v>2.7956497400000002E-2</v>
      </c>
      <c r="H102" s="24">
        <v>2.6584767800000002E-2</v>
      </c>
      <c r="I102" s="24">
        <v>2.60297206E-2</v>
      </c>
      <c r="J102" s="24">
        <v>2.20102938E-2</v>
      </c>
      <c r="K102" s="24">
        <v>2.2064044799999998E-2</v>
      </c>
      <c r="L102" s="24">
        <v>2.1264674599999998E-2</v>
      </c>
      <c r="M102" s="24">
        <v>1.87677838E-2</v>
      </c>
      <c r="N102" s="24">
        <v>1.9167468799999997E-2</v>
      </c>
      <c r="O102" s="24">
        <v>1.8103658840000002E-2</v>
      </c>
      <c r="P102" s="24">
        <v>1.5657204139999999E-2</v>
      </c>
      <c r="Q102" s="24">
        <v>1.5700973859999998E-2</v>
      </c>
      <c r="R102" s="24">
        <v>1.4783103559999998E-2</v>
      </c>
      <c r="S102" s="24">
        <v>1.1735220399999999E-2</v>
      </c>
      <c r="T102" s="24">
        <v>1.157021295E-2</v>
      </c>
      <c r="U102" s="24">
        <v>1.137242867E-2</v>
      </c>
      <c r="V102" s="24">
        <v>1.0611785740000001E-2</v>
      </c>
      <c r="W102" s="24">
        <v>9.7408555399999975E-3</v>
      </c>
      <c r="X102" s="24">
        <v>9.0479922999999983E-3</v>
      </c>
      <c r="Y102" s="24">
        <v>7.7733182000000005E-3</v>
      </c>
      <c r="Z102" s="24">
        <v>8.0095138199999891E-3</v>
      </c>
      <c r="AA102" s="24">
        <v>7.3884182299999903E-3</v>
      </c>
    </row>
    <row r="103" spans="1:27" x14ac:dyDescent="0.25">
      <c r="A103" s="28" t="s">
        <v>132</v>
      </c>
      <c r="B103" s="28" t="s">
        <v>122</v>
      </c>
      <c r="C103" s="24">
        <v>836.27819999999997</v>
      </c>
      <c r="D103" s="24">
        <v>861.44060000000002</v>
      </c>
      <c r="E103" s="24">
        <v>1793.4568999999999</v>
      </c>
      <c r="F103" s="24">
        <v>1754.5064</v>
      </c>
      <c r="G103" s="24">
        <v>2616.5222000000003</v>
      </c>
      <c r="H103" s="24">
        <v>3396.8242</v>
      </c>
      <c r="I103" s="24">
        <v>3717.1354999999999</v>
      </c>
      <c r="J103" s="24">
        <v>2792.0747999999999</v>
      </c>
      <c r="K103" s="24">
        <v>3337.1444999999999</v>
      </c>
      <c r="L103" s="24">
        <v>3391.1347999999998</v>
      </c>
      <c r="M103" s="24">
        <v>2341.433</v>
      </c>
      <c r="N103" s="24">
        <v>3179.0027999999998</v>
      </c>
      <c r="O103" s="24">
        <v>2977.7322000000004</v>
      </c>
      <c r="P103" s="24">
        <v>2529.1464999999998</v>
      </c>
      <c r="Q103" s="24">
        <v>3177.4672</v>
      </c>
      <c r="R103" s="24">
        <v>2736.39</v>
      </c>
      <c r="S103" s="24">
        <v>2104.8492000000001</v>
      </c>
      <c r="T103" s="24">
        <v>1995.4718</v>
      </c>
      <c r="U103" s="24">
        <v>2117.5222000000003</v>
      </c>
      <c r="V103" s="24">
        <v>1720.7058</v>
      </c>
      <c r="W103" s="24">
        <v>1643.0445</v>
      </c>
      <c r="X103" s="24">
        <v>1663.8636000000001</v>
      </c>
      <c r="Y103" s="24">
        <v>1256.7652</v>
      </c>
      <c r="Z103" s="24">
        <v>1202.9678999999999</v>
      </c>
      <c r="AA103" s="24">
        <v>1078.8812</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0.14416131300000001</v>
      </c>
      <c r="D107" s="24">
        <v>0.1963037655</v>
      </c>
      <c r="E107" s="24">
        <v>0.195354465</v>
      </c>
      <c r="F107" s="24">
        <v>0.17947378900000002</v>
      </c>
      <c r="G107" s="24">
        <v>0.177251782</v>
      </c>
      <c r="H107" s="24">
        <v>0.17629104699999998</v>
      </c>
      <c r="I107" s="24">
        <v>0.1644209385</v>
      </c>
      <c r="J107" s="24">
        <v>0.141284254</v>
      </c>
      <c r="K107" s="24">
        <v>0.12924302399999998</v>
      </c>
      <c r="L107" s="24">
        <v>0.12109429600000002</v>
      </c>
      <c r="M107" s="24">
        <v>0.11890635499999999</v>
      </c>
      <c r="N107" s="24">
        <v>0.11453754499999999</v>
      </c>
      <c r="O107" s="24">
        <v>8.503223180000001E-2</v>
      </c>
      <c r="P107" s="24">
        <v>8.0685893300000006E-2</v>
      </c>
      <c r="Q107" s="24">
        <v>7.6623235999999997E-2</v>
      </c>
      <c r="R107" s="24">
        <v>7.1611249000000002E-2</v>
      </c>
      <c r="S107" s="24">
        <v>6.4978690000000006E-2</v>
      </c>
      <c r="T107" s="24">
        <v>5.9093277999999999E-2</v>
      </c>
      <c r="U107" s="24">
        <v>5.2985496E-2</v>
      </c>
      <c r="V107" s="24">
        <v>5.1314491599999998E-2</v>
      </c>
      <c r="W107" s="24">
        <v>2.2119201599999989E-2</v>
      </c>
      <c r="X107" s="24">
        <v>4.0408509999999998E-3</v>
      </c>
      <c r="Y107" s="24">
        <v>3.56569929999999E-3</v>
      </c>
      <c r="Z107" s="24">
        <v>3.5377185000000002E-3</v>
      </c>
      <c r="AA107" s="24">
        <v>3.3103425999999997E-3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9.4097807000000006E-2</v>
      </c>
      <c r="D112" s="24">
        <v>8.2730703400000008E-2</v>
      </c>
      <c r="E112" s="24">
        <v>9.1478129400000011E-2</v>
      </c>
      <c r="F112" s="24">
        <v>7.2495698999999997E-2</v>
      </c>
      <c r="G112" s="24">
        <v>7.0867250500000006E-2</v>
      </c>
      <c r="H112" s="24">
        <v>7.0788235000000005E-2</v>
      </c>
      <c r="I112" s="24">
        <v>6.6767725200000003E-2</v>
      </c>
      <c r="J112" s="24">
        <v>5.8393936800000004E-2</v>
      </c>
      <c r="K112" s="24">
        <v>5.5376899599999994E-2</v>
      </c>
      <c r="L112" s="24">
        <v>4.9167750999999996E-2</v>
      </c>
      <c r="M112" s="24">
        <v>4.6787537999999997E-2</v>
      </c>
      <c r="N112" s="24">
        <v>4.3188998100000008E-2</v>
      </c>
      <c r="O112" s="24">
        <v>4.0351301700000008E-2</v>
      </c>
      <c r="P112" s="24">
        <v>2.5915123400000004E-2</v>
      </c>
      <c r="Q112" s="24">
        <v>2.4793984000000002E-2</v>
      </c>
      <c r="R112" s="24">
        <v>2.3547059000000002E-2</v>
      </c>
      <c r="S112" s="24">
        <v>2.0643031799999999E-2</v>
      </c>
      <c r="T112" s="24">
        <v>1.8711914700000002E-2</v>
      </c>
      <c r="U112" s="24">
        <v>1.7546686000000002E-2</v>
      </c>
      <c r="V112" s="24">
        <v>1.6535195399999987E-2</v>
      </c>
      <c r="W112" s="24">
        <v>1.7341915199999999E-2</v>
      </c>
      <c r="X112" s="24">
        <v>1.4980143600000001E-2</v>
      </c>
      <c r="Y112" s="24">
        <v>1.3318050599999999E-2</v>
      </c>
      <c r="Z112" s="24">
        <v>1.2904965599999998E-2</v>
      </c>
      <c r="AA112" s="24">
        <v>1.1178387000000001E-2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2TES9jyzYdX+dVLib+34JEIjoAXT+8TI+YWFD9FCYP7bpg6duzy+Jfz8M/wyOWtvWszUlM/dLZ1C9YbolqCpBw==" saltValue="Sq6codzmKsflANqROrOOA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0423-B9DB-43F2-8BB5-BAE7D64CF09C}">
  <sheetPr codeName="Sheet10">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144</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-10189.319278877405</v>
      </c>
      <c r="G6" s="24">
        <v>627563.90640281281</v>
      </c>
      <c r="H6" s="24">
        <v>400381.36704588222</v>
      </c>
      <c r="I6" s="24">
        <v>-133798.53960054007</v>
      </c>
      <c r="J6" s="24">
        <v>-2.4732824472922159E-4</v>
      </c>
      <c r="K6" s="24">
        <v>-65913.402143777144</v>
      </c>
      <c r="L6" s="24">
        <v>-25603.911313921195</v>
      </c>
      <c r="M6" s="24">
        <v>-30943.083544933459</v>
      </c>
      <c r="N6" s="24">
        <v>0</v>
      </c>
      <c r="O6" s="24">
        <v>279441.82239905815</v>
      </c>
      <c r="P6" s="24">
        <v>-2.8087622734272241E-5</v>
      </c>
      <c r="Q6" s="24">
        <v>0</v>
      </c>
      <c r="R6" s="24">
        <v>0</v>
      </c>
      <c r="S6" s="24">
        <v>0</v>
      </c>
      <c r="T6" s="24">
        <v>0</v>
      </c>
      <c r="U6" s="24">
        <v>0</v>
      </c>
      <c r="V6" s="24">
        <v>0</v>
      </c>
      <c r="W6" s="24">
        <v>0</v>
      </c>
      <c r="X6" s="24">
        <v>0</v>
      </c>
      <c r="Y6" s="24">
        <v>0</v>
      </c>
      <c r="Z6" s="24">
        <v>-1.5669248193602398E-6</v>
      </c>
      <c r="AA6" s="24">
        <v>-2.0559037411066402E-6</v>
      </c>
    </row>
    <row r="7" spans="1:27" x14ac:dyDescent="0.25">
      <c r="A7" s="28" t="s">
        <v>40</v>
      </c>
      <c r="B7" s="28" t="s">
        <v>72</v>
      </c>
      <c r="C7" s="24">
        <v>0</v>
      </c>
      <c r="D7" s="24">
        <v>0</v>
      </c>
      <c r="E7" s="24">
        <v>0</v>
      </c>
      <c r="F7" s="24">
        <v>-528453.75869032182</v>
      </c>
      <c r="G7" s="24">
        <v>-88911.26606027357</v>
      </c>
      <c r="H7" s="24">
        <v>-0.11196865317958929</v>
      </c>
      <c r="I7" s="24">
        <v>300834.73985719396</v>
      </c>
      <c r="J7" s="24">
        <v>563480.37220927258</v>
      </c>
      <c r="K7" s="24">
        <v>0</v>
      </c>
      <c r="L7" s="24">
        <v>0</v>
      </c>
      <c r="M7" s="24">
        <v>0</v>
      </c>
      <c r="N7" s="24">
        <v>0</v>
      </c>
      <c r="O7" s="24">
        <v>0</v>
      </c>
      <c r="P7" s="24">
        <v>0</v>
      </c>
      <c r="Q7" s="24">
        <v>0</v>
      </c>
      <c r="R7" s="24">
        <v>0</v>
      </c>
      <c r="S7" s="24">
        <v>169652.90068942599</v>
      </c>
      <c r="T7" s="24">
        <v>317528.54560227401</v>
      </c>
      <c r="U7" s="24">
        <v>0</v>
      </c>
      <c r="V7" s="24">
        <v>0</v>
      </c>
      <c r="W7" s="24">
        <v>0</v>
      </c>
      <c r="X7" s="24">
        <v>0</v>
      </c>
      <c r="Y7" s="24">
        <v>0</v>
      </c>
      <c r="Z7" s="24">
        <v>0</v>
      </c>
      <c r="AA7" s="24">
        <v>-1.005014082437794E-5</v>
      </c>
    </row>
    <row r="8" spans="1:27" x14ac:dyDescent="0.25">
      <c r="A8" s="28" t="s">
        <v>40</v>
      </c>
      <c r="B8" s="28" t="s">
        <v>20</v>
      </c>
      <c r="C8" s="24">
        <v>0</v>
      </c>
      <c r="D8" s="24">
        <v>0.15194322861496243</v>
      </c>
      <c r="E8" s="24">
        <v>3.5018401770223397E-2</v>
      </c>
      <c r="F8" s="24">
        <v>1.0370921339653921E-2</v>
      </c>
      <c r="G8" s="24">
        <v>5.4019266566216438E-3</v>
      </c>
      <c r="H8" s="24">
        <v>2.0465982629623712E-3</v>
      </c>
      <c r="I8" s="24">
        <v>1.6765101725266362E-3</v>
      </c>
      <c r="J8" s="24">
        <v>4.1219881528752819E-3</v>
      </c>
      <c r="K8" s="24">
        <v>3.2963782127106967E-3</v>
      </c>
      <c r="L8" s="24">
        <v>7.1730292224039729E-4</v>
      </c>
      <c r="M8" s="24">
        <v>2.9317193453505942E-4</v>
      </c>
      <c r="N8" s="24">
        <v>1.7948570138191431E-2</v>
      </c>
      <c r="O8" s="24">
        <v>7.5950721611616166E-3</v>
      </c>
      <c r="P8" s="24">
        <v>1.0132578463279189E-2</v>
      </c>
      <c r="Q8" s="24">
        <v>3.9425803309664928E-2</v>
      </c>
      <c r="R8" s="24">
        <v>8.7912699125439683E-3</v>
      </c>
      <c r="S8" s="24">
        <v>7.5025523435071934E-2</v>
      </c>
      <c r="T8" s="24">
        <v>2.2289468900153651E-3</v>
      </c>
      <c r="U8" s="24">
        <v>1.0183420019250032E-2</v>
      </c>
      <c r="V8" s="24">
        <v>7.5306012571280253E-4</v>
      </c>
      <c r="W8" s="24">
        <v>4.1678809553502526E-3</v>
      </c>
      <c r="X8" s="24">
        <v>1.5141263197611153E-2</v>
      </c>
      <c r="Y8" s="24">
        <v>4.1029380578213497E-3</v>
      </c>
      <c r="Z8" s="24">
        <v>4.274445855498242E-4</v>
      </c>
      <c r="AA8" s="24">
        <v>2.8015484204706937E-5</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0.11052534739556338</v>
      </c>
      <c r="D10" s="24">
        <v>1.1668136109834696E-2</v>
      </c>
      <c r="E10" s="24">
        <v>6.672669814928163E-2</v>
      </c>
      <c r="F10" s="24">
        <v>9.0318905774593901E-3</v>
      </c>
      <c r="G10" s="24">
        <v>2.0947230840671054E-2</v>
      </c>
      <c r="H10" s="24">
        <v>1.8090618699976508E-3</v>
      </c>
      <c r="I10" s="24">
        <v>1.8843905644172322E-3</v>
      </c>
      <c r="J10" s="24">
        <v>2.2788119026736558E-3</v>
      </c>
      <c r="K10" s="24">
        <v>2.8893668157768076E-3</v>
      </c>
      <c r="L10" s="24">
        <v>2.9718680012650526E-3</v>
      </c>
      <c r="M10" s="24">
        <v>2.7056411126515816E-3</v>
      </c>
      <c r="N10" s="24">
        <v>4.6418684697126034E-3</v>
      </c>
      <c r="O10" s="24">
        <v>2.5803244925811887E-3</v>
      </c>
      <c r="P10" s="24">
        <v>3.3611704703251921E-3</v>
      </c>
      <c r="Q10" s="24">
        <v>8.5285663845639653E-2</v>
      </c>
      <c r="R10" s="24">
        <v>18423.965822157901</v>
      </c>
      <c r="S10" s="24">
        <v>15170.026849717993</v>
      </c>
      <c r="T10" s="24">
        <v>3.7512316478558258E-4</v>
      </c>
      <c r="U10" s="24">
        <v>6.7650842287881952E-3</v>
      </c>
      <c r="V10" s="24">
        <v>6.8036182288452422E-3</v>
      </c>
      <c r="W10" s="24">
        <v>1.0973313126403396E-3</v>
      </c>
      <c r="X10" s="24">
        <v>7.6199919657252146E-4</v>
      </c>
      <c r="Y10" s="24">
        <v>1.6613403631468522E-2</v>
      </c>
      <c r="Z10" s="24">
        <v>886.92086631894881</v>
      </c>
      <c r="AA10" s="24">
        <v>3.8808019129181798E-5</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14.824716789103306</v>
      </c>
      <c r="E12" s="24">
        <v>230529.00939915361</v>
      </c>
      <c r="F12" s="24">
        <v>346006.08159662207</v>
      </c>
      <c r="G12" s="24">
        <v>108855.61030454366</v>
      </c>
      <c r="H12" s="24">
        <v>207561.68521331123</v>
      </c>
      <c r="I12" s="24">
        <v>206137.06963169441</v>
      </c>
      <c r="J12" s="24">
        <v>452907.88146509364</v>
      </c>
      <c r="K12" s="24">
        <v>260366.84455320062</v>
      </c>
      <c r="L12" s="24">
        <v>0.1760181743838572</v>
      </c>
      <c r="M12" s="24">
        <v>5.5767803958961401E-2</v>
      </c>
      <c r="N12" s="24">
        <v>15185.133624134634</v>
      </c>
      <c r="O12" s="24">
        <v>0.47823186773513626</v>
      </c>
      <c r="P12" s="24">
        <v>1.2941791690565161</v>
      </c>
      <c r="Q12" s="24">
        <v>395197.59671544359</v>
      </c>
      <c r="R12" s="24">
        <v>241023.98600544714</v>
      </c>
      <c r="S12" s="24">
        <v>602629.06344806659</v>
      </c>
      <c r="T12" s="24">
        <v>136339.96943137003</v>
      </c>
      <c r="U12" s="24">
        <v>4733.7151935330994</v>
      </c>
      <c r="V12" s="24">
        <v>2.766080731430743E-2</v>
      </c>
      <c r="W12" s="24">
        <v>143414.59357099931</v>
      </c>
      <c r="X12" s="24">
        <v>100811.93604700423</v>
      </c>
      <c r="Y12" s="24">
        <v>6178.6708783464701</v>
      </c>
      <c r="Z12" s="24">
        <v>12087.44994890262</v>
      </c>
      <c r="AA12" s="24">
        <v>15379.17747737404</v>
      </c>
    </row>
    <row r="13" spans="1:27" x14ac:dyDescent="0.25">
      <c r="A13" s="28" t="s">
        <v>40</v>
      </c>
      <c r="B13" s="28" t="s">
        <v>69</v>
      </c>
      <c r="C13" s="24">
        <v>0.92300102375925841</v>
      </c>
      <c r="D13" s="24">
        <v>202650.20567051653</v>
      </c>
      <c r="E13" s="24">
        <v>68075.553014772042</v>
      </c>
      <c r="F13" s="24">
        <v>8.7846078218707338E-2</v>
      </c>
      <c r="G13" s="24">
        <v>159680.67720835633</v>
      </c>
      <c r="H13" s="24">
        <v>121173.28345172347</v>
      </c>
      <c r="I13" s="24">
        <v>118685.03374099632</v>
      </c>
      <c r="J13" s="24">
        <v>0.28887992427506903</v>
      </c>
      <c r="K13" s="24">
        <v>715726.23453536467</v>
      </c>
      <c r="L13" s="24">
        <v>8.3990740982396103E-2</v>
      </c>
      <c r="M13" s="24">
        <v>0.12152119218363563</v>
      </c>
      <c r="N13" s="24">
        <v>0.31462301624308636</v>
      </c>
      <c r="O13" s="24">
        <v>0.1345595668482277</v>
      </c>
      <c r="P13" s="24">
        <v>0.10438835184264846</v>
      </c>
      <c r="Q13" s="24">
        <v>0.86455322086987818</v>
      </c>
      <c r="R13" s="24">
        <v>0.14946620386265236</v>
      </c>
      <c r="S13" s="24">
        <v>21414.537767304777</v>
      </c>
      <c r="T13" s="24">
        <v>2528.1122442358715</v>
      </c>
      <c r="U13" s="24">
        <v>1666.7145916564857</v>
      </c>
      <c r="V13" s="24">
        <v>1221.8762907846026</v>
      </c>
      <c r="W13" s="24">
        <v>41978.845399737409</v>
      </c>
      <c r="X13" s="24">
        <v>89675.885262753014</v>
      </c>
      <c r="Y13" s="24">
        <v>4446.4238098660971</v>
      </c>
      <c r="Z13" s="24">
        <v>6.1735662021076537E-3</v>
      </c>
      <c r="AA13" s="24">
        <v>9.8923615675334843E-3</v>
      </c>
    </row>
    <row r="14" spans="1:27" x14ac:dyDescent="0.25">
      <c r="A14" s="28" t="s">
        <v>40</v>
      </c>
      <c r="B14" s="28" t="s">
        <v>36</v>
      </c>
      <c r="C14" s="24">
        <v>0.91888657121146933</v>
      </c>
      <c r="D14" s="24">
        <v>1.6950418846914003E-2</v>
      </c>
      <c r="E14" s="24">
        <v>2.6291716019984399E-2</v>
      </c>
      <c r="F14" s="24">
        <v>0</v>
      </c>
      <c r="G14" s="24">
        <v>0.30720335413894079</v>
      </c>
      <c r="H14" s="24">
        <v>0.41812661452060051</v>
      </c>
      <c r="I14" s="24">
        <v>0.28718546616117807</v>
      </c>
      <c r="J14" s="24">
        <v>7968.162736715688</v>
      </c>
      <c r="K14" s="24">
        <v>2.1688914215749509E-4</v>
      </c>
      <c r="L14" s="24">
        <v>87991.464994505674</v>
      </c>
      <c r="M14" s="24">
        <v>26587.202900326633</v>
      </c>
      <c r="N14" s="24">
        <v>53524.562030916393</v>
      </c>
      <c r="O14" s="24">
        <v>1.9614613288039789E-2</v>
      </c>
      <c r="P14" s="24">
        <v>25889.414733965099</v>
      </c>
      <c r="Q14" s="24">
        <v>16451.828788816536</v>
      </c>
      <c r="R14" s="24">
        <v>3.1320795686806982E-5</v>
      </c>
      <c r="S14" s="24">
        <v>1.0412434691380966E-2</v>
      </c>
      <c r="T14" s="24">
        <v>1.9628101135983549E-4</v>
      </c>
      <c r="U14" s="24">
        <v>3001.4298290225074</v>
      </c>
      <c r="V14" s="24">
        <v>205.12223449674576</v>
      </c>
      <c r="W14" s="24">
        <v>14220.860842430877</v>
      </c>
      <c r="X14" s="24">
        <v>5794.2558372776648</v>
      </c>
      <c r="Y14" s="24">
        <v>2.610215034232366E-2</v>
      </c>
      <c r="Z14" s="24">
        <v>2597.8647705754938</v>
      </c>
      <c r="AA14" s="24">
        <v>7.5359380909224231E-3</v>
      </c>
    </row>
    <row r="15" spans="1:27" x14ac:dyDescent="0.25">
      <c r="A15" s="28" t="s">
        <v>40</v>
      </c>
      <c r="B15" s="28" t="s">
        <v>74</v>
      </c>
      <c r="C15" s="24">
        <v>0</v>
      </c>
      <c r="D15" s="24">
        <v>0</v>
      </c>
      <c r="E15" s="24">
        <v>0</v>
      </c>
      <c r="F15" s="24">
        <v>1.7573583385109079</v>
      </c>
      <c r="G15" s="24">
        <v>0.71927008923687707</v>
      </c>
      <c r="H15" s="24">
        <v>0.11202493375458596</v>
      </c>
      <c r="I15" s="24">
        <v>5.1630073985964149E-2</v>
      </c>
      <c r="J15" s="24">
        <v>9.0892144181127454E-2</v>
      </c>
      <c r="K15" s="24">
        <v>245018.21396364004</v>
      </c>
      <c r="L15" s="24">
        <v>1.7976130749706939E-2</v>
      </c>
      <c r="M15" s="24">
        <v>2.5512542567831038E-2</v>
      </c>
      <c r="N15" s="24">
        <v>8.4046574549196604E-2</v>
      </c>
      <c r="O15" s="24">
        <v>1.5512311187145566E-2</v>
      </c>
      <c r="P15" s="24">
        <v>8.42849589549369E-2</v>
      </c>
      <c r="Q15" s="24">
        <v>13702.808878572283</v>
      </c>
      <c r="R15" s="24">
        <v>6027.5460544335956</v>
      </c>
      <c r="S15" s="24">
        <v>12185.634157768938</v>
      </c>
      <c r="T15" s="24">
        <v>1.2321810753167005E-2</v>
      </c>
      <c r="U15" s="24">
        <v>3628.9884437082401</v>
      </c>
      <c r="V15" s="24">
        <v>4.4601610397918573E-2</v>
      </c>
      <c r="W15" s="24">
        <v>10068.128184654895</v>
      </c>
      <c r="X15" s="24">
        <v>15123.527487477566</v>
      </c>
      <c r="Y15" s="24">
        <v>851.69983756590068</v>
      </c>
      <c r="Z15" s="24">
        <v>6089.7486015726472</v>
      </c>
      <c r="AA15" s="24">
        <v>1.741243932813508E-3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1.0335263711548217</v>
      </c>
      <c r="D17" s="30">
        <v>202665.19399867035</v>
      </c>
      <c r="E17" s="30">
        <v>298604.66415902553</v>
      </c>
      <c r="F17" s="30">
        <v>-192636.88912368711</v>
      </c>
      <c r="G17" s="30">
        <v>807188.9542045967</v>
      </c>
      <c r="H17" s="30">
        <v>729116.22759792383</v>
      </c>
      <c r="I17" s="30">
        <v>491858.30719024537</v>
      </c>
      <c r="J17" s="30">
        <v>1016388.5487077623</v>
      </c>
      <c r="K17" s="30">
        <v>910179.6831305332</v>
      </c>
      <c r="L17" s="30">
        <v>-25603.647615834903</v>
      </c>
      <c r="M17" s="30">
        <v>-30942.903257124268</v>
      </c>
      <c r="N17" s="30">
        <v>15185.470837589486</v>
      </c>
      <c r="O17" s="30">
        <v>279442.44536588935</v>
      </c>
      <c r="P17" s="30">
        <v>1.4120331822100347</v>
      </c>
      <c r="Q17" s="30">
        <v>395198.58598013158</v>
      </c>
      <c r="R17" s="30">
        <v>259448.11008507884</v>
      </c>
      <c r="S17" s="30">
        <v>808866.60378003889</v>
      </c>
      <c r="T17" s="30">
        <v>456396.62988194998</v>
      </c>
      <c r="U17" s="30">
        <v>6400.4467336938333</v>
      </c>
      <c r="V17" s="30">
        <v>1221.9115082702715</v>
      </c>
      <c r="W17" s="30">
        <v>185393.44423594899</v>
      </c>
      <c r="X17" s="30">
        <v>190487.83721301964</v>
      </c>
      <c r="Y17" s="30">
        <v>10625.115404554257</v>
      </c>
      <c r="Z17" s="30">
        <v>12974.377414665432</v>
      </c>
      <c r="AA17" s="30">
        <v>15379.187424453066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-1.1810114458599228E-3</v>
      </c>
      <c r="G20" s="24">
        <v>829835.9768313613</v>
      </c>
      <c r="H20" s="24">
        <v>-3.8337329831082352E-2</v>
      </c>
      <c r="I20" s="24">
        <v>-114733.81794483282</v>
      </c>
      <c r="J20" s="24">
        <v>-2.4732824472922159E-4</v>
      </c>
      <c r="K20" s="24">
        <v>-65913.402011141574</v>
      </c>
      <c r="L20" s="24">
        <v>-25603.911296463208</v>
      </c>
      <c r="M20" s="24">
        <v>-30943.083544933459</v>
      </c>
      <c r="N20" s="24">
        <v>0</v>
      </c>
      <c r="O20" s="24">
        <v>-1.7495815453952811E-5</v>
      </c>
      <c r="P20" s="24">
        <v>-2.5090416557822641E-5</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3.4031650977187501E-2</v>
      </c>
      <c r="E22" s="24">
        <v>1.71213336883679E-2</v>
      </c>
      <c r="F22" s="24">
        <v>2.53323670666482E-4</v>
      </c>
      <c r="G22" s="24">
        <v>2.6991350382281199E-5</v>
      </c>
      <c r="H22" s="24">
        <v>0</v>
      </c>
      <c r="I22" s="24">
        <v>0</v>
      </c>
      <c r="J22" s="24">
        <v>7.3420782707727203E-5</v>
      </c>
      <c r="K22" s="24">
        <v>5.5981091353251899E-5</v>
      </c>
      <c r="L22" s="24">
        <v>2.4012204142792802E-5</v>
      </c>
      <c r="M22" s="24">
        <v>1.3869670320500199E-5</v>
      </c>
      <c r="N22" s="24">
        <v>4.2694207153837899E-3</v>
      </c>
      <c r="O22" s="24">
        <v>2.9732463389956599E-4</v>
      </c>
      <c r="P22" s="24">
        <v>1.4046350986615902E-3</v>
      </c>
      <c r="Q22" s="24">
        <v>1.7319806487581701E-2</v>
      </c>
      <c r="R22" s="24">
        <v>4.2487514372594104E-3</v>
      </c>
      <c r="S22" s="24">
        <v>4.0626864335364096E-2</v>
      </c>
      <c r="T22" s="24">
        <v>1.33154727323113E-4</v>
      </c>
      <c r="U22" s="24">
        <v>3.3655514832932003E-6</v>
      </c>
      <c r="V22" s="24">
        <v>7.9881137046624405E-5</v>
      </c>
      <c r="W22" s="24">
        <v>7.2687500023837498E-5</v>
      </c>
      <c r="X22" s="24">
        <v>7.3252674717847995E-3</v>
      </c>
      <c r="Y22" s="24">
        <v>8.5255663200170003E-5</v>
      </c>
      <c r="Z22" s="24">
        <v>3.5720275577153501E-5</v>
      </c>
      <c r="AA22" s="24">
        <v>6.5010606330756004E-6</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3.8253062977444005E-2</v>
      </c>
      <c r="D24" s="24">
        <v>1.6348599063155903E-3</v>
      </c>
      <c r="E24" s="24">
        <v>5.889358860323575E-2</v>
      </c>
      <c r="F24" s="24">
        <v>2.9951703836140391E-4</v>
      </c>
      <c r="G24" s="24">
        <v>1.6649721211503701E-3</v>
      </c>
      <c r="H24" s="24">
        <v>4.4410937839339283E-4</v>
      </c>
      <c r="I24" s="24">
        <v>8.0728773387727401E-4</v>
      </c>
      <c r="J24" s="24">
        <v>7.6981747380505E-4</v>
      </c>
      <c r="K24" s="24">
        <v>9.3891882123730208E-4</v>
      </c>
      <c r="L24" s="24">
        <v>8.2968444925385029E-4</v>
      </c>
      <c r="M24" s="24">
        <v>8.1688634193671989E-4</v>
      </c>
      <c r="N24" s="24">
        <v>1.2671348135335886E-3</v>
      </c>
      <c r="O24" s="24">
        <v>6.5135345665449061E-4</v>
      </c>
      <c r="P24" s="24">
        <v>8.7790462730764701E-4</v>
      </c>
      <c r="Q24" s="24">
        <v>6.0737138692519191E-2</v>
      </c>
      <c r="R24" s="24">
        <v>18423.930445802776</v>
      </c>
      <c r="S24" s="24">
        <v>15169.721330344881</v>
      </c>
      <c r="T24" s="24">
        <v>9.958704884717009E-5</v>
      </c>
      <c r="U24" s="24">
        <v>1.0857910533395127E-3</v>
      </c>
      <c r="V24" s="24">
        <v>2.1432315891922694E-3</v>
      </c>
      <c r="W24" s="24">
        <v>9.2275474957893592E-5</v>
      </c>
      <c r="X24" s="24">
        <v>4.9786599955531222E-4</v>
      </c>
      <c r="Y24" s="24">
        <v>2.561151532844321E-3</v>
      </c>
      <c r="Z24" s="24">
        <v>4.4643073651502666E-3</v>
      </c>
      <c r="AA24" s="24">
        <v>1.5468131025325018E-5</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6.6499066269307434</v>
      </c>
      <c r="E26" s="24">
        <v>230527.55217986149</v>
      </c>
      <c r="F26" s="24">
        <v>346005.20718255051</v>
      </c>
      <c r="G26" s="24">
        <v>1.6638674940218628E-2</v>
      </c>
      <c r="H26" s="24">
        <v>36880.446172603079</v>
      </c>
      <c r="I26" s="24">
        <v>19404.567596990004</v>
      </c>
      <c r="J26" s="24">
        <v>230170.61171072503</v>
      </c>
      <c r="K26" s="24">
        <v>196181.29182244508</v>
      </c>
      <c r="L26" s="24">
        <v>3.9184621985669044E-3</v>
      </c>
      <c r="M26" s="24">
        <v>1.4520042870142626E-3</v>
      </c>
      <c r="N26" s="24">
        <v>1.5399077410458404E-2</v>
      </c>
      <c r="O26" s="24">
        <v>4.1168113031739371E-3</v>
      </c>
      <c r="P26" s="24">
        <v>2.5524013060554619E-2</v>
      </c>
      <c r="Q26" s="24">
        <v>205049.57709137636</v>
      </c>
      <c r="R26" s="24">
        <v>2.192856269679468E-2</v>
      </c>
      <c r="S26" s="24">
        <v>133721.67181778239</v>
      </c>
      <c r="T26" s="24">
        <v>0.27055975521934245</v>
      </c>
      <c r="U26" s="24">
        <v>0.27418024444611355</v>
      </c>
      <c r="V26" s="24">
        <v>1.2033782814078449E-2</v>
      </c>
      <c r="W26" s="24">
        <v>116592.1539767418</v>
      </c>
      <c r="X26" s="24">
        <v>27429.635809011546</v>
      </c>
      <c r="Y26" s="24">
        <v>2.1379953726722812E-3</v>
      </c>
      <c r="Z26" s="24">
        <v>6.3614318852704729E-2</v>
      </c>
      <c r="AA26" s="24">
        <v>2.4707670494011247E-3</v>
      </c>
    </row>
    <row r="27" spans="1:27" x14ac:dyDescent="0.25">
      <c r="A27" s="28" t="s">
        <v>131</v>
      </c>
      <c r="B27" s="28" t="s">
        <v>69</v>
      </c>
      <c r="C27" s="24">
        <v>0.22281549225407049</v>
      </c>
      <c r="D27" s="24">
        <v>202649.87555008233</v>
      </c>
      <c r="E27" s="24">
        <v>68075.544702777537</v>
      </c>
      <c r="F27" s="24">
        <v>7.3070605195414737E-2</v>
      </c>
      <c r="G27" s="24">
        <v>159680.22216990241</v>
      </c>
      <c r="H27" s="24">
        <v>121172.81902702503</v>
      </c>
      <c r="I27" s="24">
        <v>118684.12919278666</v>
      </c>
      <c r="J27" s="24">
        <v>7.7469443398828254E-3</v>
      </c>
      <c r="K27" s="24">
        <v>634115.66367375059</v>
      </c>
      <c r="L27" s="24">
        <v>5.574700372115101E-3</v>
      </c>
      <c r="M27" s="24">
        <v>3.7617148953183622E-3</v>
      </c>
      <c r="N27" s="24">
        <v>1.8307883702353055E-2</v>
      </c>
      <c r="O27" s="24">
        <v>2.4763506234003704E-3</v>
      </c>
      <c r="P27" s="24">
        <v>7.9355533425137033E-4</v>
      </c>
      <c r="Q27" s="24">
        <v>3.1900533300171473E-2</v>
      </c>
      <c r="R27" s="24">
        <v>1.552047497919716E-2</v>
      </c>
      <c r="S27" s="24">
        <v>0.25146540986509475</v>
      </c>
      <c r="T27" s="24">
        <v>1.5826348056641973E-3</v>
      </c>
      <c r="U27" s="24">
        <v>9.5863452897100565E-4</v>
      </c>
      <c r="V27" s="24">
        <v>8.4910774884422682E-2</v>
      </c>
      <c r="W27" s="24">
        <v>21855.858245012139</v>
      </c>
      <c r="X27" s="24">
        <v>37330.121866264526</v>
      </c>
      <c r="Y27" s="24">
        <v>7.6200046291715218E-3</v>
      </c>
      <c r="Z27" s="24">
        <v>1.6428586025706037E-3</v>
      </c>
      <c r="AA27" s="24">
        <v>9.7471504444900754E-4</v>
      </c>
    </row>
    <row r="28" spans="1:27" x14ac:dyDescent="0.25">
      <c r="A28" s="28" t="s">
        <v>131</v>
      </c>
      <c r="B28" s="28" t="s">
        <v>36</v>
      </c>
      <c r="C28" s="24">
        <v>0.51926341647145091</v>
      </c>
      <c r="D28" s="24">
        <v>1.4804826728445962E-2</v>
      </c>
      <c r="E28" s="24">
        <v>2.6291716019984399E-2</v>
      </c>
      <c r="F28" s="24">
        <v>0</v>
      </c>
      <c r="G28" s="24">
        <v>0.27340839411758372</v>
      </c>
      <c r="H28" s="24">
        <v>0.17277951290212359</v>
      </c>
      <c r="I28" s="24">
        <v>0.14870390726219271</v>
      </c>
      <c r="J28" s="24">
        <v>0.18147004871901951</v>
      </c>
      <c r="K28" s="24">
        <v>8.9899970787491384E-5</v>
      </c>
      <c r="L28" s="24">
        <v>87990.096956805486</v>
      </c>
      <c r="M28" s="24">
        <v>5.682747035371828E-3</v>
      </c>
      <c r="N28" s="24">
        <v>37845.977572206393</v>
      </c>
      <c r="O28" s="24">
        <v>4.6717288102820164E-4</v>
      </c>
      <c r="P28" s="24">
        <v>8.2022463704885818E-5</v>
      </c>
      <c r="Q28" s="24">
        <v>10844.040665419636</v>
      </c>
      <c r="R28" s="24">
        <v>6.9087459169675799E-6</v>
      </c>
      <c r="S28" s="24">
        <v>1.6344576390367409E-5</v>
      </c>
      <c r="T28" s="24">
        <v>1.9953507382653423E-5</v>
      </c>
      <c r="U28" s="24">
        <v>7.7687835057267926E-5</v>
      </c>
      <c r="V28" s="24">
        <v>3.6741122557587685E-2</v>
      </c>
      <c r="W28" s="24">
        <v>14220.814675712825</v>
      </c>
      <c r="X28" s="24">
        <v>0.17480781471102011</v>
      </c>
      <c r="Y28" s="24">
        <v>4.0722846832062275E-3</v>
      </c>
      <c r="Z28" s="24">
        <v>4.0403540662019594E-2</v>
      </c>
      <c r="AA28" s="24">
        <v>2.6438874354468675E-3</v>
      </c>
    </row>
    <row r="29" spans="1:27" x14ac:dyDescent="0.25">
      <c r="A29" s="28" t="s">
        <v>131</v>
      </c>
      <c r="B29" s="28" t="s">
        <v>74</v>
      </c>
      <c r="C29" s="24">
        <v>0</v>
      </c>
      <c r="D29" s="24">
        <v>0</v>
      </c>
      <c r="E29" s="24">
        <v>0</v>
      </c>
      <c r="F29" s="24">
        <v>0.993533284791838</v>
      </c>
      <c r="G29" s="24">
        <v>0.53618312193365503</v>
      </c>
      <c r="H29" s="24">
        <v>3.3420374880643512E-2</v>
      </c>
      <c r="I29" s="24">
        <v>2.6756544426431706E-2</v>
      </c>
      <c r="J29" s="24">
        <v>2.2079368123855671E-2</v>
      </c>
      <c r="K29" s="24">
        <v>245018.17735673374</v>
      </c>
      <c r="L29" s="24">
        <v>4.446198668070293E-4</v>
      </c>
      <c r="M29" s="24">
        <v>4.6676119357831841E-4</v>
      </c>
      <c r="N29" s="24">
        <v>8.7086579806960505E-4</v>
      </c>
      <c r="O29" s="24">
        <v>5.1121331072978755E-4</v>
      </c>
      <c r="P29" s="24">
        <v>4.7976187508699786E-4</v>
      </c>
      <c r="Q29" s="24">
        <v>13701.367369798852</v>
      </c>
      <c r="R29" s="24">
        <v>2.6721512103934246E-2</v>
      </c>
      <c r="S29" s="24">
        <v>3.1814444050574241E-3</v>
      </c>
      <c r="T29" s="24">
        <v>4.4982247162845803E-4</v>
      </c>
      <c r="U29" s="24">
        <v>5.0488519784428853E-4</v>
      </c>
      <c r="V29" s="24">
        <v>3.9237997915530533E-4</v>
      </c>
      <c r="W29" s="24">
        <v>1.0696970207884054E-2</v>
      </c>
      <c r="X29" s="24">
        <v>1.2215287102756822E-3</v>
      </c>
      <c r="Y29" s="24">
        <v>1.9131153749374848E-4</v>
      </c>
      <c r="Z29" s="24">
        <v>450.04128453937886</v>
      </c>
      <c r="AA29" s="24">
        <v>8.925943285440528E-5</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0.26106855523151451</v>
      </c>
      <c r="D31" s="30">
        <v>202656.56112322013</v>
      </c>
      <c r="E31" s="30">
        <v>298603.17289756134</v>
      </c>
      <c r="F31" s="30">
        <v>346005.27962498495</v>
      </c>
      <c r="G31" s="30">
        <v>989516.21733190212</v>
      </c>
      <c r="H31" s="30">
        <v>158053.22730640764</v>
      </c>
      <c r="I31" s="30">
        <v>23354.879652231582</v>
      </c>
      <c r="J31" s="30">
        <v>230170.62005357939</v>
      </c>
      <c r="K31" s="30">
        <v>764383.55447995407</v>
      </c>
      <c r="L31" s="30">
        <v>-25603.900949603983</v>
      </c>
      <c r="M31" s="30">
        <v>-30943.077500458265</v>
      </c>
      <c r="N31" s="30">
        <v>3.9243516641728836E-2</v>
      </c>
      <c r="O31" s="30">
        <v>7.5243442016744103E-3</v>
      </c>
      <c r="P31" s="30">
        <v>2.8575017704217404E-2</v>
      </c>
      <c r="Q31" s="30">
        <v>205049.68704885483</v>
      </c>
      <c r="R31" s="30">
        <v>18423.972143591887</v>
      </c>
      <c r="S31" s="30">
        <v>148891.68524040148</v>
      </c>
      <c r="T31" s="30">
        <v>0.2723751318011769</v>
      </c>
      <c r="U31" s="30">
        <v>0.27622803557990733</v>
      </c>
      <c r="V31" s="30">
        <v>9.916767042474002E-2</v>
      </c>
      <c r="W31" s="30">
        <v>138448.0123867169</v>
      </c>
      <c r="X31" s="30">
        <v>64759.765498409542</v>
      </c>
      <c r="Y31" s="30">
        <v>1.2404407197888294E-2</v>
      </c>
      <c r="Z31" s="30">
        <v>6.975720509600275E-2</v>
      </c>
      <c r="AA31" s="30">
        <v>3.4674512855085329E-3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-10189.318097865958</v>
      </c>
      <c r="G34" s="24">
        <v>-202272.07042854856</v>
      </c>
      <c r="H34" s="24">
        <v>400381.40538321203</v>
      </c>
      <c r="I34" s="24">
        <v>-19064.721655707246</v>
      </c>
      <c r="J34" s="24">
        <v>0</v>
      </c>
      <c r="K34" s="24">
        <v>-1.3263556971446149E-4</v>
      </c>
      <c r="L34" s="24">
        <v>-1.74579875347992E-5</v>
      </c>
      <c r="M34" s="24">
        <v>0</v>
      </c>
      <c r="N34" s="24">
        <v>0</v>
      </c>
      <c r="O34" s="24">
        <v>279441.82241655397</v>
      </c>
      <c r="P34" s="24">
        <v>-2.9972061764495998E-6</v>
      </c>
      <c r="Q34" s="24">
        <v>0</v>
      </c>
      <c r="R34" s="24">
        <v>0</v>
      </c>
      <c r="S34" s="24">
        <v>0</v>
      </c>
      <c r="T34" s="24">
        <v>0</v>
      </c>
      <c r="U34" s="24">
        <v>0</v>
      </c>
      <c r="V34" s="24">
        <v>0</v>
      </c>
      <c r="W34" s="24">
        <v>0</v>
      </c>
      <c r="X34" s="24">
        <v>0</v>
      </c>
      <c r="Y34" s="24">
        <v>0</v>
      </c>
      <c r="Z34" s="24">
        <v>-1.5669248193602398E-6</v>
      </c>
      <c r="AA34" s="24">
        <v>-2.0559037411066402E-6</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3.0230363014684999E-2</v>
      </c>
      <c r="E36" s="24">
        <v>1.5122224229631401E-3</v>
      </c>
      <c r="F36" s="24">
        <v>4.79548547958078E-3</v>
      </c>
      <c r="G36" s="24">
        <v>5.0591995278697595E-3</v>
      </c>
      <c r="H36" s="24">
        <v>1.39447518471169E-4</v>
      </c>
      <c r="I36" s="24">
        <v>7.9776777944556E-5</v>
      </c>
      <c r="J36" s="24">
        <v>1.7333063239031901E-3</v>
      </c>
      <c r="K36" s="24">
        <v>3.7965685447334898E-5</v>
      </c>
      <c r="L36" s="24">
        <v>3.5621043981759495E-5</v>
      </c>
      <c r="M36" s="24">
        <v>1.53693347780357E-4</v>
      </c>
      <c r="N36" s="24">
        <v>8.6738899717861201E-4</v>
      </c>
      <c r="O36" s="24">
        <v>1.92551223093028E-3</v>
      </c>
      <c r="P36" s="24">
        <v>3.0427689008298299E-3</v>
      </c>
      <c r="Q36" s="24">
        <v>8.3279387011253609E-3</v>
      </c>
      <c r="R36" s="24">
        <v>3.3311326321452E-3</v>
      </c>
      <c r="S36" s="24">
        <v>1.7246061425684002E-2</v>
      </c>
      <c r="T36" s="24">
        <v>5.2946363870316799E-6</v>
      </c>
      <c r="U36" s="24">
        <v>1.46076618465774E-5</v>
      </c>
      <c r="V36" s="24">
        <v>1.90812767396073E-5</v>
      </c>
      <c r="W36" s="24">
        <v>5.5257593595494999E-5</v>
      </c>
      <c r="X36" s="24">
        <v>2.7884168579226302E-3</v>
      </c>
      <c r="Y36" s="24">
        <v>4.4755130143212395E-6</v>
      </c>
      <c r="Z36" s="24">
        <v>3.0868756000147101E-4</v>
      </c>
      <c r="AA36" s="24">
        <v>6.3440045978882998E-6</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1.8225775930565701E-2</v>
      </c>
      <c r="D38" s="24">
        <v>8.1204539754694399E-4</v>
      </c>
      <c r="E38" s="24">
        <v>1.00842168089532E-3</v>
      </c>
      <c r="F38" s="24">
        <v>7.4745444493280007E-3</v>
      </c>
      <c r="G38" s="24">
        <v>1.83494941249417E-2</v>
      </c>
      <c r="H38" s="24">
        <v>1.3348549106098701E-4</v>
      </c>
      <c r="I38" s="24">
        <v>1.2317975710312499E-4</v>
      </c>
      <c r="J38" s="24">
        <v>1.4474745430495602E-4</v>
      </c>
      <c r="K38" s="24">
        <v>8.1039727347845494E-5</v>
      </c>
      <c r="L38" s="24">
        <v>7.9847778841650498E-5</v>
      </c>
      <c r="M38" s="24">
        <v>7.6941228163913795E-5</v>
      </c>
      <c r="N38" s="24">
        <v>7.3151162601625E-5</v>
      </c>
      <c r="O38" s="24">
        <v>6.4781175555912E-5</v>
      </c>
      <c r="P38" s="24">
        <v>2.3901004652196001E-4</v>
      </c>
      <c r="Q38" s="24">
        <v>1.2723637930809399E-2</v>
      </c>
      <c r="R38" s="24">
        <v>3.4562322667850399E-2</v>
      </c>
      <c r="S38" s="24">
        <v>0.29909079941653199</v>
      </c>
      <c r="T38" s="24">
        <v>2.2767198555706501E-5</v>
      </c>
      <c r="U38" s="24">
        <v>2.2197410400631499E-5</v>
      </c>
      <c r="V38" s="24">
        <v>1.45091426972672E-5</v>
      </c>
      <c r="W38" s="24">
        <v>1.3268842256668099E-5</v>
      </c>
      <c r="X38" s="24">
        <v>1.7366083635013201E-5</v>
      </c>
      <c r="Y38" s="24">
        <v>9.9968191686509997E-6</v>
      </c>
      <c r="Z38" s="24">
        <v>1.5441245067109401E-5</v>
      </c>
      <c r="AA38" s="24">
        <v>5.9530411176993997E-6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2.833822779822456</v>
      </c>
      <c r="E40" s="24">
        <v>0.13178142426758835</v>
      </c>
      <c r="F40" s="24">
        <v>0.2503275763360549</v>
      </c>
      <c r="G40" s="24">
        <v>108855.45922288048</v>
      </c>
      <c r="H40" s="24">
        <v>170680.8559829283</v>
      </c>
      <c r="I40" s="24">
        <v>186732.46578353539</v>
      </c>
      <c r="J40" s="24">
        <v>222736.15031395544</v>
      </c>
      <c r="K40" s="24">
        <v>64185.103690621181</v>
      </c>
      <c r="L40" s="24">
        <v>6.7047996704156431E-3</v>
      </c>
      <c r="M40" s="24">
        <v>5.099170755433269E-3</v>
      </c>
      <c r="N40" s="24">
        <v>2.5669881766013352E-2</v>
      </c>
      <c r="O40" s="24">
        <v>9.5238960940002646E-3</v>
      </c>
      <c r="P40" s="24">
        <v>4.3930456739784331E-2</v>
      </c>
      <c r="Q40" s="24">
        <v>86773.516362325128</v>
      </c>
      <c r="R40" s="24">
        <v>153773.25336484602</v>
      </c>
      <c r="S40" s="24">
        <v>390248.39829961013</v>
      </c>
      <c r="T40" s="24">
        <v>3.1079023299384061E-3</v>
      </c>
      <c r="U40" s="24">
        <v>1.5446677278723021E-3</v>
      </c>
      <c r="V40" s="24">
        <v>2.1572171060437796E-3</v>
      </c>
      <c r="W40" s="24">
        <v>7.3872630747615232E-3</v>
      </c>
      <c r="X40" s="24">
        <v>37380.393286039805</v>
      </c>
      <c r="Y40" s="24">
        <v>9.646659259551249E-2</v>
      </c>
      <c r="Z40" s="24">
        <v>12081.389645511981</v>
      </c>
      <c r="AA40" s="24">
        <v>7130.0049335516887</v>
      </c>
    </row>
    <row r="41" spans="1:27" x14ac:dyDescent="0.25">
      <c r="A41" s="28" t="s">
        <v>132</v>
      </c>
      <c r="B41" s="28" t="s">
        <v>69</v>
      </c>
      <c r="C41" s="24">
        <v>0.29678333156750275</v>
      </c>
      <c r="D41" s="24">
        <v>0.13439552824428588</v>
      </c>
      <c r="E41" s="24">
        <v>1.4802293804961439E-3</v>
      </c>
      <c r="F41" s="24">
        <v>2.5474514363323119E-4</v>
      </c>
      <c r="G41" s="24">
        <v>0.21163978371425871</v>
      </c>
      <c r="H41" s="24">
        <v>0.33103511932537732</v>
      </c>
      <c r="I41" s="24">
        <v>0.85320516052835549</v>
      </c>
      <c r="J41" s="24">
        <v>0.25137051346370792</v>
      </c>
      <c r="K41" s="24">
        <v>81610.520353966902</v>
      </c>
      <c r="L41" s="24">
        <v>3.5394459509178419E-3</v>
      </c>
      <c r="M41" s="24">
        <v>6.0115505961902908E-3</v>
      </c>
      <c r="N41" s="24">
        <v>4.0537741892957444E-3</v>
      </c>
      <c r="O41" s="24">
        <v>1.845696343490367E-3</v>
      </c>
      <c r="P41" s="24">
        <v>7.260715594601154E-4</v>
      </c>
      <c r="Q41" s="24">
        <v>1.815608140776993E-2</v>
      </c>
      <c r="R41" s="24">
        <v>1.8697147065363736E-2</v>
      </c>
      <c r="S41" s="24">
        <v>21413.899118110072</v>
      </c>
      <c r="T41" s="24">
        <v>2.0614764191517637E-3</v>
      </c>
      <c r="U41" s="24">
        <v>5.7627771067219344E-4</v>
      </c>
      <c r="V41" s="24">
        <v>8.062979859467849E-3</v>
      </c>
      <c r="W41" s="24">
        <v>5.3650812032797878E-3</v>
      </c>
      <c r="X41" s="24">
        <v>41060.133135273849</v>
      </c>
      <c r="Y41" s="24">
        <v>3.4897951757400718E-3</v>
      </c>
      <c r="Z41" s="24">
        <v>1.3809946646581735E-3</v>
      </c>
      <c r="AA41" s="24">
        <v>1.729089901171231E-3</v>
      </c>
    </row>
    <row r="42" spans="1:27" x14ac:dyDescent="0.25">
      <c r="A42" s="28" t="s">
        <v>132</v>
      </c>
      <c r="B42" s="28" t="s">
        <v>36</v>
      </c>
      <c r="C42" s="24">
        <v>9.8869569043124994E-2</v>
      </c>
      <c r="D42" s="24">
        <v>3.4136141388940001E-4</v>
      </c>
      <c r="E42" s="24">
        <v>0</v>
      </c>
      <c r="F42" s="24">
        <v>0</v>
      </c>
      <c r="G42" s="24">
        <v>3.3545664388756502E-2</v>
      </c>
      <c r="H42" s="24">
        <v>0.11568138848352</v>
      </c>
      <c r="I42" s="24">
        <v>5.9081465476495598E-3</v>
      </c>
      <c r="J42" s="24">
        <v>7967.93732280105</v>
      </c>
      <c r="K42" s="24">
        <v>4.42189760605776E-5</v>
      </c>
      <c r="L42" s="24">
        <v>3.6043001737335996E-2</v>
      </c>
      <c r="M42" s="24">
        <v>26587.161930365997</v>
      </c>
      <c r="N42" s="24">
        <v>2.2758098457043401E-2</v>
      </c>
      <c r="O42" s="24">
        <v>8.2144105078693214E-3</v>
      </c>
      <c r="P42" s="24">
        <v>22560.2755546224</v>
      </c>
      <c r="Q42" s="24">
        <v>9.6183694070327997E-3</v>
      </c>
      <c r="R42" s="24">
        <v>3.9978384570208397E-6</v>
      </c>
      <c r="S42" s="24">
        <v>3.8992637363356197E-6</v>
      </c>
      <c r="T42" s="24">
        <v>3.0184683357150902E-6</v>
      </c>
      <c r="U42" s="24">
        <v>5.9238437747099404E-6</v>
      </c>
      <c r="V42" s="24">
        <v>1.4268057115219199E-5</v>
      </c>
      <c r="W42" s="24">
        <v>8.2734155033846301E-3</v>
      </c>
      <c r="X42" s="24">
        <v>3688.47532792025</v>
      </c>
      <c r="Y42" s="24">
        <v>7.8701154938251998E-5</v>
      </c>
      <c r="Z42" s="24">
        <v>812.20819524499097</v>
      </c>
      <c r="AA42" s="24">
        <v>2.4510565157340002E-4</v>
      </c>
    </row>
    <row r="43" spans="1:27" x14ac:dyDescent="0.25">
      <c r="A43" s="28" t="s">
        <v>132</v>
      </c>
      <c r="B43" s="28" t="s">
        <v>74</v>
      </c>
      <c r="C43" s="24">
        <v>0</v>
      </c>
      <c r="D43" s="24">
        <v>0</v>
      </c>
      <c r="E43" s="24">
        <v>0</v>
      </c>
      <c r="F43" s="24">
        <v>0.217953366780855</v>
      </c>
      <c r="G43" s="24">
        <v>0.13997398295770799</v>
      </c>
      <c r="H43" s="24">
        <v>3.4726272693434402E-3</v>
      </c>
      <c r="I43" s="24">
        <v>1.6666456453217999E-3</v>
      </c>
      <c r="J43" s="24">
        <v>4.3151721957335604E-2</v>
      </c>
      <c r="K43" s="24">
        <v>1.39292950733926E-3</v>
      </c>
      <c r="L43" s="24">
        <v>5.0776062640931993E-4</v>
      </c>
      <c r="M43" s="24">
        <v>8.5119984414053999E-4</v>
      </c>
      <c r="N43" s="24">
        <v>2.44392894371054E-3</v>
      </c>
      <c r="O43" s="24">
        <v>1.6524804994859901E-3</v>
      </c>
      <c r="P43" s="24">
        <v>3.0917732914458401E-2</v>
      </c>
      <c r="Q43" s="24">
        <v>1.19738806672784</v>
      </c>
      <c r="R43" s="24">
        <v>6027.4142995613493</v>
      </c>
      <c r="S43" s="24">
        <v>12185.4607032232</v>
      </c>
      <c r="T43" s="24">
        <v>3.11900330610176E-4</v>
      </c>
      <c r="U43" s="24">
        <v>3.9820915906989501E-4</v>
      </c>
      <c r="V43" s="24">
        <v>2.92790079924159E-4</v>
      </c>
      <c r="W43" s="24">
        <v>10067.855442787399</v>
      </c>
      <c r="X43" s="24">
        <v>10076.203238423399</v>
      </c>
      <c r="Y43" s="24">
        <v>4.4560166359385903E-5</v>
      </c>
      <c r="Z43" s="24">
        <v>3974.8694672483898</v>
      </c>
      <c r="AA43" s="24">
        <v>1.1489307021602898E-3</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0.31500910749806843</v>
      </c>
      <c r="D45" s="30">
        <v>2.9992607164789735</v>
      </c>
      <c r="E45" s="30">
        <v>0.13578229775194295</v>
      </c>
      <c r="F45" s="30">
        <v>-10189.05524551455</v>
      </c>
      <c r="G45" s="30">
        <v>-93416.376157190723</v>
      </c>
      <c r="H45" s="30">
        <v>571062.59267419262</v>
      </c>
      <c r="I45" s="30">
        <v>167668.59753594521</v>
      </c>
      <c r="J45" s="30">
        <v>222736.40356252267</v>
      </c>
      <c r="K45" s="30">
        <v>145795.62403095793</v>
      </c>
      <c r="L45" s="30">
        <v>1.0342256456622095E-2</v>
      </c>
      <c r="M45" s="30">
        <v>1.1341355927567831E-2</v>
      </c>
      <c r="N45" s="30">
        <v>3.0664196115089335E-2</v>
      </c>
      <c r="O45" s="30">
        <v>279441.83577643981</v>
      </c>
      <c r="P45" s="30">
        <v>4.7935310040419787E-2</v>
      </c>
      <c r="Q45" s="30">
        <v>86773.555569983175</v>
      </c>
      <c r="R45" s="30">
        <v>153773.30995544838</v>
      </c>
      <c r="S45" s="30">
        <v>411662.61375458102</v>
      </c>
      <c r="T45" s="30">
        <v>5.1974405840329082E-3</v>
      </c>
      <c r="U45" s="30">
        <v>2.1577505107917045E-3</v>
      </c>
      <c r="V45" s="30">
        <v>1.0253787384948504E-2</v>
      </c>
      <c r="W45" s="30">
        <v>1.2820870713893474E-2</v>
      </c>
      <c r="X45" s="30">
        <v>78440.529227096587</v>
      </c>
      <c r="Y45" s="30">
        <v>9.9970860103435533E-2</v>
      </c>
      <c r="Z45" s="30">
        <v>12081.391349068526</v>
      </c>
      <c r="AA45" s="30">
        <v>7130.0066728827323</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-528453.75869032182</v>
      </c>
      <c r="G49" s="24">
        <v>-88911.26606027357</v>
      </c>
      <c r="H49" s="24">
        <v>-0.11196865317958929</v>
      </c>
      <c r="I49" s="24">
        <v>300834.73985719396</v>
      </c>
      <c r="J49" s="24">
        <v>563480.37220927258</v>
      </c>
      <c r="K49" s="24">
        <v>0</v>
      </c>
      <c r="L49" s="24">
        <v>0</v>
      </c>
      <c r="M49" s="24">
        <v>0</v>
      </c>
      <c r="N49" s="24">
        <v>0</v>
      </c>
      <c r="O49" s="24">
        <v>0</v>
      </c>
      <c r="P49" s="24">
        <v>0</v>
      </c>
      <c r="Q49" s="24">
        <v>0</v>
      </c>
      <c r="R49" s="24">
        <v>0</v>
      </c>
      <c r="S49" s="24">
        <v>169652.90068942599</v>
      </c>
      <c r="T49" s="24">
        <v>317528.54560227401</v>
      </c>
      <c r="U49" s="24">
        <v>0</v>
      </c>
      <c r="V49" s="24">
        <v>0</v>
      </c>
      <c r="W49" s="24">
        <v>0</v>
      </c>
      <c r="X49" s="24">
        <v>0</v>
      </c>
      <c r="Y49" s="24">
        <v>0</v>
      </c>
      <c r="Z49" s="24">
        <v>0</v>
      </c>
      <c r="AA49" s="24">
        <v>-1.005014082437794E-5</v>
      </c>
    </row>
    <row r="50" spans="1:27" x14ac:dyDescent="0.25">
      <c r="A50" s="28" t="s">
        <v>133</v>
      </c>
      <c r="B50" s="28" t="s">
        <v>20</v>
      </c>
      <c r="C50" s="24">
        <v>0</v>
      </c>
      <c r="D50" s="24">
        <v>3.4408277308563905E-2</v>
      </c>
      <c r="E50" s="24">
        <v>1.7216211369095998E-4</v>
      </c>
      <c r="F50" s="24">
        <v>2.2701483385099597E-3</v>
      </c>
      <c r="G50" s="24">
        <v>2.3217658020943698E-4</v>
      </c>
      <c r="H50" s="24">
        <v>1.2260105363899301E-3</v>
      </c>
      <c r="I50" s="24">
        <v>4.6098844147152E-4</v>
      </c>
      <c r="J50" s="24">
        <v>7.6414809966075001E-4</v>
      </c>
      <c r="K50" s="24">
        <v>9.0010723324469996E-4</v>
      </c>
      <c r="L50" s="24">
        <v>1.8827520135772599E-4</v>
      </c>
      <c r="M50" s="24">
        <v>5.4238743452488697E-5</v>
      </c>
      <c r="N50" s="24">
        <v>4.1603946238821894E-3</v>
      </c>
      <c r="O50" s="24">
        <v>1.9679169103291498E-3</v>
      </c>
      <c r="P50" s="24">
        <v>2.9609183887399897E-3</v>
      </c>
      <c r="Q50" s="24">
        <v>6.4503212706736E-3</v>
      </c>
      <c r="R50" s="24">
        <v>1.92855162127662E-5</v>
      </c>
      <c r="S50" s="24">
        <v>5.01173925968208E-3</v>
      </c>
      <c r="T50" s="24">
        <v>5.62012548250786E-4</v>
      </c>
      <c r="U50" s="24">
        <v>7.956228183400001E-3</v>
      </c>
      <c r="V50" s="24">
        <v>1.0660122034787099E-5</v>
      </c>
      <c r="W50" s="24">
        <v>5.5642123058382E-5</v>
      </c>
      <c r="X50" s="24">
        <v>3.3203765761906298E-3</v>
      </c>
      <c r="Y50" s="24">
        <v>1.6871352161941201E-3</v>
      </c>
      <c r="Z50" s="24">
        <v>2.2211744601823499E-5</v>
      </c>
      <c r="AA50" s="24">
        <v>5.6920684139342398E-6</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1.7272213383722198E-2</v>
      </c>
      <c r="D52" s="24">
        <v>8.3151540969229002E-3</v>
      </c>
      <c r="E52" s="24">
        <v>7.783006966156431E-5</v>
      </c>
      <c r="F52" s="24">
        <v>7.2874310128285608E-5</v>
      </c>
      <c r="G52" s="24">
        <v>6.2630469363751399E-5</v>
      </c>
      <c r="H52" s="24">
        <v>9.6513806890449004E-5</v>
      </c>
      <c r="I52" s="24">
        <v>1.0241118371005201E-4</v>
      </c>
      <c r="J52" s="24">
        <v>1.0476141509916199E-4</v>
      </c>
      <c r="K52" s="24">
        <v>2.1036121701002001E-4</v>
      </c>
      <c r="L52" s="24">
        <v>5.8276651810327997E-4</v>
      </c>
      <c r="M52" s="24">
        <v>6.6606661013930799E-4</v>
      </c>
      <c r="N52" s="24">
        <v>1.0603620345637399E-3</v>
      </c>
      <c r="O52" s="24">
        <v>5.3021430029289991E-4</v>
      </c>
      <c r="P52" s="24">
        <v>7.4208960885096501E-4</v>
      </c>
      <c r="Q52" s="24">
        <v>4.2512657971634999E-3</v>
      </c>
      <c r="R52" s="24">
        <v>8.0185686137220004E-5</v>
      </c>
      <c r="S52" s="24">
        <v>1.15699253189999E-4</v>
      </c>
      <c r="T52" s="24">
        <v>4.7161611510722001E-5</v>
      </c>
      <c r="U52" s="24">
        <v>4.7835928985695197E-3</v>
      </c>
      <c r="V52" s="24">
        <v>4.7345250675356796E-5</v>
      </c>
      <c r="W52" s="24">
        <v>4.6541426620872005E-5</v>
      </c>
      <c r="X52" s="24">
        <v>1.1954801591151E-4</v>
      </c>
      <c r="Y52" s="24">
        <v>2.0736378422939201E-3</v>
      </c>
      <c r="Z52" s="24">
        <v>4.5988721643636004E-3</v>
      </c>
      <c r="AA52" s="24">
        <v>5.8219167328679507E-6</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1.7298906292908074</v>
      </c>
      <c r="E54" s="24">
        <v>8.7887577348156803E-2</v>
      </c>
      <c r="F54" s="24">
        <v>0.20632844854171636</v>
      </c>
      <c r="G54" s="24">
        <v>7.6625040909723191E-2</v>
      </c>
      <c r="H54" s="24">
        <v>0.11701716546882247</v>
      </c>
      <c r="I54" s="24">
        <v>7.9956840291270995E-3</v>
      </c>
      <c r="J54" s="24">
        <v>0.30641277736699191</v>
      </c>
      <c r="K54" s="24">
        <v>0.13930889610461591</v>
      </c>
      <c r="L54" s="24">
        <v>5.5075748153027522E-2</v>
      </c>
      <c r="M54" s="24">
        <v>3.7291497505348249E-2</v>
      </c>
      <c r="N54" s="24">
        <v>0.43796248094569584</v>
      </c>
      <c r="O54" s="24">
        <v>0.13725644393718325</v>
      </c>
      <c r="P54" s="24">
        <v>0.48242801488846021</v>
      </c>
      <c r="Q54" s="24">
        <v>4.9568937804849771</v>
      </c>
      <c r="R54" s="24">
        <v>7.9663762027978868E-2</v>
      </c>
      <c r="S54" s="24">
        <v>11596.443628930881</v>
      </c>
      <c r="T54" s="24">
        <v>62061.069541817473</v>
      </c>
      <c r="U54" s="24">
        <v>1.4463713467189363</v>
      </c>
      <c r="V54" s="24">
        <v>6.9209710523694522E-3</v>
      </c>
      <c r="W54" s="24">
        <v>25956.295831081519</v>
      </c>
      <c r="X54" s="24">
        <v>36001.728999437495</v>
      </c>
      <c r="Y54" s="24">
        <v>6178.5367737483857</v>
      </c>
      <c r="Z54" s="24">
        <v>5.9597352042548577</v>
      </c>
      <c r="AA54" s="24">
        <v>8249.1433437908363</v>
      </c>
    </row>
    <row r="55" spans="1:27" x14ac:dyDescent="0.25">
      <c r="A55" s="28" t="s">
        <v>133</v>
      </c>
      <c r="B55" s="28" t="s">
        <v>69</v>
      </c>
      <c r="C55" s="24">
        <v>8.9905112554957298E-2</v>
      </c>
      <c r="D55" s="24">
        <v>4.6701474309565026E-2</v>
      </c>
      <c r="E55" s="24">
        <v>6.1749680328047107E-5</v>
      </c>
      <c r="F55" s="24">
        <v>1.4032336279988462E-2</v>
      </c>
      <c r="G55" s="24">
        <v>6.3549723376895892E-2</v>
      </c>
      <c r="H55" s="24">
        <v>3.7716983610381796E-2</v>
      </c>
      <c r="I55" s="24">
        <v>4.0816841177867304E-3</v>
      </c>
      <c r="J55" s="24">
        <v>1.2285412333317539E-2</v>
      </c>
      <c r="K55" s="24">
        <v>7.4029390518310194E-3</v>
      </c>
      <c r="L55" s="24">
        <v>2.0742484733492852E-2</v>
      </c>
      <c r="M55" s="24">
        <v>2.9796514275114056E-2</v>
      </c>
      <c r="N55" s="24">
        <v>5.4747847196554504E-2</v>
      </c>
      <c r="O55" s="24">
        <v>3.2327982116974303E-2</v>
      </c>
      <c r="P55" s="24">
        <v>1.8898506740356091E-2</v>
      </c>
      <c r="Q55" s="24">
        <v>0.1546743050540631</v>
      </c>
      <c r="R55" s="24">
        <v>5.3639292260724204E-2</v>
      </c>
      <c r="S55" s="24">
        <v>0.1814496819584574</v>
      </c>
      <c r="T55" s="24">
        <v>761.77458291096411</v>
      </c>
      <c r="U55" s="24">
        <v>1666.7085636260999</v>
      </c>
      <c r="V55" s="24">
        <v>1.1761299143146641E-3</v>
      </c>
      <c r="W55" s="24">
        <v>6422.6720192034127</v>
      </c>
      <c r="X55" s="24">
        <v>11285.620335441476</v>
      </c>
      <c r="Y55" s="24">
        <v>2080.5826917954723</v>
      </c>
      <c r="Z55" s="24">
        <v>3.2616908616255622E-4</v>
      </c>
      <c r="AA55" s="24">
        <v>6.3901268238434738E-3</v>
      </c>
    </row>
    <row r="56" spans="1:27" x14ac:dyDescent="0.25">
      <c r="A56" s="28" t="s">
        <v>133</v>
      </c>
      <c r="B56" s="28" t="s">
        <v>36</v>
      </c>
      <c r="C56" s="24">
        <v>0.10531959743774501</v>
      </c>
      <c r="D56" s="24">
        <v>4.02099836653834E-4</v>
      </c>
      <c r="E56" s="24">
        <v>0</v>
      </c>
      <c r="F56" s="24">
        <v>0</v>
      </c>
      <c r="G56" s="24">
        <v>5.9943435954613804E-5</v>
      </c>
      <c r="H56" s="24">
        <v>5.5626287019326003E-2</v>
      </c>
      <c r="I56" s="24">
        <v>4.8276121708808399E-2</v>
      </c>
      <c r="J56" s="24">
        <v>6.2324113923673801E-3</v>
      </c>
      <c r="K56" s="24">
        <v>2.9967915453039999E-5</v>
      </c>
      <c r="L56" s="24">
        <v>0.51337407844340699</v>
      </c>
      <c r="M56" s="24">
        <v>6.6399045352978799E-4</v>
      </c>
      <c r="N56" s="24">
        <v>0.81305092853250005</v>
      </c>
      <c r="O56" s="24">
        <v>7.3255219878954009E-5</v>
      </c>
      <c r="P56" s="24">
        <v>3.7420110137277896E-5</v>
      </c>
      <c r="Q56" s="24">
        <v>1.8167064279818201E-5</v>
      </c>
      <c r="R56" s="24">
        <v>0</v>
      </c>
      <c r="S56" s="24">
        <v>3.1308201047637898E-6</v>
      </c>
      <c r="T56" s="24">
        <v>5.20820082062146E-6</v>
      </c>
      <c r="U56" s="24">
        <v>3001.4140971849997</v>
      </c>
      <c r="V56" s="24">
        <v>2.3880533977499101E-5</v>
      </c>
      <c r="W56" s="24">
        <v>5.5506377221017998E-4</v>
      </c>
      <c r="X56" s="24">
        <v>7.4361130808373995E-3</v>
      </c>
      <c r="Y56" s="24">
        <v>3.0887864633905796E-4</v>
      </c>
      <c r="Z56" s="24">
        <v>3.0895436737328301E-3</v>
      </c>
      <c r="AA56" s="24">
        <v>5.7793137868330006E-4</v>
      </c>
    </row>
    <row r="57" spans="1:27" x14ac:dyDescent="0.25">
      <c r="A57" s="28" t="s">
        <v>133</v>
      </c>
      <c r="B57" s="28" t="s">
        <v>74</v>
      </c>
      <c r="C57" s="24">
        <v>0</v>
      </c>
      <c r="D57" s="24">
        <v>0</v>
      </c>
      <c r="E57" s="24">
        <v>0</v>
      </c>
      <c r="F57" s="24">
        <v>0.202743860168277</v>
      </c>
      <c r="G57" s="24">
        <v>1.19474586255232E-2</v>
      </c>
      <c r="H57" s="24">
        <v>5.1686726384934302E-2</v>
      </c>
      <c r="I57" s="24">
        <v>4.0309678866519497E-3</v>
      </c>
      <c r="J57" s="24">
        <v>4.165231034331E-3</v>
      </c>
      <c r="K57" s="24">
        <v>1.6264289312487999E-2</v>
      </c>
      <c r="L57" s="24">
        <v>5.4373010109762497E-3</v>
      </c>
      <c r="M57" s="24">
        <v>7.0071191737092003E-4</v>
      </c>
      <c r="N57" s="24">
        <v>5.6400981393980996E-2</v>
      </c>
      <c r="O57" s="24">
        <v>3.5869338115387902E-3</v>
      </c>
      <c r="P57" s="24">
        <v>2.7081282699485999E-2</v>
      </c>
      <c r="Q57" s="24">
        <v>0.18305112675824001</v>
      </c>
      <c r="R57" s="24">
        <v>7.64562435233435E-4</v>
      </c>
      <c r="S57" s="24">
        <v>3.4285037369740099E-3</v>
      </c>
      <c r="T57" s="24">
        <v>1.51062779603548E-3</v>
      </c>
      <c r="U57" s="24">
        <v>3628.9452383343296</v>
      </c>
      <c r="V57" s="24">
        <v>5.9248277825746203E-4</v>
      </c>
      <c r="W57" s="24">
        <v>5.0317567791949994E-3</v>
      </c>
      <c r="X57" s="24">
        <v>5047.3214246511898</v>
      </c>
      <c r="Y57" s="24">
        <v>851.69122333970006</v>
      </c>
      <c r="Z57" s="24">
        <v>1664.8311163570102</v>
      </c>
      <c r="AA57" s="24">
        <v>2.8798916520831502E-4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0.1071773259386795</v>
      </c>
      <c r="D59" s="30">
        <v>1.8193155350058592</v>
      </c>
      <c r="E59" s="30">
        <v>8.8199319211837365E-2</v>
      </c>
      <c r="F59" s="30">
        <v>-528453.5359865143</v>
      </c>
      <c r="G59" s="30">
        <v>-88911.125590702242</v>
      </c>
      <c r="H59" s="30">
        <v>4.4088020242895362E-2</v>
      </c>
      <c r="I59" s="30">
        <v>300834.75249796174</v>
      </c>
      <c r="J59" s="30">
        <v>563480.69177637179</v>
      </c>
      <c r="K59" s="30">
        <v>0.14782230360670165</v>
      </c>
      <c r="L59" s="30">
        <v>7.6589274605981375E-2</v>
      </c>
      <c r="M59" s="30">
        <v>6.7808317134054108E-2</v>
      </c>
      <c r="N59" s="30">
        <v>0.49793108480069631</v>
      </c>
      <c r="O59" s="30">
        <v>0.17208255726477961</v>
      </c>
      <c r="P59" s="30">
        <v>0.50502952962640724</v>
      </c>
      <c r="Q59" s="30">
        <v>5.122269672606877</v>
      </c>
      <c r="R59" s="30">
        <v>0.13340252549105305</v>
      </c>
      <c r="S59" s="30">
        <v>181249.53089547736</v>
      </c>
      <c r="T59" s="30">
        <v>380351.39033617661</v>
      </c>
      <c r="U59" s="30">
        <v>1668.1676747939009</v>
      </c>
      <c r="V59" s="30">
        <v>8.1551063393942597E-3</v>
      </c>
      <c r="W59" s="30">
        <v>32378.96795246848</v>
      </c>
      <c r="X59" s="30">
        <v>47287.352774803563</v>
      </c>
      <c r="Y59" s="30">
        <v>8259.1232263169168</v>
      </c>
      <c r="Z59" s="30">
        <v>5.9646824572499852</v>
      </c>
      <c r="AA59" s="30">
        <v>8249.1497353815048</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2.5444289846985001E-2</v>
      </c>
      <c r="E64" s="24">
        <v>8.5895685005793997E-3</v>
      </c>
      <c r="F64" s="24">
        <v>1.5678877413843E-4</v>
      </c>
      <c r="G64" s="24">
        <v>4.27536344848704E-5</v>
      </c>
      <c r="H64" s="24">
        <v>8.2089950311431997E-5</v>
      </c>
      <c r="I64" s="24">
        <v>2.9889126360356001E-4</v>
      </c>
      <c r="J64" s="24">
        <v>1.12707213680373E-3</v>
      </c>
      <c r="K64" s="24">
        <v>8.5482885496749E-4</v>
      </c>
      <c r="L64" s="24">
        <v>3.26374255952644E-4</v>
      </c>
      <c r="M64" s="24">
        <v>6.2627038514754993E-5</v>
      </c>
      <c r="N64" s="24">
        <v>3.7518877354126897E-3</v>
      </c>
      <c r="O64" s="24">
        <v>1.8059309718179099E-3</v>
      </c>
      <c r="P64" s="24">
        <v>2.69727368488032E-3</v>
      </c>
      <c r="Q64" s="24">
        <v>5.2287789346500005E-3</v>
      </c>
      <c r="R64" s="24">
        <v>2.3030035801941799E-5</v>
      </c>
      <c r="S64" s="24">
        <v>8.1798790976649986E-3</v>
      </c>
      <c r="T64" s="24">
        <v>2.8622592994694399E-5</v>
      </c>
      <c r="U64" s="24">
        <v>1.57891828097368E-3</v>
      </c>
      <c r="V64" s="24">
        <v>6.39684973595024E-4</v>
      </c>
      <c r="W64" s="24">
        <v>9.5464241400421796E-4</v>
      </c>
      <c r="X64" s="24">
        <v>1.5983394356054398E-3</v>
      </c>
      <c r="Y64" s="24">
        <v>2.3153766282107999E-3</v>
      </c>
      <c r="Z64" s="24">
        <v>4.6118493144750202E-5</v>
      </c>
      <c r="AA64" s="24">
        <v>3.4811118548127997E-6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1.8115771025119499E-2</v>
      </c>
      <c r="D66" s="24">
        <v>4.8184226578442204E-4</v>
      </c>
      <c r="E66" s="24">
        <v>5.50400856053116E-3</v>
      </c>
      <c r="F66" s="24">
        <v>9.6478649314848898E-5</v>
      </c>
      <c r="G66" s="24">
        <v>1.0777194777663999E-4</v>
      </c>
      <c r="H66" s="24">
        <v>1.0649755941411201E-4</v>
      </c>
      <c r="I66" s="24">
        <v>1.37821829110782E-4</v>
      </c>
      <c r="J66" s="24">
        <v>4.6879265111107E-4</v>
      </c>
      <c r="K66" s="24">
        <v>7.9232471309423997E-4</v>
      </c>
      <c r="L66" s="24">
        <v>6.7744222001743905E-4</v>
      </c>
      <c r="M66" s="24">
        <v>6.0856390482915996E-4</v>
      </c>
      <c r="N66" s="24">
        <v>1.2317927722794099E-3</v>
      </c>
      <c r="O66" s="24">
        <v>5.4509953707976202E-4</v>
      </c>
      <c r="P66" s="24">
        <v>9.2710164120125003E-4</v>
      </c>
      <c r="Q66" s="24">
        <v>6.84243061620236E-3</v>
      </c>
      <c r="R66" s="24">
        <v>7.8123637420866006E-5</v>
      </c>
      <c r="S66" s="24">
        <v>5.0129134417696E-3</v>
      </c>
      <c r="T66" s="24">
        <v>3.4804605393923998E-5</v>
      </c>
      <c r="U66" s="24">
        <v>8.9970886371431406E-5</v>
      </c>
      <c r="V66" s="24">
        <v>4.5177786415662204E-3</v>
      </c>
      <c r="W66" s="24">
        <v>8.9922404658407013E-5</v>
      </c>
      <c r="X66" s="24">
        <v>3.3524884329443996E-5</v>
      </c>
      <c r="Y66" s="24">
        <v>9.6619272427027596E-3</v>
      </c>
      <c r="Z66" s="24">
        <v>886.91175643476004</v>
      </c>
      <c r="AA66" s="24">
        <v>4.1388956110342402E-6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2.601770319455194</v>
      </c>
      <c r="E68" s="24">
        <v>0.67809481679462447</v>
      </c>
      <c r="F68" s="24">
        <v>0.17665963202899956</v>
      </c>
      <c r="G68" s="24">
        <v>5.1629451562709386E-2</v>
      </c>
      <c r="H68" s="24">
        <v>0.18913647279085172</v>
      </c>
      <c r="I68" s="24">
        <v>2.2083718750519978E-2</v>
      </c>
      <c r="J68" s="24">
        <v>0.61455369511296187</v>
      </c>
      <c r="K68" s="24">
        <v>0.20771029276226821</v>
      </c>
      <c r="L68" s="24">
        <v>9.5810573219564862E-2</v>
      </c>
      <c r="M68" s="24">
        <v>1.090888129333375E-2</v>
      </c>
      <c r="N68" s="24">
        <v>0.95749660865709751</v>
      </c>
      <c r="O68" s="24">
        <v>0.29998347301291645</v>
      </c>
      <c r="P68" s="24">
        <v>0.74011658536353975</v>
      </c>
      <c r="Q68" s="24">
        <v>84763.003219784849</v>
      </c>
      <c r="R68" s="24">
        <v>4983.0891542122627</v>
      </c>
      <c r="S68" s="24">
        <v>55511.513675563154</v>
      </c>
      <c r="T68" s="24">
        <v>73388.964337573692</v>
      </c>
      <c r="U68" s="24">
        <v>4731.9881844254987</v>
      </c>
      <c r="V68" s="24">
        <v>5.7843336741380024E-3</v>
      </c>
      <c r="W68" s="24">
        <v>0.30079427818067461</v>
      </c>
      <c r="X68" s="24">
        <v>0.1757348352498006</v>
      </c>
      <c r="Y68" s="24">
        <v>3.478592167251586E-2</v>
      </c>
      <c r="Z68" s="24">
        <v>3.6132392764178636E-2</v>
      </c>
      <c r="AA68" s="24">
        <v>2.6081576696377569E-2</v>
      </c>
    </row>
    <row r="69" spans="1:27" x14ac:dyDescent="0.25">
      <c r="A69" s="28" t="s">
        <v>134</v>
      </c>
      <c r="B69" s="28" t="s">
        <v>69</v>
      </c>
      <c r="C69" s="24">
        <v>0.27437188098640797</v>
      </c>
      <c r="D69" s="24">
        <v>0.13313899435180479</v>
      </c>
      <c r="E69" s="24">
        <v>4.9871846587969974E-3</v>
      </c>
      <c r="F69" s="24">
        <v>4.6546661870593175E-4</v>
      </c>
      <c r="G69" s="24">
        <v>0.1550671826908904</v>
      </c>
      <c r="H69" s="24">
        <v>7.3006262026707527E-2</v>
      </c>
      <c r="I69" s="24">
        <v>4.1741755775803184E-2</v>
      </c>
      <c r="J69" s="24">
        <v>1.578589372338645E-2</v>
      </c>
      <c r="K69" s="24">
        <v>2.294792192240986E-2</v>
      </c>
      <c r="L69" s="24">
        <v>4.715932658540712E-2</v>
      </c>
      <c r="M69" s="24">
        <v>8.1884057284922609E-2</v>
      </c>
      <c r="N69" s="24">
        <v>0.12808781260568408</v>
      </c>
      <c r="O69" s="24">
        <v>9.7719071450678097E-2</v>
      </c>
      <c r="P69" s="24">
        <v>8.3947729815014083E-2</v>
      </c>
      <c r="Q69" s="24">
        <v>0.65943257874045591</v>
      </c>
      <c r="R69" s="24">
        <v>6.0833305437310851E-2</v>
      </c>
      <c r="S69" s="24">
        <v>0.20522714923515595</v>
      </c>
      <c r="T69" s="24">
        <v>1766.3289686709102</v>
      </c>
      <c r="U69" s="24">
        <v>4.0872928470274206E-3</v>
      </c>
      <c r="V69" s="24">
        <v>1221.7821068556882</v>
      </c>
      <c r="W69" s="24">
        <v>13700.294750563206</v>
      </c>
      <c r="X69" s="24">
        <v>8.280828828423549E-3</v>
      </c>
      <c r="Y69" s="24">
        <v>2365.8299762376832</v>
      </c>
      <c r="Z69" s="24">
        <v>2.6799167974621801E-3</v>
      </c>
      <c r="AA69" s="24">
        <v>7.5883295079824675E-4</v>
      </c>
    </row>
    <row r="70" spans="1:27" x14ac:dyDescent="0.25">
      <c r="A70" s="28" t="s">
        <v>134</v>
      </c>
      <c r="B70" s="28" t="s">
        <v>36</v>
      </c>
      <c r="C70" s="24">
        <v>0.10501609938636</v>
      </c>
      <c r="D70" s="24">
        <v>8.7394321636987901E-4</v>
      </c>
      <c r="E70" s="24">
        <v>0</v>
      </c>
      <c r="F70" s="24">
        <v>0</v>
      </c>
      <c r="G70" s="24">
        <v>4.6130293343908802E-5</v>
      </c>
      <c r="H70" s="24">
        <v>4.1227399304480397E-2</v>
      </c>
      <c r="I70" s="24">
        <v>5.3761409107517998E-2</v>
      </c>
      <c r="J70" s="24">
        <v>2.3640909189495598E-2</v>
      </c>
      <c r="K70" s="24">
        <v>3.2975159364511498E-5</v>
      </c>
      <c r="L70" s="24">
        <v>0.68219872541186</v>
      </c>
      <c r="M70" s="24">
        <v>8.4245725229782002E-4</v>
      </c>
      <c r="N70" s="24">
        <v>15677.746140156301</v>
      </c>
      <c r="O70" s="24">
        <v>2.3776336584180799E-4</v>
      </c>
      <c r="P70" s="24">
        <v>3329.1299408897999</v>
      </c>
      <c r="Q70" s="24">
        <v>5607.7783454886794</v>
      </c>
      <c r="R70" s="24">
        <v>2.7060648722977599E-6</v>
      </c>
      <c r="S70" s="24">
        <v>4.1946797894156593E-3</v>
      </c>
      <c r="T70" s="24">
        <v>3.8642805513655098E-6</v>
      </c>
      <c r="U70" s="24">
        <v>1.3290168855234601E-5</v>
      </c>
      <c r="V70" s="24">
        <v>205.08498839300398</v>
      </c>
      <c r="W70" s="24">
        <v>6.6514933648555998E-4</v>
      </c>
      <c r="X70" s="24">
        <v>2105.5978515830598</v>
      </c>
      <c r="Y70" s="24">
        <v>1.07022087923212E-3</v>
      </c>
      <c r="Z70" s="24">
        <v>1785.61271451528</v>
      </c>
      <c r="AA70" s="24">
        <v>3.8001207000292201E-3</v>
      </c>
    </row>
    <row r="71" spans="1:27" x14ac:dyDescent="0.25">
      <c r="A71" s="28" t="s">
        <v>134</v>
      </c>
      <c r="B71" s="28" t="s">
        <v>74</v>
      </c>
      <c r="C71" s="24">
        <v>0</v>
      </c>
      <c r="D71" s="24">
        <v>0</v>
      </c>
      <c r="E71" s="24">
        <v>0</v>
      </c>
      <c r="F71" s="24">
        <v>0.12624957840133799</v>
      </c>
      <c r="G71" s="24">
        <v>1.15036842133349E-2</v>
      </c>
      <c r="H71" s="24">
        <v>1.1399972220504E-2</v>
      </c>
      <c r="I71" s="24">
        <v>8.7498542931986993E-3</v>
      </c>
      <c r="J71" s="24">
        <v>7.5188433969219995E-3</v>
      </c>
      <c r="K71" s="24">
        <v>1.060466850684E-2</v>
      </c>
      <c r="L71" s="24">
        <v>5.1173313420349899E-3</v>
      </c>
      <c r="M71" s="24">
        <v>1.1697741047786601E-3</v>
      </c>
      <c r="N71" s="24">
        <v>2.2245942938404799E-2</v>
      </c>
      <c r="O71" s="24">
        <v>4.2816251441339997E-3</v>
      </c>
      <c r="P71" s="24">
        <v>1.0264001968591799E-2</v>
      </c>
      <c r="Q71" s="24">
        <v>4.9140781868834998E-2</v>
      </c>
      <c r="R71" s="24">
        <v>8.6144067326040998E-4</v>
      </c>
      <c r="S71" s="24">
        <v>4.2086206297231199E-2</v>
      </c>
      <c r="T71" s="24">
        <v>6.9219006938119998E-4</v>
      </c>
      <c r="U71" s="24">
        <v>2.87017447597806E-3</v>
      </c>
      <c r="V71" s="24">
        <v>4.2480697577346904E-2</v>
      </c>
      <c r="W71" s="24">
        <v>3.0309562865934998E-3</v>
      </c>
      <c r="X71" s="24">
        <v>1.1078508877254501E-3</v>
      </c>
      <c r="Y71" s="24">
        <v>7.9386651298710004E-3</v>
      </c>
      <c r="Z71" s="24">
        <v>6.5740990825727992E-3</v>
      </c>
      <c r="AA71" s="24">
        <v>1.3554481855405001E-4</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0.29248765201152749</v>
      </c>
      <c r="D73" s="30">
        <v>2.7608354459197679</v>
      </c>
      <c r="E73" s="30">
        <v>0.69717557851453205</v>
      </c>
      <c r="F73" s="30">
        <v>0.17737836607115878</v>
      </c>
      <c r="G73" s="30">
        <v>0.2068471598358613</v>
      </c>
      <c r="H73" s="30">
        <v>0.26233132232728479</v>
      </c>
      <c r="I73" s="30">
        <v>6.42621876190375E-2</v>
      </c>
      <c r="J73" s="30">
        <v>0.63193545362426318</v>
      </c>
      <c r="K73" s="30">
        <v>0.23230536825273979</v>
      </c>
      <c r="L73" s="30">
        <v>0.14397371628094208</v>
      </c>
      <c r="M73" s="30">
        <v>9.346412952160027E-2</v>
      </c>
      <c r="N73" s="30">
        <v>1.0905681017704736</v>
      </c>
      <c r="O73" s="30">
        <v>0.40005357497249222</v>
      </c>
      <c r="P73" s="30">
        <v>0.82768869050463545</v>
      </c>
      <c r="Q73" s="30">
        <v>84763.674723573145</v>
      </c>
      <c r="R73" s="30">
        <v>4983.1500886713729</v>
      </c>
      <c r="S73" s="30">
        <v>55511.732095504929</v>
      </c>
      <c r="T73" s="30">
        <v>75155.293369671796</v>
      </c>
      <c r="U73" s="30">
        <v>4731.9939406075127</v>
      </c>
      <c r="V73" s="30">
        <v>1221.7930486529774</v>
      </c>
      <c r="W73" s="30">
        <v>13700.596589406205</v>
      </c>
      <c r="X73" s="30">
        <v>0.18564752839815904</v>
      </c>
      <c r="Y73" s="30">
        <v>2365.8767394632268</v>
      </c>
      <c r="Z73" s="30">
        <v>886.95061486281486</v>
      </c>
      <c r="AA73" s="30">
        <v>2.6848029654641663E-2</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2.7828647467541E-2</v>
      </c>
      <c r="E78" s="24">
        <v>7.6231150446219994E-3</v>
      </c>
      <c r="F78" s="24">
        <v>2.8951750767582701E-3</v>
      </c>
      <c r="G78" s="24">
        <v>4.0805563675296197E-5</v>
      </c>
      <c r="H78" s="24">
        <v>5.9905025778983999E-4</v>
      </c>
      <c r="I78" s="24">
        <v>8.3685368950700003E-4</v>
      </c>
      <c r="J78" s="24">
        <v>4.2404080979988404E-4</v>
      </c>
      <c r="K78" s="24">
        <v>1.44749534769792E-3</v>
      </c>
      <c r="L78" s="24">
        <v>1.4302021680547499E-4</v>
      </c>
      <c r="M78" s="24">
        <v>8.7431344669585394E-6</v>
      </c>
      <c r="N78" s="24">
        <v>4.8994780663341496E-3</v>
      </c>
      <c r="O78" s="24">
        <v>1.5983874141847101E-3</v>
      </c>
      <c r="P78" s="24">
        <v>2.698239016746E-5</v>
      </c>
      <c r="Q78" s="24">
        <v>2.0989579156342601E-3</v>
      </c>
      <c r="R78" s="24">
        <v>1.1690702911246499E-3</v>
      </c>
      <c r="S78" s="24">
        <v>3.9609793166767602E-3</v>
      </c>
      <c r="T78" s="24">
        <v>1.49986238505974E-3</v>
      </c>
      <c r="U78" s="24">
        <v>6.3030034154647999E-4</v>
      </c>
      <c r="V78" s="24">
        <v>3.7526162967596599E-6</v>
      </c>
      <c r="W78" s="24">
        <v>3.02965132466832E-3</v>
      </c>
      <c r="X78" s="24">
        <v>1.0886285610765401E-4</v>
      </c>
      <c r="Y78" s="24">
        <v>1.0695037201938001E-5</v>
      </c>
      <c r="Z78" s="24">
        <v>1.4706512224626001E-5</v>
      </c>
      <c r="AA78" s="24">
        <v>5.9972387049960004E-6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1.8658524078711998E-2</v>
      </c>
      <c r="D80" s="24">
        <v>4.2423444326483999E-4</v>
      </c>
      <c r="E80" s="24">
        <v>1.2428492349578399E-3</v>
      </c>
      <c r="F80" s="24">
        <v>1.0884761303268499E-3</v>
      </c>
      <c r="G80" s="24">
        <v>7.6236217743859208E-4</v>
      </c>
      <c r="H80" s="24">
        <v>1.0284556342387099E-3</v>
      </c>
      <c r="I80" s="24">
        <v>7.136900606159991E-4</v>
      </c>
      <c r="J80" s="24">
        <v>7.9069290835341794E-4</v>
      </c>
      <c r="K80" s="24">
        <v>8.6672233708739999E-4</v>
      </c>
      <c r="L80" s="24">
        <v>8.02127035048833E-4</v>
      </c>
      <c r="M80" s="24">
        <v>5.3718302758248002E-4</v>
      </c>
      <c r="N80" s="24">
        <v>1.00942768673424E-3</v>
      </c>
      <c r="O80" s="24">
        <v>7.8887602299812401E-4</v>
      </c>
      <c r="P80" s="24">
        <v>5.7506454644337007E-4</v>
      </c>
      <c r="Q80" s="24">
        <v>7.3119080894519896E-4</v>
      </c>
      <c r="R80" s="24">
        <v>6.5572313103276004E-4</v>
      </c>
      <c r="S80" s="24">
        <v>1.2999610010488501E-3</v>
      </c>
      <c r="T80" s="24">
        <v>1.7080270047806001E-4</v>
      </c>
      <c r="U80" s="24">
        <v>7.8353198010710004E-4</v>
      </c>
      <c r="V80" s="24">
        <v>8.0753604714128995E-5</v>
      </c>
      <c r="W80" s="24">
        <v>8.5532316414649897E-4</v>
      </c>
      <c r="X80" s="24">
        <v>9.3694213141242002E-5</v>
      </c>
      <c r="Y80" s="24">
        <v>2.3066901944588701E-3</v>
      </c>
      <c r="Z80" s="24">
        <v>3.12634141559342E-5</v>
      </c>
      <c r="AA80" s="24">
        <v>7.4260346422551897E-6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1.0093264336041059</v>
      </c>
      <c r="E82" s="24">
        <v>0.55945547369205584</v>
      </c>
      <c r="F82" s="24">
        <v>0.24109841464265983</v>
      </c>
      <c r="G82" s="24">
        <v>6.1884957651121937E-3</v>
      </c>
      <c r="H82" s="24">
        <v>7.6904141566029247E-2</v>
      </c>
      <c r="I82" s="24">
        <v>6.1717662533909328E-3</v>
      </c>
      <c r="J82" s="24">
        <v>0.1984739406819668</v>
      </c>
      <c r="K82" s="24">
        <v>0.1020209455008666</v>
      </c>
      <c r="L82" s="24">
        <v>1.4508591142282271E-2</v>
      </c>
      <c r="M82" s="24">
        <v>1.0162501178318719E-3</v>
      </c>
      <c r="N82" s="24">
        <v>15183.697096085854</v>
      </c>
      <c r="O82" s="24">
        <v>2.7351243387862326E-2</v>
      </c>
      <c r="P82" s="24">
        <v>2.1800990041771317E-3</v>
      </c>
      <c r="Q82" s="24">
        <v>18606.54314817681</v>
      </c>
      <c r="R82" s="24">
        <v>82267.54189406411</v>
      </c>
      <c r="S82" s="24">
        <v>11551.036026180032</v>
      </c>
      <c r="T82" s="24">
        <v>889.66188432129559</v>
      </c>
      <c r="U82" s="24">
        <v>4.9128487076743341E-3</v>
      </c>
      <c r="V82" s="24">
        <v>7.645026676777485E-4</v>
      </c>
      <c r="W82" s="24">
        <v>865.83558163471548</v>
      </c>
      <c r="X82" s="24">
        <v>2.217680123636971E-3</v>
      </c>
      <c r="Y82" s="24">
        <v>7.1408844374262694E-4</v>
      </c>
      <c r="Z82" s="24">
        <v>8.2147476631819888E-4</v>
      </c>
      <c r="AA82" s="24">
        <v>6.476877689075652E-4</v>
      </c>
    </row>
    <row r="83" spans="1:27" x14ac:dyDescent="0.25">
      <c r="A83" s="28" t="s">
        <v>135</v>
      </c>
      <c r="B83" s="28" t="s">
        <v>69</v>
      </c>
      <c r="C83" s="24">
        <v>3.912520639632E-2</v>
      </c>
      <c r="D83" s="24">
        <v>1.5884437284194999E-2</v>
      </c>
      <c r="E83" s="24">
        <v>1.7828307901777401E-3</v>
      </c>
      <c r="F83" s="24">
        <v>2.2924980964977498E-5</v>
      </c>
      <c r="G83" s="24">
        <v>2.4781764118033598E-2</v>
      </c>
      <c r="H83" s="24">
        <v>2.2666333469054303E-2</v>
      </c>
      <c r="I83" s="24">
        <v>5.5196092471120001E-3</v>
      </c>
      <c r="J83" s="24">
        <v>1.6911604147743101E-3</v>
      </c>
      <c r="K83" s="24">
        <v>2.0156786278988901E-2</v>
      </c>
      <c r="L83" s="24">
        <v>6.9747833404631898E-3</v>
      </c>
      <c r="M83" s="24">
        <v>6.7355132090309402E-5</v>
      </c>
      <c r="N83" s="24">
        <v>0.10942569854919899</v>
      </c>
      <c r="O83" s="24">
        <v>1.90466313684553E-4</v>
      </c>
      <c r="P83" s="24">
        <v>2.248839356679E-5</v>
      </c>
      <c r="Q83" s="24">
        <v>3.8972236741774001E-4</v>
      </c>
      <c r="R83" s="24">
        <v>7.7598412005639708E-4</v>
      </c>
      <c r="S83" s="24">
        <v>5.0695364549739293E-4</v>
      </c>
      <c r="T83" s="24">
        <v>5.0485427725465697E-3</v>
      </c>
      <c r="U83" s="24">
        <v>4.0582529922525602E-4</v>
      </c>
      <c r="V83" s="24">
        <v>3.4044256266102598E-5</v>
      </c>
      <c r="W83" s="24">
        <v>1.5019877453182E-2</v>
      </c>
      <c r="X83" s="24">
        <v>1.6449443299819499E-3</v>
      </c>
      <c r="Y83" s="24">
        <v>3.2033136468514999E-5</v>
      </c>
      <c r="Z83" s="24">
        <v>1.4362705125414E-4</v>
      </c>
      <c r="AA83" s="24">
        <v>3.9596847271524396E-5</v>
      </c>
    </row>
    <row r="84" spans="1:27" x14ac:dyDescent="0.25">
      <c r="A84" s="28" t="s">
        <v>135</v>
      </c>
      <c r="B84" s="28" t="s">
        <v>36</v>
      </c>
      <c r="C84" s="24">
        <v>9.0417888872788399E-2</v>
      </c>
      <c r="D84" s="24">
        <v>5.2818765155492596E-4</v>
      </c>
      <c r="E84" s="24">
        <v>0</v>
      </c>
      <c r="F84" s="24">
        <v>0</v>
      </c>
      <c r="G84" s="24">
        <v>1.4322190330208002E-4</v>
      </c>
      <c r="H84" s="24">
        <v>3.2812026811150502E-2</v>
      </c>
      <c r="I84" s="24">
        <v>3.0535881535009399E-2</v>
      </c>
      <c r="J84" s="24">
        <v>1.4070545337102199E-2</v>
      </c>
      <c r="K84" s="24">
        <v>1.9827120491874601E-5</v>
      </c>
      <c r="L84" s="24">
        <v>0.136421894604525</v>
      </c>
      <c r="M84" s="24">
        <v>3.3780765893224499E-2</v>
      </c>
      <c r="N84" s="24">
        <v>2.5095267060896397E-3</v>
      </c>
      <c r="O84" s="24">
        <v>1.0622011313421501E-2</v>
      </c>
      <c r="P84" s="24">
        <v>9.1190103233040002E-3</v>
      </c>
      <c r="Q84" s="24">
        <v>1.4137174781926802E-4</v>
      </c>
      <c r="R84" s="24">
        <v>1.7708146440520802E-5</v>
      </c>
      <c r="S84" s="24">
        <v>6.1943802417338397E-3</v>
      </c>
      <c r="T84" s="24">
        <v>1.6423655426948001E-4</v>
      </c>
      <c r="U84" s="24">
        <v>1.5634935660328701E-2</v>
      </c>
      <c r="V84" s="24">
        <v>4.6683259311880996E-4</v>
      </c>
      <c r="W84" s="24">
        <v>3.6673089438075006E-2</v>
      </c>
      <c r="X84" s="24">
        <v>4.1384656257863997E-4</v>
      </c>
      <c r="Y84" s="24">
        <v>2.0572064978608001E-2</v>
      </c>
      <c r="Z84" s="24">
        <v>3.6773088666231803E-4</v>
      </c>
      <c r="AA84" s="24">
        <v>2.6889292518963596E-4</v>
      </c>
    </row>
    <row r="85" spans="1:27" x14ac:dyDescent="0.25">
      <c r="A85" s="28" t="s">
        <v>135</v>
      </c>
      <c r="B85" s="28" t="s">
        <v>74</v>
      </c>
      <c r="C85" s="24">
        <v>0</v>
      </c>
      <c r="D85" s="24">
        <v>0</v>
      </c>
      <c r="E85" s="24">
        <v>0</v>
      </c>
      <c r="F85" s="24">
        <v>0.21687824836860001</v>
      </c>
      <c r="G85" s="24">
        <v>1.9661841506655901E-2</v>
      </c>
      <c r="H85" s="24">
        <v>1.20452329991607E-2</v>
      </c>
      <c r="I85" s="24">
        <v>1.0426061734359999E-2</v>
      </c>
      <c r="J85" s="24">
        <v>1.39769796686832E-2</v>
      </c>
      <c r="K85" s="24">
        <v>8.3450189904076804E-3</v>
      </c>
      <c r="L85" s="24">
        <v>6.4691179034793494E-3</v>
      </c>
      <c r="M85" s="24">
        <v>2.2324095507962601E-2</v>
      </c>
      <c r="N85" s="24">
        <v>2.0848554750306598E-3</v>
      </c>
      <c r="O85" s="24">
        <v>5.4800584212569992E-3</v>
      </c>
      <c r="P85" s="24">
        <v>1.55421794973137E-2</v>
      </c>
      <c r="Q85" s="24">
        <v>1.1928798076270499E-2</v>
      </c>
      <c r="R85" s="24">
        <v>0.10340735703336899</v>
      </c>
      <c r="S85" s="24">
        <v>0.12475839130095299</v>
      </c>
      <c r="T85" s="24">
        <v>9.3572700855116906E-3</v>
      </c>
      <c r="U85" s="24">
        <v>3.9432105077556005E-2</v>
      </c>
      <c r="V85" s="24">
        <v>8.4325998323474E-4</v>
      </c>
      <c r="W85" s="24">
        <v>0.25398218422421898</v>
      </c>
      <c r="X85" s="24">
        <v>4.9502338039240706E-4</v>
      </c>
      <c r="Y85" s="24">
        <v>4.3968936687416901E-4</v>
      </c>
      <c r="Z85" s="24">
        <v>1.59328786916524E-4</v>
      </c>
      <c r="AA85" s="24">
        <v>7.9519814036447891E-5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5.7783730475031998E-2</v>
      </c>
      <c r="D87" s="30">
        <v>1.0534637527991069</v>
      </c>
      <c r="E87" s="30">
        <v>0.57010426876181342</v>
      </c>
      <c r="F87" s="30">
        <v>0.24510499083070994</v>
      </c>
      <c r="G87" s="30">
        <v>3.1773427624259679E-2</v>
      </c>
      <c r="H87" s="30">
        <v>0.1011979809271121</v>
      </c>
      <c r="I87" s="30">
        <v>1.3241919250625931E-2</v>
      </c>
      <c r="J87" s="30">
        <v>0.20137983481489444</v>
      </c>
      <c r="K87" s="30">
        <v>0.12449194946464082</v>
      </c>
      <c r="L87" s="30">
        <v>2.242852173459977E-2</v>
      </c>
      <c r="M87" s="30">
        <v>1.62953141197162E-3</v>
      </c>
      <c r="N87" s="30">
        <v>15183.812430690155</v>
      </c>
      <c r="O87" s="30">
        <v>2.9928973138729716E-2</v>
      </c>
      <c r="P87" s="30">
        <v>2.8046343343547521E-3</v>
      </c>
      <c r="Q87" s="30">
        <v>18606.546368047904</v>
      </c>
      <c r="R87" s="30">
        <v>82267.544494841655</v>
      </c>
      <c r="S87" s="30">
        <v>11551.041794073995</v>
      </c>
      <c r="T87" s="30">
        <v>889.66860352915364</v>
      </c>
      <c r="U87" s="30">
        <v>6.73250632855317E-3</v>
      </c>
      <c r="V87" s="30">
        <v>8.830531449547398E-4</v>
      </c>
      <c r="W87" s="30">
        <v>865.85448648665749</v>
      </c>
      <c r="X87" s="30">
        <v>4.0651815228678169E-3</v>
      </c>
      <c r="Y87" s="30">
        <v>3.0635068118719504E-3</v>
      </c>
      <c r="Z87" s="30">
        <v>1.0110717439528992E-3</v>
      </c>
      <c r="AA87" s="30">
        <v>7.0070788952634078E-4</v>
      </c>
    </row>
  </sheetData>
  <sheetProtection algorithmName="SHA-512" hashValue="Cl38i3oHrGva8wprN2NhdWIM8aitpi1EiwOKlk3Ziafkkcj7AuYaeZqj81ArPgTZYoNvdtjscJgkAF5lRx4pzg==" saltValue="WxL7wVbfBkiKlZnyJ6hTT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5D15-4182-4336-9E27-C53BDF3CB67F}">
  <sheetPr codeName="Sheet11">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1840951.2239999999</v>
      </c>
      <c r="D6" s="24">
        <v>1486424.4440000001</v>
      </c>
      <c r="E6" s="24">
        <v>1519570.5719999999</v>
      </c>
      <c r="F6" s="24">
        <v>1487975.946</v>
      </c>
      <c r="G6" s="24">
        <v>1352841.4293263499</v>
      </c>
      <c r="H6" s="24">
        <v>1183411.4085409399</v>
      </c>
      <c r="I6" s="24">
        <v>1095026.9044192301</v>
      </c>
      <c r="J6" s="24">
        <v>1065404.6617596499</v>
      </c>
      <c r="K6" s="24">
        <v>834225.62673858996</v>
      </c>
      <c r="L6" s="24">
        <v>750631.11225499003</v>
      </c>
      <c r="M6" s="24">
        <v>620493.4680463</v>
      </c>
      <c r="N6" s="24">
        <v>675996.36363173998</v>
      </c>
      <c r="O6" s="24">
        <v>694872.24520514999</v>
      </c>
      <c r="P6" s="24">
        <v>636071.21069458988</v>
      </c>
      <c r="Q6" s="24">
        <v>439816.03300000005</v>
      </c>
      <c r="R6" s="24">
        <v>381067.08200000005</v>
      </c>
      <c r="S6" s="24">
        <v>301576.97899999999</v>
      </c>
      <c r="T6" s="24">
        <v>280656.38899999997</v>
      </c>
      <c r="U6" s="24">
        <v>261776.76500000001</v>
      </c>
      <c r="V6" s="24">
        <v>222995.26900000003</v>
      </c>
      <c r="W6" s="24">
        <v>222859.41350000002</v>
      </c>
      <c r="X6" s="24">
        <v>112640.306</v>
      </c>
      <c r="Y6" s="24">
        <v>87310.9</v>
      </c>
      <c r="Z6" s="24">
        <v>63030.379500000003</v>
      </c>
      <c r="AA6" s="24">
        <v>47738.92</v>
      </c>
    </row>
    <row r="7" spans="1:27" x14ac:dyDescent="0.25">
      <c r="A7" s="28" t="s">
        <v>40</v>
      </c>
      <c r="B7" s="28" t="s">
        <v>72</v>
      </c>
      <c r="C7" s="24">
        <v>229980.32800000001</v>
      </c>
      <c r="D7" s="24">
        <v>189786.79399999999</v>
      </c>
      <c r="E7" s="24">
        <v>197025.315</v>
      </c>
      <c r="F7" s="24">
        <v>148475.90231186</v>
      </c>
      <c r="G7" s="24">
        <v>129689.89861719</v>
      </c>
      <c r="H7" s="24">
        <v>118437.5467393</v>
      </c>
      <c r="I7" s="24">
        <v>102610.12414212</v>
      </c>
      <c r="J7" s="24">
        <v>101168.94500000001</v>
      </c>
      <c r="K7" s="24">
        <v>88661.467999999993</v>
      </c>
      <c r="L7" s="24">
        <v>89387.239000000001</v>
      </c>
      <c r="M7" s="24">
        <v>84777.982999999993</v>
      </c>
      <c r="N7" s="24">
        <v>82594.915999999997</v>
      </c>
      <c r="O7" s="24">
        <v>81122.146999999997</v>
      </c>
      <c r="P7" s="24">
        <v>75091.460999999996</v>
      </c>
      <c r="Q7" s="24">
        <v>68788.343999999997</v>
      </c>
      <c r="R7" s="24">
        <v>66968.741999999998</v>
      </c>
      <c r="S7" s="24">
        <v>61173.894999999997</v>
      </c>
      <c r="T7" s="24">
        <v>56523.14</v>
      </c>
      <c r="U7" s="24">
        <v>53103.444499999998</v>
      </c>
      <c r="V7" s="24">
        <v>53603.31</v>
      </c>
      <c r="W7" s="24">
        <v>47492.930500000002</v>
      </c>
      <c r="X7" s="24">
        <v>46470.773000000001</v>
      </c>
      <c r="Y7" s="24">
        <v>41447.358999999997</v>
      </c>
      <c r="Z7" s="24">
        <v>39689.8125</v>
      </c>
      <c r="AA7" s="24">
        <v>38720.284</v>
      </c>
    </row>
    <row r="8" spans="1:27" x14ac:dyDescent="0.25">
      <c r="A8" s="28" t="s">
        <v>40</v>
      </c>
      <c r="B8" s="28" t="s">
        <v>20</v>
      </c>
      <c r="C8" s="24">
        <v>155999.81095750001</v>
      </c>
      <c r="D8" s="24">
        <v>145572.73887918398</v>
      </c>
      <c r="E8" s="24">
        <v>106805.88986898398</v>
      </c>
      <c r="F8" s="24">
        <v>99403.421604374991</v>
      </c>
      <c r="G8" s="24">
        <v>95843.91620883999</v>
      </c>
      <c r="H8" s="24">
        <v>92174.878946752011</v>
      </c>
      <c r="I8" s="24">
        <v>88519.600803542999</v>
      </c>
      <c r="J8" s="24">
        <v>85464.995715347002</v>
      </c>
      <c r="K8" s="24">
        <v>80027.606285454007</v>
      </c>
      <c r="L8" s="24">
        <v>76860.198752009004</v>
      </c>
      <c r="M8" s="24">
        <v>73377.841785031997</v>
      </c>
      <c r="N8" s="24">
        <v>69191.610631635995</v>
      </c>
      <c r="O8" s="24">
        <v>65286.641294676003</v>
      </c>
      <c r="P8" s="24">
        <v>74886.261481389985</v>
      </c>
      <c r="Q8" s="24">
        <v>168672.83428603999</v>
      </c>
      <c r="R8" s="24">
        <v>105833.44227409</v>
      </c>
      <c r="S8" s="24">
        <v>134957.10144535001</v>
      </c>
      <c r="T8" s="24">
        <v>140791.49783646001</v>
      </c>
      <c r="U8" s="24">
        <v>136239.92415529001</v>
      </c>
      <c r="V8" s="24">
        <v>116765.49258894402</v>
      </c>
      <c r="W8" s="24">
        <v>114111.49014183998</v>
      </c>
      <c r="X8" s="24">
        <v>137837.19014873001</v>
      </c>
      <c r="Y8" s="24">
        <v>89518.927873399996</v>
      </c>
      <c r="Z8" s="24">
        <v>63367.788121040001</v>
      </c>
      <c r="AA8" s="24">
        <v>27175.277745060004</v>
      </c>
    </row>
    <row r="9" spans="1:27" x14ac:dyDescent="0.25">
      <c r="A9" s="28" t="s">
        <v>40</v>
      </c>
      <c r="B9" s="28" t="s">
        <v>32</v>
      </c>
      <c r="C9" s="24">
        <v>68031.510800000004</v>
      </c>
      <c r="D9" s="24">
        <v>66519.689800000007</v>
      </c>
      <c r="E9" s="24">
        <v>66812.0144</v>
      </c>
      <c r="F9" s="24">
        <v>7668.3101000000006</v>
      </c>
      <c r="G9" s="24">
        <v>7903.3042999999998</v>
      </c>
      <c r="H9" s="24">
        <v>9137.0717000000004</v>
      </c>
      <c r="I9" s="24">
        <v>9186.0591999999997</v>
      </c>
      <c r="J9" s="24">
        <v>9594.8539999999994</v>
      </c>
      <c r="K9" s="24">
        <v>9690.5987000000005</v>
      </c>
      <c r="L9" s="24">
        <v>8738.6815000000006</v>
      </c>
      <c r="M9" s="24">
        <v>7115.8645000000006</v>
      </c>
      <c r="N9" s="24">
        <v>6427.4856</v>
      </c>
      <c r="O9" s="24">
        <v>5930.2427499999994</v>
      </c>
      <c r="P9" s="24">
        <v>8440.6108000000004</v>
      </c>
      <c r="Q9" s="24">
        <v>5137.9650000000001</v>
      </c>
      <c r="R9" s="24">
        <v>2224.9082000000003</v>
      </c>
      <c r="S9" s="24">
        <v>6547.5010000000002</v>
      </c>
      <c r="T9" s="24">
        <v>6400.3680000000004</v>
      </c>
      <c r="U9" s="24">
        <v>0</v>
      </c>
      <c r="V9" s="24">
        <v>0</v>
      </c>
      <c r="W9" s="24">
        <v>0</v>
      </c>
      <c r="X9" s="24">
        <v>0</v>
      </c>
      <c r="Y9" s="24">
        <v>0</v>
      </c>
      <c r="Z9" s="24">
        <v>0</v>
      </c>
      <c r="AA9" s="24">
        <v>0</v>
      </c>
    </row>
    <row r="10" spans="1:27" x14ac:dyDescent="0.25">
      <c r="A10" s="28" t="s">
        <v>40</v>
      </c>
      <c r="B10" s="28" t="s">
        <v>67</v>
      </c>
      <c r="C10" s="24">
        <v>4093.3827186909994</v>
      </c>
      <c r="D10" s="24">
        <v>4370.2706777835001</v>
      </c>
      <c r="E10" s="24">
        <v>8543.8951016169995</v>
      </c>
      <c r="F10" s="24">
        <v>1870.7788068140003</v>
      </c>
      <c r="G10" s="24">
        <v>4897.2701259100004</v>
      </c>
      <c r="H10" s="24">
        <v>7631.861848947</v>
      </c>
      <c r="I10" s="24">
        <v>5714.1614475040005</v>
      </c>
      <c r="J10" s="24">
        <v>6884.9001391340007</v>
      </c>
      <c r="K10" s="24">
        <v>6141.3825386050003</v>
      </c>
      <c r="L10" s="24">
        <v>5017.4765836329998</v>
      </c>
      <c r="M10" s="24">
        <v>2871.8967093030001</v>
      </c>
      <c r="N10" s="24">
        <v>5496.4223551229998</v>
      </c>
      <c r="O10" s="24">
        <v>2506.2037918620003</v>
      </c>
      <c r="P10" s="24">
        <v>4547.6756093610002</v>
      </c>
      <c r="Q10" s="24">
        <v>23761.557302156001</v>
      </c>
      <c r="R10" s="24">
        <v>22529.625474381999</v>
      </c>
      <c r="S10" s="24">
        <v>62350.390324140004</v>
      </c>
      <c r="T10" s="24">
        <v>48767.63080105601</v>
      </c>
      <c r="U10" s="24">
        <v>80627.818184157004</v>
      </c>
      <c r="V10" s="24">
        <v>96794.046079685999</v>
      </c>
      <c r="W10" s="24">
        <v>77122.579616994</v>
      </c>
      <c r="X10" s="24">
        <v>155313.476253584</v>
      </c>
      <c r="Y10" s="24">
        <v>209792.32192440704</v>
      </c>
      <c r="Z10" s="24">
        <v>159737.40118761698</v>
      </c>
      <c r="AA10" s="24">
        <v>152538.56106062699</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2299056.2564761909</v>
      </c>
      <c r="D17" s="30">
        <v>1892673.9373569677</v>
      </c>
      <c r="E17" s="30">
        <v>1898757.6863706009</v>
      </c>
      <c r="F17" s="30">
        <v>1745394.3588230489</v>
      </c>
      <c r="G17" s="30">
        <v>1591175.8185782898</v>
      </c>
      <c r="H17" s="30">
        <v>1410792.7677759388</v>
      </c>
      <c r="I17" s="30">
        <v>1301056.8500123969</v>
      </c>
      <c r="J17" s="30">
        <v>1268518.3566141308</v>
      </c>
      <c r="K17" s="30">
        <v>1018746.6822626489</v>
      </c>
      <c r="L17" s="30">
        <v>930634.70809063199</v>
      </c>
      <c r="M17" s="30">
        <v>788637.054040635</v>
      </c>
      <c r="N17" s="30">
        <v>839706.79821849894</v>
      </c>
      <c r="O17" s="30">
        <v>849717.48004168796</v>
      </c>
      <c r="P17" s="30">
        <v>799037.21958534094</v>
      </c>
      <c r="Q17" s="30">
        <v>706176.73358819599</v>
      </c>
      <c r="R17" s="30">
        <v>578623.79994847195</v>
      </c>
      <c r="S17" s="30">
        <v>566605.86676949007</v>
      </c>
      <c r="T17" s="30">
        <v>533139.02563751605</v>
      </c>
      <c r="U17" s="30">
        <v>531747.95183944702</v>
      </c>
      <c r="V17" s="30">
        <v>490158.11766863009</v>
      </c>
      <c r="W17" s="30">
        <v>461586.41375883401</v>
      </c>
      <c r="X17" s="30">
        <v>452261.745402314</v>
      </c>
      <c r="Y17" s="30">
        <v>428069.50879780704</v>
      </c>
      <c r="Z17" s="30">
        <v>325825.381308657</v>
      </c>
      <c r="AA17" s="30">
        <v>266173.042805687</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944811.33600000001</v>
      </c>
      <c r="D20" s="24">
        <v>752539.79200000002</v>
      </c>
      <c r="E20" s="24">
        <v>773293.42799999996</v>
      </c>
      <c r="F20" s="24">
        <v>769647.79599999997</v>
      </c>
      <c r="G20" s="24">
        <v>752255.48400000005</v>
      </c>
      <c r="H20" s="24">
        <v>642644.65399999998</v>
      </c>
      <c r="I20" s="24">
        <v>633852.83200000005</v>
      </c>
      <c r="J20" s="24">
        <v>619197.826</v>
      </c>
      <c r="K20" s="24">
        <v>430174.41968606994</v>
      </c>
      <c r="L20" s="24">
        <v>381946.72263242002</v>
      </c>
      <c r="M20" s="24">
        <v>285699.12722374999</v>
      </c>
      <c r="N20" s="24">
        <v>313636.728</v>
      </c>
      <c r="O20" s="24">
        <v>344539.848</v>
      </c>
      <c r="P20" s="24">
        <v>309191.76799999998</v>
      </c>
      <c r="Q20" s="24">
        <v>136145.084</v>
      </c>
      <c r="R20" s="24">
        <v>131789.63200000001</v>
      </c>
      <c r="S20" s="24">
        <v>124972.644</v>
      </c>
      <c r="T20" s="24">
        <v>116148.32</v>
      </c>
      <c r="U20" s="24">
        <v>107904</v>
      </c>
      <c r="V20" s="24">
        <v>85355.504000000001</v>
      </c>
      <c r="W20" s="24">
        <v>96187.964000000007</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1377.5398174999998</v>
      </c>
      <c r="D22" s="24">
        <v>2061.2101593139996</v>
      </c>
      <c r="E22" s="24">
        <v>1982.8610821399998</v>
      </c>
      <c r="F22" s="24">
        <v>3521.4473098299995</v>
      </c>
      <c r="G22" s="24">
        <v>3523.8600832299999</v>
      </c>
      <c r="H22" s="24">
        <v>3480.3843511219998</v>
      </c>
      <c r="I22" s="24">
        <v>3359.2925875029996</v>
      </c>
      <c r="J22" s="24">
        <v>3309.5539316070003</v>
      </c>
      <c r="K22" s="24">
        <v>3203.5316106639998</v>
      </c>
      <c r="L22" s="24">
        <v>3137.4556660999997</v>
      </c>
      <c r="M22" s="24">
        <v>3014.3505282339997</v>
      </c>
      <c r="N22" s="24">
        <v>2883.9794336950004</v>
      </c>
      <c r="O22" s="24">
        <v>2739.0976549099996</v>
      </c>
      <c r="P22" s="24">
        <v>5062.4416324500007</v>
      </c>
      <c r="Q22" s="24">
        <v>38847.188725429995</v>
      </c>
      <c r="R22" s="24">
        <v>23916.929817550001</v>
      </c>
      <c r="S22" s="24">
        <v>46389.163586549999</v>
      </c>
      <c r="T22" s="24">
        <v>48399.911744869998</v>
      </c>
      <c r="U22" s="24">
        <v>56249.171557369998</v>
      </c>
      <c r="V22" s="24">
        <v>44423.4784162</v>
      </c>
      <c r="W22" s="24">
        <v>42923.50194342</v>
      </c>
      <c r="X22" s="24">
        <v>55232.12968002</v>
      </c>
      <c r="Y22" s="24">
        <v>11504.599245359999</v>
      </c>
      <c r="Z22" s="24">
        <v>0.37058044000000001</v>
      </c>
      <c r="AA22" s="24">
        <v>0.35047824000000005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0.19078277900000001</v>
      </c>
      <c r="D24" s="24">
        <v>0.18003703100000001</v>
      </c>
      <c r="E24" s="24">
        <v>384.01159341400006</v>
      </c>
      <c r="F24" s="24">
        <v>11.921743707999997</v>
      </c>
      <c r="G24" s="24">
        <v>389.00230628399993</v>
      </c>
      <c r="H24" s="24">
        <v>312.18588531500001</v>
      </c>
      <c r="I24" s="24">
        <v>271.49723691299999</v>
      </c>
      <c r="J24" s="24">
        <v>336.41999241799999</v>
      </c>
      <c r="K24" s="24">
        <v>280.09078940999996</v>
      </c>
      <c r="L24" s="24">
        <v>424.38150883100002</v>
      </c>
      <c r="M24" s="24">
        <v>399.85912396200001</v>
      </c>
      <c r="N24" s="24">
        <v>702.61102877999997</v>
      </c>
      <c r="O24" s="24">
        <v>417.524769714</v>
      </c>
      <c r="P24" s="24">
        <v>22.123507780000001</v>
      </c>
      <c r="Q24" s="24">
        <v>7714.5652866699993</v>
      </c>
      <c r="R24" s="24">
        <v>11929.46933622</v>
      </c>
      <c r="S24" s="24">
        <v>21293.85936269</v>
      </c>
      <c r="T24" s="24">
        <v>18585.096449651999</v>
      </c>
      <c r="U24" s="24">
        <v>31192.091621040003</v>
      </c>
      <c r="V24" s="24">
        <v>40180.893190770003</v>
      </c>
      <c r="W24" s="24">
        <v>25463.855999610001</v>
      </c>
      <c r="X24" s="24">
        <v>76370.417534849999</v>
      </c>
      <c r="Y24" s="24">
        <v>108846.231440445</v>
      </c>
      <c r="Z24" s="24">
        <v>84836.512699939994</v>
      </c>
      <c r="AA24" s="24">
        <v>85444.473004059997</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946189.06660027907</v>
      </c>
      <c r="D31" s="30">
        <v>754601.18219634495</v>
      </c>
      <c r="E31" s="30">
        <v>775660.30067555397</v>
      </c>
      <c r="F31" s="30">
        <v>773181.16505353793</v>
      </c>
      <c r="G31" s="30">
        <v>756168.34638951404</v>
      </c>
      <c r="H31" s="30">
        <v>646437.22423643689</v>
      </c>
      <c r="I31" s="30">
        <v>637483.62182441598</v>
      </c>
      <c r="J31" s="30">
        <v>622843.79992402508</v>
      </c>
      <c r="K31" s="30">
        <v>433658.04208614392</v>
      </c>
      <c r="L31" s="30">
        <v>385508.55980735103</v>
      </c>
      <c r="M31" s="30">
        <v>289113.33687594597</v>
      </c>
      <c r="N31" s="30">
        <v>317223.31846247503</v>
      </c>
      <c r="O31" s="30">
        <v>347696.47042462399</v>
      </c>
      <c r="P31" s="30">
        <v>314276.33314022998</v>
      </c>
      <c r="Q31" s="30">
        <v>182706.83801209999</v>
      </c>
      <c r="R31" s="30">
        <v>167636.03115377002</v>
      </c>
      <c r="S31" s="30">
        <v>192655.66694924003</v>
      </c>
      <c r="T31" s="30">
        <v>183133.32819452201</v>
      </c>
      <c r="U31" s="30">
        <v>195345.26317841001</v>
      </c>
      <c r="V31" s="30">
        <v>169959.87560696999</v>
      </c>
      <c r="W31" s="30">
        <v>164575.32194303002</v>
      </c>
      <c r="X31" s="30">
        <v>131602.54721486999</v>
      </c>
      <c r="Y31" s="30">
        <v>120350.83068580501</v>
      </c>
      <c r="Z31" s="30">
        <v>84836.883280379989</v>
      </c>
      <c r="AA31" s="30">
        <v>85444.823482299995</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896139.88800000004</v>
      </c>
      <c r="D34" s="24">
        <v>733884.652</v>
      </c>
      <c r="E34" s="24">
        <v>746277.14399999997</v>
      </c>
      <c r="F34" s="24">
        <v>718328.15</v>
      </c>
      <c r="G34" s="24">
        <v>600585.94532634993</v>
      </c>
      <c r="H34" s="24">
        <v>540766.75454094005</v>
      </c>
      <c r="I34" s="24">
        <v>461174.07241923001</v>
      </c>
      <c r="J34" s="24">
        <v>446206.83575964998</v>
      </c>
      <c r="K34" s="24">
        <v>404051.20705251995</v>
      </c>
      <c r="L34" s="24">
        <v>368684.38962257002</v>
      </c>
      <c r="M34" s="24">
        <v>334794.34082255</v>
      </c>
      <c r="N34" s="24">
        <v>362359.63563173998</v>
      </c>
      <c r="O34" s="24">
        <v>350332.39720514999</v>
      </c>
      <c r="P34" s="24">
        <v>326879.44269458996</v>
      </c>
      <c r="Q34" s="24">
        <v>303670.94900000002</v>
      </c>
      <c r="R34" s="24">
        <v>249277.45</v>
      </c>
      <c r="S34" s="24">
        <v>176604.33499999999</v>
      </c>
      <c r="T34" s="24">
        <v>164508.06899999999</v>
      </c>
      <c r="U34" s="24">
        <v>153872.76500000001</v>
      </c>
      <c r="V34" s="24">
        <v>137639.76500000001</v>
      </c>
      <c r="W34" s="24">
        <v>126671.4495</v>
      </c>
      <c r="X34" s="24">
        <v>112640.306</v>
      </c>
      <c r="Y34" s="24">
        <v>87310.9</v>
      </c>
      <c r="Z34" s="24">
        <v>63030.379500000003</v>
      </c>
      <c r="AA34" s="24">
        <v>47738.92</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73892.559139999998</v>
      </c>
      <c r="D36" s="24">
        <v>71524.60359092</v>
      </c>
      <c r="E36" s="24">
        <v>67584.186909989992</v>
      </c>
      <c r="F36" s="24">
        <v>70170.847915349994</v>
      </c>
      <c r="G36" s="24">
        <v>66749.618473130002</v>
      </c>
      <c r="H36" s="24">
        <v>63292.121298860002</v>
      </c>
      <c r="I36" s="24">
        <v>60714.496591060008</v>
      </c>
      <c r="J36" s="24">
        <v>58059.584272710003</v>
      </c>
      <c r="K36" s="24">
        <v>53588.646569889999</v>
      </c>
      <c r="L36" s="24">
        <v>50824.165516713998</v>
      </c>
      <c r="M36" s="24">
        <v>48097.438842294003</v>
      </c>
      <c r="N36" s="24">
        <v>45384.628282830003</v>
      </c>
      <c r="O36" s="24">
        <v>42849.626484945999</v>
      </c>
      <c r="P36" s="24">
        <v>42106.361406340002</v>
      </c>
      <c r="Q36" s="24">
        <v>90363.202487179995</v>
      </c>
      <c r="R36" s="24">
        <v>65721.72031099</v>
      </c>
      <c r="S36" s="24">
        <v>88567.45424603</v>
      </c>
      <c r="T36" s="24">
        <v>92391.110596760001</v>
      </c>
      <c r="U36" s="24">
        <v>79990.204127519988</v>
      </c>
      <c r="V36" s="24">
        <v>72341.532412750006</v>
      </c>
      <c r="W36" s="24">
        <v>71187.462725459991</v>
      </c>
      <c r="X36" s="24">
        <v>82604.491969040013</v>
      </c>
      <c r="Y36" s="24">
        <v>78013.729231979989</v>
      </c>
      <c r="Z36" s="24">
        <v>63366.873245930001</v>
      </c>
      <c r="AA36" s="24">
        <v>27174.411774060001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65.035439775</v>
      </c>
      <c r="D38" s="24">
        <v>0.21819635000000001</v>
      </c>
      <c r="E38" s="24">
        <v>231.75955378399999</v>
      </c>
      <c r="F38" s="24">
        <v>566.95445825400009</v>
      </c>
      <c r="G38" s="24">
        <v>2069.7640694199999</v>
      </c>
      <c r="H38" s="24">
        <v>1343.6131231229999</v>
      </c>
      <c r="I38" s="24">
        <v>486.795305154</v>
      </c>
      <c r="J38" s="24">
        <v>2195.6945910540003</v>
      </c>
      <c r="K38" s="24">
        <v>407.49750836800001</v>
      </c>
      <c r="L38" s="24">
        <v>556.20305119900002</v>
      </c>
      <c r="M38" s="24">
        <v>473.686317497</v>
      </c>
      <c r="N38" s="24">
        <v>1501.3272507400002</v>
      </c>
      <c r="O38" s="24">
        <v>326.50076352499997</v>
      </c>
      <c r="P38" s="24">
        <v>345.57798518999999</v>
      </c>
      <c r="Q38" s="24">
        <v>3506.5860794700002</v>
      </c>
      <c r="R38" s="24">
        <v>5438.6722219680005</v>
      </c>
      <c r="S38" s="24">
        <v>16790.965920630002</v>
      </c>
      <c r="T38" s="24">
        <v>11355.975376880002</v>
      </c>
      <c r="U38" s="24">
        <v>18610.401459880002</v>
      </c>
      <c r="V38" s="24">
        <v>24683.095565207997</v>
      </c>
      <c r="W38" s="24">
        <v>17353.3781308</v>
      </c>
      <c r="X38" s="24">
        <v>47455.133793770008</v>
      </c>
      <c r="Y38" s="24">
        <v>45022.144422419995</v>
      </c>
      <c r="Z38" s="24">
        <v>43806.191850570001</v>
      </c>
      <c r="AA38" s="24">
        <v>48586.68610413</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970097.48257977504</v>
      </c>
      <c r="D45" s="30">
        <v>805409.47378727002</v>
      </c>
      <c r="E45" s="30">
        <v>814093.09046377405</v>
      </c>
      <c r="F45" s="30">
        <v>789065.95237360406</v>
      </c>
      <c r="G45" s="30">
        <v>669405.32786890003</v>
      </c>
      <c r="H45" s="30">
        <v>605402.48896292306</v>
      </c>
      <c r="I45" s="30">
        <v>522375.36431544402</v>
      </c>
      <c r="J45" s="30">
        <v>506462.114623414</v>
      </c>
      <c r="K45" s="30">
        <v>458047.35113077797</v>
      </c>
      <c r="L45" s="30">
        <v>420064.75819048297</v>
      </c>
      <c r="M45" s="30">
        <v>383365.46598234097</v>
      </c>
      <c r="N45" s="30">
        <v>409245.59116531</v>
      </c>
      <c r="O45" s="30">
        <v>393508.52445362101</v>
      </c>
      <c r="P45" s="30">
        <v>369331.38208611996</v>
      </c>
      <c r="Q45" s="30">
        <v>397540.73756665003</v>
      </c>
      <c r="R45" s="30">
        <v>320437.84253295802</v>
      </c>
      <c r="S45" s="30">
        <v>281962.75516666</v>
      </c>
      <c r="T45" s="30">
        <v>268255.15497363999</v>
      </c>
      <c r="U45" s="30">
        <v>252473.37058739999</v>
      </c>
      <c r="V45" s="30">
        <v>234664.39297795802</v>
      </c>
      <c r="W45" s="30">
        <v>215212.29035626</v>
      </c>
      <c r="X45" s="30">
        <v>242699.93176281001</v>
      </c>
      <c r="Y45" s="30">
        <v>210346.77365439996</v>
      </c>
      <c r="Z45" s="30">
        <v>170203.44459650002</v>
      </c>
      <c r="AA45" s="30">
        <v>123500.01787819</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229980.32800000001</v>
      </c>
      <c r="D49" s="24">
        <v>189786.79399999999</v>
      </c>
      <c r="E49" s="24">
        <v>197025.315</v>
      </c>
      <c r="F49" s="24">
        <v>148475.90231186</v>
      </c>
      <c r="G49" s="24">
        <v>129689.89861719</v>
      </c>
      <c r="H49" s="24">
        <v>118437.5467393</v>
      </c>
      <c r="I49" s="24">
        <v>102610.12414212</v>
      </c>
      <c r="J49" s="24">
        <v>101168.94500000001</v>
      </c>
      <c r="K49" s="24">
        <v>88661.467999999993</v>
      </c>
      <c r="L49" s="24">
        <v>89387.239000000001</v>
      </c>
      <c r="M49" s="24">
        <v>84777.982999999993</v>
      </c>
      <c r="N49" s="24">
        <v>82594.915999999997</v>
      </c>
      <c r="O49" s="24">
        <v>81122.146999999997</v>
      </c>
      <c r="P49" s="24">
        <v>75091.460999999996</v>
      </c>
      <c r="Q49" s="24">
        <v>68788.343999999997</v>
      </c>
      <c r="R49" s="24">
        <v>66968.741999999998</v>
      </c>
      <c r="S49" s="24">
        <v>61173.894999999997</v>
      </c>
      <c r="T49" s="24">
        <v>56523.14</v>
      </c>
      <c r="U49" s="24">
        <v>53103.444499999998</v>
      </c>
      <c r="V49" s="24">
        <v>53603.31</v>
      </c>
      <c r="W49" s="24">
        <v>47492.930500000002</v>
      </c>
      <c r="X49" s="24">
        <v>46470.773000000001</v>
      </c>
      <c r="Y49" s="24">
        <v>41447.358999999997</v>
      </c>
      <c r="Z49" s="24">
        <v>39689.8125</v>
      </c>
      <c r="AA49" s="24">
        <v>38720.284</v>
      </c>
    </row>
    <row r="50" spans="1:27" x14ac:dyDescent="0.25">
      <c r="A50" s="28" t="s">
        <v>133</v>
      </c>
      <c r="B50" s="28" t="s">
        <v>20</v>
      </c>
      <c r="C50" s="24">
        <v>0</v>
      </c>
      <c r="D50" s="24">
        <v>9.0746129999999994E-2</v>
      </c>
      <c r="E50" s="24">
        <v>9.0836600000000003E-2</v>
      </c>
      <c r="F50" s="24">
        <v>9.2193565000000005E-2</v>
      </c>
      <c r="G50" s="24">
        <v>9.249309E-2</v>
      </c>
      <c r="H50" s="24">
        <v>9.4507159999999993E-2</v>
      </c>
      <c r="I50" s="24">
        <v>9.3155710000000003E-2</v>
      </c>
      <c r="J50" s="24">
        <v>9.4173159999999992E-2</v>
      </c>
      <c r="K50" s="24">
        <v>9.4766205000000006E-2</v>
      </c>
      <c r="L50" s="24">
        <v>9.3424800000000002E-2</v>
      </c>
      <c r="M50" s="24">
        <v>9.0544303999999992E-2</v>
      </c>
      <c r="N50" s="24">
        <v>0.105846564999999</v>
      </c>
      <c r="O50" s="24">
        <v>0.10963434999999999</v>
      </c>
      <c r="P50" s="24">
        <v>0.11925515</v>
      </c>
      <c r="Q50" s="24">
        <v>0.1488157</v>
      </c>
      <c r="R50" s="24">
        <v>0.13783327000000001</v>
      </c>
      <c r="S50" s="24">
        <v>0.16871069999999999</v>
      </c>
      <c r="T50" s="24">
        <v>0.16548766000000001</v>
      </c>
      <c r="U50" s="24">
        <v>0.22526184000000002</v>
      </c>
      <c r="V50" s="24">
        <v>0.19642232000000001</v>
      </c>
      <c r="W50" s="24">
        <v>0.19778403999999999</v>
      </c>
      <c r="X50" s="24">
        <v>0.23206683</v>
      </c>
      <c r="Y50" s="24">
        <v>0.24550253</v>
      </c>
      <c r="Z50" s="24">
        <v>0.22069211999999999</v>
      </c>
      <c r="AA50" s="24">
        <v>0.20920960999999999</v>
      </c>
    </row>
    <row r="51" spans="1:27" x14ac:dyDescent="0.25">
      <c r="A51" s="28" t="s">
        <v>133</v>
      </c>
      <c r="B51" s="28" t="s">
        <v>32</v>
      </c>
      <c r="C51" s="24">
        <v>1403.9862000000001</v>
      </c>
      <c r="D51" s="24">
        <v>1212.8898000000002</v>
      </c>
      <c r="E51" s="24">
        <v>1470.9503999999999</v>
      </c>
      <c r="F51" s="24">
        <v>702.47309999999993</v>
      </c>
      <c r="G51" s="24">
        <v>990.40780000000007</v>
      </c>
      <c r="H51" s="24">
        <v>2306.9112</v>
      </c>
      <c r="I51" s="24">
        <v>2591.0602000000003</v>
      </c>
      <c r="J51" s="24">
        <v>3047.1415000000002</v>
      </c>
      <c r="K51" s="24">
        <v>3472.3002000000001</v>
      </c>
      <c r="L51" s="24">
        <v>2588.9969999999998</v>
      </c>
      <c r="M51" s="24">
        <v>1119.0055</v>
      </c>
      <c r="N51" s="24">
        <v>854.64059999999995</v>
      </c>
      <c r="O51" s="24">
        <v>641.93174999999997</v>
      </c>
      <c r="P51" s="24">
        <v>3531.8907999999997</v>
      </c>
      <c r="Q51" s="24">
        <v>5137.9650000000001</v>
      </c>
      <c r="R51" s="24">
        <v>2224.9082000000003</v>
      </c>
      <c r="S51" s="24">
        <v>6547.5010000000002</v>
      </c>
      <c r="T51" s="24">
        <v>6400.3680000000004</v>
      </c>
      <c r="U51" s="24">
        <v>0</v>
      </c>
      <c r="V51" s="24">
        <v>0</v>
      </c>
      <c r="W51" s="24">
        <v>0</v>
      </c>
      <c r="X51" s="24">
        <v>0</v>
      </c>
      <c r="Y51" s="24">
        <v>0</v>
      </c>
      <c r="Z51" s="24">
        <v>0</v>
      </c>
      <c r="AA51" s="24">
        <v>0</v>
      </c>
    </row>
    <row r="52" spans="1:27" x14ac:dyDescent="0.25">
      <c r="A52" s="28" t="s">
        <v>133</v>
      </c>
      <c r="B52" s="28" t="s">
        <v>67</v>
      </c>
      <c r="C52" s="24">
        <v>722.26536315299995</v>
      </c>
      <c r="D52" s="24">
        <v>2098.3272292300003</v>
      </c>
      <c r="E52" s="24">
        <v>1246.0177242009997</v>
      </c>
      <c r="F52" s="24">
        <v>835.92799269999989</v>
      </c>
      <c r="G52" s="24">
        <v>1173.3306840680002</v>
      </c>
      <c r="H52" s="24">
        <v>2582.6299315330002</v>
      </c>
      <c r="I52" s="24">
        <v>1722.369323483</v>
      </c>
      <c r="J52" s="24">
        <v>913.51807901800009</v>
      </c>
      <c r="K52" s="24">
        <v>1634.4824287849997</v>
      </c>
      <c r="L52" s="24">
        <v>1037.2468149700001</v>
      </c>
      <c r="M52" s="24">
        <v>1018.9405400349998</v>
      </c>
      <c r="N52" s="24">
        <v>1080.4940907719999</v>
      </c>
      <c r="O52" s="24">
        <v>446.31536046699995</v>
      </c>
      <c r="P52" s="24">
        <v>411.14458424999998</v>
      </c>
      <c r="Q52" s="24">
        <v>5557.1024370880004</v>
      </c>
      <c r="R52" s="24">
        <v>1681.8623786599999</v>
      </c>
      <c r="S52" s="24">
        <v>7280.1015131200002</v>
      </c>
      <c r="T52" s="24">
        <v>2257.6942790530002</v>
      </c>
      <c r="U52" s="24">
        <v>8009.4592034569996</v>
      </c>
      <c r="V52" s="24">
        <v>10149.098945342001</v>
      </c>
      <c r="W52" s="24">
        <v>11534.780181159997</v>
      </c>
      <c r="X52" s="24">
        <v>8536.5868630999994</v>
      </c>
      <c r="Y52" s="24">
        <v>25306.52204055</v>
      </c>
      <c r="Z52" s="24">
        <v>16790.404849750001</v>
      </c>
      <c r="AA52" s="24">
        <v>9841.1969247100005</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232106.57956315303</v>
      </c>
      <c r="D59" s="30">
        <v>193098.10177536</v>
      </c>
      <c r="E59" s="30">
        <v>199742.37396080099</v>
      </c>
      <c r="F59" s="30">
        <v>150014.395598125</v>
      </c>
      <c r="G59" s="30">
        <v>131853.729594348</v>
      </c>
      <c r="H59" s="30">
        <v>123327.182377993</v>
      </c>
      <c r="I59" s="30">
        <v>106923.646821313</v>
      </c>
      <c r="J59" s="30">
        <v>105129.69875217801</v>
      </c>
      <c r="K59" s="30">
        <v>93768.345394989999</v>
      </c>
      <c r="L59" s="30">
        <v>93013.576239770002</v>
      </c>
      <c r="M59" s="30">
        <v>86916.019584338981</v>
      </c>
      <c r="N59" s="30">
        <v>84530.156537336996</v>
      </c>
      <c r="O59" s="30">
        <v>82210.50374481699</v>
      </c>
      <c r="P59" s="30">
        <v>79034.615639399985</v>
      </c>
      <c r="Q59" s="30">
        <v>79483.560252787996</v>
      </c>
      <c r="R59" s="30">
        <v>70875.650411929993</v>
      </c>
      <c r="S59" s="30">
        <v>75001.666223819993</v>
      </c>
      <c r="T59" s="30">
        <v>65181.367766713003</v>
      </c>
      <c r="U59" s="30">
        <v>61113.128965297001</v>
      </c>
      <c r="V59" s="30">
        <v>63752.605367661992</v>
      </c>
      <c r="W59" s="30">
        <v>59027.908465200002</v>
      </c>
      <c r="X59" s="30">
        <v>55007.59192993</v>
      </c>
      <c r="Y59" s="30">
        <v>66754.126543079998</v>
      </c>
      <c r="Z59" s="30">
        <v>56480.438041870002</v>
      </c>
      <c r="AA59" s="30">
        <v>48561.690134320001</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80729.712</v>
      </c>
      <c r="D64" s="24">
        <v>71986.763043239989</v>
      </c>
      <c r="E64" s="24">
        <v>37238.660564340003</v>
      </c>
      <c r="F64" s="24">
        <v>25710.94117469</v>
      </c>
      <c r="G64" s="24">
        <v>25570.254496040001</v>
      </c>
      <c r="H64" s="24">
        <v>25402.186666580001</v>
      </c>
      <c r="I64" s="24">
        <v>24445.62669959</v>
      </c>
      <c r="J64" s="24">
        <v>24095.67278605</v>
      </c>
      <c r="K64" s="24">
        <v>23235.239330570002</v>
      </c>
      <c r="L64" s="24">
        <v>22898.390350395002</v>
      </c>
      <c r="M64" s="24">
        <v>22265.875368980003</v>
      </c>
      <c r="N64" s="24">
        <v>20922.790408516001</v>
      </c>
      <c r="O64" s="24">
        <v>19697.69830425</v>
      </c>
      <c r="P64" s="24">
        <v>27717.240029749999</v>
      </c>
      <c r="Q64" s="24">
        <v>39462.188460279998</v>
      </c>
      <c r="R64" s="24">
        <v>16194.54784512</v>
      </c>
      <c r="S64" s="24">
        <v>0.18833554</v>
      </c>
      <c r="T64" s="24">
        <v>0.17911100999999999</v>
      </c>
      <c r="U64" s="24">
        <v>0.18847342</v>
      </c>
      <c r="V64" s="24">
        <v>0.17317232999999999</v>
      </c>
      <c r="W64" s="24">
        <v>0.18223798999999999</v>
      </c>
      <c r="X64" s="24">
        <v>0.19650581</v>
      </c>
      <c r="Y64" s="24">
        <v>0.22727503999999998</v>
      </c>
      <c r="Z64" s="24">
        <v>0.20578638000000002</v>
      </c>
      <c r="AA64" s="24">
        <v>0.19500432000000001</v>
      </c>
    </row>
    <row r="65" spans="1:27" x14ac:dyDescent="0.25">
      <c r="A65" s="28" t="s">
        <v>134</v>
      </c>
      <c r="B65" s="28" t="s">
        <v>32</v>
      </c>
      <c r="C65" s="24">
        <v>66627.524600000004</v>
      </c>
      <c r="D65" s="24">
        <v>65306.8</v>
      </c>
      <c r="E65" s="24">
        <v>65341.063999999998</v>
      </c>
      <c r="F65" s="24">
        <v>6965.8370000000004</v>
      </c>
      <c r="G65" s="24">
        <v>6912.8964999999998</v>
      </c>
      <c r="H65" s="24">
        <v>6830.1605</v>
      </c>
      <c r="I65" s="24">
        <v>6594.9989999999998</v>
      </c>
      <c r="J65" s="24">
        <v>6547.7124999999996</v>
      </c>
      <c r="K65" s="24">
        <v>6218.2984999999999</v>
      </c>
      <c r="L65" s="24">
        <v>6149.6845000000003</v>
      </c>
      <c r="M65" s="24">
        <v>5996.8590000000004</v>
      </c>
      <c r="N65" s="24">
        <v>5572.8450000000003</v>
      </c>
      <c r="O65" s="24">
        <v>5288.3109999999997</v>
      </c>
      <c r="P65" s="24">
        <v>4908.72</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3305.7762328409995</v>
      </c>
      <c r="D66" s="24">
        <v>2271.4519455064997</v>
      </c>
      <c r="E66" s="24">
        <v>6641.9079209959991</v>
      </c>
      <c r="F66" s="24">
        <v>455.85910909600005</v>
      </c>
      <c r="G66" s="24">
        <v>1219.67774205</v>
      </c>
      <c r="H66" s="24">
        <v>3360.3190630360004</v>
      </c>
      <c r="I66" s="24">
        <v>3227.6332708099999</v>
      </c>
      <c r="J66" s="24">
        <v>3439.1597153509997</v>
      </c>
      <c r="K66" s="24">
        <v>3808.3914142560006</v>
      </c>
      <c r="L66" s="24">
        <v>2999.5300235479995</v>
      </c>
      <c r="M66" s="24">
        <v>979.31590436499994</v>
      </c>
      <c r="N66" s="24">
        <v>2201.8149957769997</v>
      </c>
      <c r="O66" s="24">
        <v>1315.7392852440003</v>
      </c>
      <c r="P66" s="24">
        <v>3768.7207767170003</v>
      </c>
      <c r="Q66" s="24">
        <v>6983.1843169900003</v>
      </c>
      <c r="R66" s="24">
        <v>3479.4999847839995</v>
      </c>
      <c r="S66" s="24">
        <v>16779.577412439998</v>
      </c>
      <c r="T66" s="24">
        <v>16568.725451843999</v>
      </c>
      <c r="U66" s="24">
        <v>22725.601527219998</v>
      </c>
      <c r="V66" s="24">
        <v>21754.44472612</v>
      </c>
      <c r="W66" s="24">
        <v>22698.241624906001</v>
      </c>
      <c r="X66" s="24">
        <v>22939.634185459996</v>
      </c>
      <c r="Y66" s="24">
        <v>30595.400967199999</v>
      </c>
      <c r="Z66" s="24">
        <v>14103.270909999999</v>
      </c>
      <c r="AA66" s="24">
        <v>8551.240788000001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150663.01283284099</v>
      </c>
      <c r="D73" s="30">
        <v>139565.01498874649</v>
      </c>
      <c r="E73" s="30">
        <v>109221.632485336</v>
      </c>
      <c r="F73" s="30">
        <v>33132.637283786004</v>
      </c>
      <c r="G73" s="30">
        <v>33702.82873809</v>
      </c>
      <c r="H73" s="30">
        <v>35592.666229616007</v>
      </c>
      <c r="I73" s="30">
        <v>34268.258970399998</v>
      </c>
      <c r="J73" s="30">
        <v>34082.545001400998</v>
      </c>
      <c r="K73" s="30">
        <v>33261.929244826002</v>
      </c>
      <c r="L73" s="30">
        <v>32047.604873943001</v>
      </c>
      <c r="M73" s="30">
        <v>29242.050273345005</v>
      </c>
      <c r="N73" s="30">
        <v>28697.450404293002</v>
      </c>
      <c r="O73" s="30">
        <v>26301.748589494</v>
      </c>
      <c r="P73" s="30">
        <v>36394.680806467004</v>
      </c>
      <c r="Q73" s="30">
        <v>46445.37277727</v>
      </c>
      <c r="R73" s="30">
        <v>19674.047829904001</v>
      </c>
      <c r="S73" s="30">
        <v>16779.765747979996</v>
      </c>
      <c r="T73" s="30">
        <v>16568.904562853997</v>
      </c>
      <c r="U73" s="30">
        <v>22725.790000639998</v>
      </c>
      <c r="V73" s="30">
        <v>21754.61789845</v>
      </c>
      <c r="W73" s="30">
        <v>22698.423862896001</v>
      </c>
      <c r="X73" s="30">
        <v>22939.830691269995</v>
      </c>
      <c r="Y73" s="30">
        <v>30595.62824224</v>
      </c>
      <c r="Z73" s="30">
        <v>14103.476696379999</v>
      </c>
      <c r="AA73" s="30">
        <v>8551.4357923200005</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7.133958E-2</v>
      </c>
      <c r="E78" s="24">
        <v>9.0475914000000005E-2</v>
      </c>
      <c r="F78" s="24">
        <v>9.301094E-2</v>
      </c>
      <c r="G78" s="24">
        <v>9.066334999999999E-2</v>
      </c>
      <c r="H78" s="24">
        <v>9.2123029999999995E-2</v>
      </c>
      <c r="I78" s="24">
        <v>9.1769679999999992E-2</v>
      </c>
      <c r="J78" s="24">
        <v>9.0551820000000005E-2</v>
      </c>
      <c r="K78" s="24">
        <v>9.4008125000000012E-2</v>
      </c>
      <c r="L78" s="24">
        <v>9.3794000000000002E-2</v>
      </c>
      <c r="M78" s="24">
        <v>8.6501219999999907E-2</v>
      </c>
      <c r="N78" s="24">
        <v>0.10666003</v>
      </c>
      <c r="O78" s="24">
        <v>0.10921622</v>
      </c>
      <c r="P78" s="24">
        <v>9.9157700000000001E-2</v>
      </c>
      <c r="Q78" s="24">
        <v>0.10579745</v>
      </c>
      <c r="R78" s="24">
        <v>0.10646716000000001</v>
      </c>
      <c r="S78" s="24">
        <v>0.12656653000000001</v>
      </c>
      <c r="T78" s="24">
        <v>0.13089616000000001</v>
      </c>
      <c r="U78" s="24">
        <v>0.13473514</v>
      </c>
      <c r="V78" s="24">
        <v>0.112165344</v>
      </c>
      <c r="W78" s="24">
        <v>0.14545093000000001</v>
      </c>
      <c r="X78" s="24">
        <v>0.13992703000000001</v>
      </c>
      <c r="Y78" s="24">
        <v>0.12661849</v>
      </c>
      <c r="Z78" s="24">
        <v>0.11781617</v>
      </c>
      <c r="AA78" s="24">
        <v>0.11127883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0.11490014300000001</v>
      </c>
      <c r="D80" s="24">
        <v>9.3269666000000001E-2</v>
      </c>
      <c r="E80" s="24">
        <v>40.198309222000006</v>
      </c>
      <c r="F80" s="24">
        <v>0.11550305600000001</v>
      </c>
      <c r="G80" s="24">
        <v>45.495324088000004</v>
      </c>
      <c r="H80" s="24">
        <v>33.113845939999997</v>
      </c>
      <c r="I80" s="24">
        <v>5.8663111439999991</v>
      </c>
      <c r="J80" s="24">
        <v>0.10776129300000001</v>
      </c>
      <c r="K80" s="24">
        <v>10.920397785999999</v>
      </c>
      <c r="L80" s="24">
        <v>0.11518508500000002</v>
      </c>
      <c r="M80" s="24">
        <v>9.4823443999999993E-2</v>
      </c>
      <c r="N80" s="24">
        <v>10.174989053999999</v>
      </c>
      <c r="O80" s="24">
        <v>0.12361291199999999</v>
      </c>
      <c r="P80" s="24">
        <v>0.10875542399999999</v>
      </c>
      <c r="Q80" s="24">
        <v>0.119181938</v>
      </c>
      <c r="R80" s="24">
        <v>0.12155275</v>
      </c>
      <c r="S80" s="24">
        <v>205.88611526</v>
      </c>
      <c r="T80" s="24">
        <v>0.13924362700000001</v>
      </c>
      <c r="U80" s="24">
        <v>90.264372559999984</v>
      </c>
      <c r="V80" s="24">
        <v>26.513652245999999</v>
      </c>
      <c r="W80" s="24">
        <v>72.323680518000003</v>
      </c>
      <c r="X80" s="24">
        <v>11.703876404000001</v>
      </c>
      <c r="Y80" s="24">
        <v>22.023053791999999</v>
      </c>
      <c r="Z80" s="24">
        <v>201.02087735699999</v>
      </c>
      <c r="AA80" s="24">
        <v>114.96423972700001</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0.11490014300000001</v>
      </c>
      <c r="D87" s="30">
        <v>0.16460924599999999</v>
      </c>
      <c r="E87" s="30">
        <v>40.288785136000008</v>
      </c>
      <c r="F87" s="30">
        <v>0.20851399600000001</v>
      </c>
      <c r="G87" s="30">
        <v>45.585987438000004</v>
      </c>
      <c r="H87" s="30">
        <v>33.205968970000001</v>
      </c>
      <c r="I87" s="30">
        <v>5.9580808239999987</v>
      </c>
      <c r="J87" s="30">
        <v>0.19831311300000001</v>
      </c>
      <c r="K87" s="30">
        <v>11.014405910999999</v>
      </c>
      <c r="L87" s="30">
        <v>0.20897908500000001</v>
      </c>
      <c r="M87" s="30">
        <v>0.18132466399999991</v>
      </c>
      <c r="N87" s="30">
        <v>10.281649084</v>
      </c>
      <c r="O87" s="30">
        <v>0.23282913199999999</v>
      </c>
      <c r="P87" s="30">
        <v>0.207913124</v>
      </c>
      <c r="Q87" s="30">
        <v>0.224979388</v>
      </c>
      <c r="R87" s="30">
        <v>0.22801990999999999</v>
      </c>
      <c r="S87" s="30">
        <v>206.01268178999999</v>
      </c>
      <c r="T87" s="30">
        <v>0.27013978700000002</v>
      </c>
      <c r="U87" s="30">
        <v>90.399107699999988</v>
      </c>
      <c r="V87" s="30">
        <v>26.62581759</v>
      </c>
      <c r="W87" s="30">
        <v>72.469131447999999</v>
      </c>
      <c r="X87" s="30">
        <v>11.843803434000002</v>
      </c>
      <c r="Y87" s="30">
        <v>22.149672281999997</v>
      </c>
      <c r="Z87" s="30">
        <v>201.13869352699999</v>
      </c>
      <c r="AA87" s="30">
        <v>115.07551855700001</v>
      </c>
    </row>
  </sheetData>
  <sheetProtection algorithmName="SHA-512" hashValue="JbmT9l6EGEUeEDkHjeqx7XEyvlyaUbVARuOcDvOs6CIZCUaqgpNWdfQRA3pHeWn2vehNynfL1mCZviFnH3JKyg==" saltValue="aCa2VSCj550CwSCxCYwHx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0B25-0FDA-499A-830F-F6DA478B9125}">
  <sheetPr codeName="Sheet12">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2.0327371307815163</v>
      </c>
      <c r="E8" s="24">
        <v>0.45834759562463628</v>
      </c>
      <c r="F8" s="24">
        <v>0.13854983580394697</v>
      </c>
      <c r="G8" s="24">
        <v>7.1133340698362552E-2</v>
      </c>
      <c r="H8" s="24">
        <v>2.7920628429852868E-2</v>
      </c>
      <c r="I8" s="24">
        <v>2.2642900709932908E-2</v>
      </c>
      <c r="J8" s="24">
        <v>5.5279627622566017E-2</v>
      </c>
      <c r="K8" s="24">
        <v>4.450317976439009E-2</v>
      </c>
      <c r="L8" s="24">
        <v>9.7280500829883022E-3</v>
      </c>
      <c r="M8" s="24">
        <v>3.8927353075886876E-3</v>
      </c>
      <c r="N8" s="24">
        <v>0.23717569234059127</v>
      </c>
      <c r="O8" s="24">
        <v>0.10134392276740399</v>
      </c>
      <c r="P8" s="24">
        <v>0.13451928167450264</v>
      </c>
      <c r="Q8" s="24">
        <v>0.50839569887225777</v>
      </c>
      <c r="R8" s="24">
        <v>0.11121061976144189</v>
      </c>
      <c r="S8" s="24">
        <v>0.95329376336726979</v>
      </c>
      <c r="T8" s="24">
        <v>2.9287633900828367E-2</v>
      </c>
      <c r="U8" s="24">
        <v>0.13801312717202943</v>
      </c>
      <c r="V8" s="24">
        <v>1.0070038902976133E-2</v>
      </c>
      <c r="W8" s="24">
        <v>5.4537307356598841E-2</v>
      </c>
      <c r="X8" s="24">
        <v>0.1930089165437093</v>
      </c>
      <c r="Y8" s="24">
        <v>5.5215826997368843E-2</v>
      </c>
      <c r="Z8" s="24">
        <v>5.4820340590106854E-3</v>
      </c>
      <c r="AA8" s="24">
        <v>3.6052996783623331E-4</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2.9944255215032616</v>
      </c>
      <c r="D10" s="24">
        <v>0.3262604388810994</v>
      </c>
      <c r="E10" s="24">
        <v>1.7312277802850999</v>
      </c>
      <c r="F10" s="24">
        <v>0.24291494922614854</v>
      </c>
      <c r="G10" s="24">
        <v>0.56045031348475183</v>
      </c>
      <c r="H10" s="24">
        <v>4.8536590465656733E-2</v>
      </c>
      <c r="I10" s="24">
        <v>4.9988555376166338E-2</v>
      </c>
      <c r="J10" s="24">
        <v>6.1003702844555377E-2</v>
      </c>
      <c r="K10" s="24">
        <v>7.7643331869451326E-2</v>
      </c>
      <c r="L10" s="24">
        <v>8.0242866718966355E-2</v>
      </c>
      <c r="M10" s="24">
        <v>7.3006108785250434E-2</v>
      </c>
      <c r="N10" s="24">
        <v>0.12539843269031747</v>
      </c>
      <c r="O10" s="24">
        <v>6.9441531139403226E-2</v>
      </c>
      <c r="P10" s="24">
        <v>9.0538864950219913E-2</v>
      </c>
      <c r="Q10" s="24">
        <v>2.1964959429387041</v>
      </c>
      <c r="R10" s="24">
        <v>463759.69155020808</v>
      </c>
      <c r="S10" s="24">
        <v>381277.64145814942</v>
      </c>
      <c r="T10" s="24">
        <v>9.9205291231510943E-3</v>
      </c>
      <c r="U10" s="24">
        <v>0.18400374672734571</v>
      </c>
      <c r="V10" s="24">
        <v>0.18242913090020862</v>
      </c>
      <c r="W10" s="24">
        <v>2.9078730185647966E-2</v>
      </c>
      <c r="X10" s="24">
        <v>1.9581872385416952E-2</v>
      </c>
      <c r="Y10" s="24">
        <v>0.44827840760743271</v>
      </c>
      <c r="Z10" s="24">
        <v>24385.796078977713</v>
      </c>
      <c r="AA10" s="24">
        <v>1.0084651228303659E-3</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58.002789380039893</v>
      </c>
      <c r="E12" s="24">
        <v>859900.80311434891</v>
      </c>
      <c r="F12" s="24">
        <v>1266873.9074836823</v>
      </c>
      <c r="G12" s="24">
        <v>426968.46810063266</v>
      </c>
      <c r="H12" s="24">
        <v>801047.23380928906</v>
      </c>
      <c r="I12" s="24">
        <v>793305.53538784792</v>
      </c>
      <c r="J12" s="24">
        <v>1672534.5842547929</v>
      </c>
      <c r="K12" s="24">
        <v>944732.84735728975</v>
      </c>
      <c r="L12" s="24">
        <v>0.68176537633708034</v>
      </c>
      <c r="M12" s="24">
        <v>0.2275426906644854</v>
      </c>
      <c r="N12" s="24">
        <v>56396.502936897916</v>
      </c>
      <c r="O12" s="24">
        <v>1.8127371220119464</v>
      </c>
      <c r="P12" s="24">
        <v>4.7958661229593726</v>
      </c>
      <c r="Q12" s="24">
        <v>1370899.1319768047</v>
      </c>
      <c r="R12" s="24">
        <v>849643.56995533605</v>
      </c>
      <c r="S12" s="24">
        <v>2084430.0945645198</v>
      </c>
      <c r="T12" s="24">
        <v>496201.19907676929</v>
      </c>
      <c r="U12" s="24">
        <v>17180.862373002459</v>
      </c>
      <c r="V12" s="24">
        <v>9.4041046512703563E-2</v>
      </c>
      <c r="W12" s="24">
        <v>464532.6083648348</v>
      </c>
      <c r="X12" s="24">
        <v>337029.84211392381</v>
      </c>
      <c r="Y12" s="24">
        <v>21329.805311109376</v>
      </c>
      <c r="Z12" s="24">
        <v>40466.592504848697</v>
      </c>
      <c r="AA12" s="24">
        <v>51974.408844328565</v>
      </c>
    </row>
    <row r="13" spans="1:27" x14ac:dyDescent="0.25">
      <c r="A13" s="28" t="s">
        <v>40</v>
      </c>
      <c r="B13" s="28" t="s">
        <v>69</v>
      </c>
      <c r="C13" s="24">
        <v>6.3531797325143886</v>
      </c>
      <c r="D13" s="24">
        <v>1190264.8722468074</v>
      </c>
      <c r="E13" s="24">
        <v>390286.76963874436</v>
      </c>
      <c r="F13" s="24">
        <v>0.49202735520681357</v>
      </c>
      <c r="G13" s="24">
        <v>796318.07608816598</v>
      </c>
      <c r="H13" s="24">
        <v>602040.729110013</v>
      </c>
      <c r="I13" s="24">
        <v>575504.7205963016</v>
      </c>
      <c r="J13" s="24">
        <v>1.4559549739165243</v>
      </c>
      <c r="K13" s="24">
        <v>3258928.486285374</v>
      </c>
      <c r="L13" s="24">
        <v>0.40961484707339157</v>
      </c>
      <c r="M13" s="24">
        <v>0.57917570547515396</v>
      </c>
      <c r="N13" s="24">
        <v>1.4508703945175094</v>
      </c>
      <c r="O13" s="24">
        <v>0.62554632927620257</v>
      </c>
      <c r="P13" s="24">
        <v>0.47364858083604733</v>
      </c>
      <c r="Q13" s="24">
        <v>3.7861679000720425</v>
      </c>
      <c r="R13" s="24">
        <v>0.6531279918792966</v>
      </c>
      <c r="S13" s="24">
        <v>89999.520165262453</v>
      </c>
      <c r="T13" s="24">
        <v>11133.849728712859</v>
      </c>
      <c r="U13" s="24">
        <v>7219.573208359152</v>
      </c>
      <c r="V13" s="24">
        <v>5178.0881174589658</v>
      </c>
      <c r="W13" s="24">
        <v>162078.36846921087</v>
      </c>
      <c r="X13" s="24">
        <v>335298.74882439064</v>
      </c>
      <c r="Y13" s="24">
        <v>17918.798891465798</v>
      </c>
      <c r="Z13" s="24">
        <v>2.2427614584472958E-2</v>
      </c>
      <c r="AA13" s="24">
        <v>3.6687594707634073E-2</v>
      </c>
    </row>
    <row r="14" spans="1:27" x14ac:dyDescent="0.25">
      <c r="A14" s="28" t="s">
        <v>40</v>
      </c>
      <c r="B14" s="28" t="s">
        <v>36</v>
      </c>
      <c r="C14" s="24">
        <v>15.467093728166651</v>
      </c>
      <c r="D14" s="24">
        <v>0.27965485969865989</v>
      </c>
      <c r="E14" s="24">
        <v>0.43288539850213198</v>
      </c>
      <c r="F14" s="24">
        <v>0</v>
      </c>
      <c r="G14" s="24">
        <v>4.2389508266133449</v>
      </c>
      <c r="H14" s="24">
        <v>5.2602028218624479</v>
      </c>
      <c r="I14" s="24">
        <v>3.3523479385435166</v>
      </c>
      <c r="J14" s="24">
        <v>89036.97698420372</v>
      </c>
      <c r="K14" s="24">
        <v>2.3808116376061793E-3</v>
      </c>
      <c r="L14" s="24">
        <v>850663.14451867342</v>
      </c>
      <c r="M14" s="24">
        <v>276066.02530137688</v>
      </c>
      <c r="N14" s="24">
        <v>569996.06531769154</v>
      </c>
      <c r="O14" s="24">
        <v>0.2226549844582808</v>
      </c>
      <c r="P14" s="24">
        <v>309215.20804931497</v>
      </c>
      <c r="Q14" s="24">
        <v>204682.77030970607</v>
      </c>
      <c r="R14" s="24">
        <v>4.2073727785326407E-4</v>
      </c>
      <c r="S14" s="24">
        <v>0.14247581909508489</v>
      </c>
      <c r="T14" s="24">
        <v>2.6394644634676208E-3</v>
      </c>
      <c r="U14" s="24">
        <v>41628.907739295966</v>
      </c>
      <c r="V14" s="24">
        <v>2814.287499069711</v>
      </c>
      <c r="W14" s="24">
        <v>180796.89355266458</v>
      </c>
      <c r="X14" s="24">
        <v>77324.313789621301</v>
      </c>
      <c r="Y14" s="24">
        <v>0.34446603383770125</v>
      </c>
      <c r="Z14" s="24">
        <v>34920.975528243427</v>
      </c>
      <c r="AA14" s="24">
        <v>9.9439312318580747E-2</v>
      </c>
    </row>
    <row r="15" spans="1:27" x14ac:dyDescent="0.25">
      <c r="A15" s="28" t="s">
        <v>40</v>
      </c>
      <c r="B15" s="28" t="s">
        <v>74</v>
      </c>
      <c r="C15" s="24">
        <v>0</v>
      </c>
      <c r="D15" s="24">
        <v>0</v>
      </c>
      <c r="E15" s="24">
        <v>0</v>
      </c>
      <c r="F15" s="24">
        <v>22.469989955537034</v>
      </c>
      <c r="G15" s="24">
        <v>9.0316836342279583</v>
      </c>
      <c r="H15" s="24">
        <v>1.4963389225717449</v>
      </c>
      <c r="I15" s="24">
        <v>0.67867956603173696</v>
      </c>
      <c r="J15" s="24">
        <v>1.1757002855941745</v>
      </c>
      <c r="K15" s="24">
        <v>3002736.8593140678</v>
      </c>
      <c r="L15" s="24">
        <v>0.24786293876198506</v>
      </c>
      <c r="M15" s="24">
        <v>0.25780009616121952</v>
      </c>
      <c r="N15" s="24">
        <v>1.2602286030688397</v>
      </c>
      <c r="O15" s="24">
        <v>0.21202717723746195</v>
      </c>
      <c r="P15" s="24">
        <v>1.1185044822672168</v>
      </c>
      <c r="Q15" s="24">
        <v>166557.83217021622</v>
      </c>
      <c r="R15" s="24">
        <v>78323.718836689659</v>
      </c>
      <c r="S15" s="24">
        <v>158127.96463875909</v>
      </c>
      <c r="T15" s="24">
        <v>0.12965779789571313</v>
      </c>
      <c r="U15" s="24">
        <v>48053.88912570689</v>
      </c>
      <c r="V15" s="24">
        <v>0.86317114899650016</v>
      </c>
      <c r="W15" s="24">
        <v>129936.80577493907</v>
      </c>
      <c r="X15" s="24">
        <v>196426.23209842035</v>
      </c>
      <c r="Y15" s="24">
        <v>11216.550093749658</v>
      </c>
      <c r="Z15" s="24">
        <v>78387.913966271328</v>
      </c>
      <c r="AA15" s="24">
        <v>2.2986187993681781E-2</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9.3476052540176511</v>
      </c>
      <c r="D17" s="30">
        <v>1190325.2340337571</v>
      </c>
      <c r="E17" s="30">
        <v>1250189.7623284692</v>
      </c>
      <c r="F17" s="30">
        <v>1266874.7809758224</v>
      </c>
      <c r="G17" s="30">
        <v>1223287.1757724527</v>
      </c>
      <c r="H17" s="30">
        <v>1403088.039376521</v>
      </c>
      <c r="I17" s="30">
        <v>1368810.3286156056</v>
      </c>
      <c r="J17" s="30">
        <v>1672536.1564930971</v>
      </c>
      <c r="K17" s="30">
        <v>4203661.4557891758</v>
      </c>
      <c r="L17" s="30">
        <v>1.1813511402124266</v>
      </c>
      <c r="M17" s="30">
        <v>0.88361724023247845</v>
      </c>
      <c r="N17" s="30">
        <v>56398.316381417462</v>
      </c>
      <c r="O17" s="30">
        <v>2.609068905194956</v>
      </c>
      <c r="P17" s="30">
        <v>5.494572850420143</v>
      </c>
      <c r="Q17" s="30">
        <v>1370905.6230363466</v>
      </c>
      <c r="R17" s="30">
        <v>1313404.0258441556</v>
      </c>
      <c r="S17" s="30">
        <v>2555708.2094816947</v>
      </c>
      <c r="T17" s="30">
        <v>507335.0880136452</v>
      </c>
      <c r="U17" s="30">
        <v>24400.757598235512</v>
      </c>
      <c r="V17" s="30">
        <v>5178.3746576752819</v>
      </c>
      <c r="W17" s="30">
        <v>626611.06045008323</v>
      </c>
      <c r="X17" s="30">
        <v>672328.8035291034</v>
      </c>
      <c r="Y17" s="30">
        <v>39249.107696809777</v>
      </c>
      <c r="Z17" s="30">
        <v>64852.416493475052</v>
      </c>
      <c r="AA17" s="30">
        <v>51974.446900918367</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0.4282843748365</v>
      </c>
      <c r="E22" s="24">
        <v>0.21514165190215101</v>
      </c>
      <c r="F22" s="24">
        <v>3.1783403184662998E-3</v>
      </c>
      <c r="G22" s="24">
        <v>3.3813257146305E-4</v>
      </c>
      <c r="H22" s="24">
        <v>0</v>
      </c>
      <c r="I22" s="24">
        <v>0</v>
      </c>
      <c r="J22" s="24">
        <v>9.1557733082851605E-4</v>
      </c>
      <c r="K22" s="24">
        <v>6.9703620494663903E-4</v>
      </c>
      <c r="L22" s="24">
        <v>2.9852729067453596E-4</v>
      </c>
      <c r="M22" s="24">
        <v>1.7216952196795701E-4</v>
      </c>
      <c r="N22" s="24">
        <v>5.2917244242258597E-2</v>
      </c>
      <c r="O22" s="24">
        <v>3.67957202924329E-3</v>
      </c>
      <c r="P22" s="24">
        <v>1.7356741083024003E-2</v>
      </c>
      <c r="Q22" s="24">
        <v>0.21369088560096</v>
      </c>
      <c r="R22" s="24">
        <v>5.2341063480318098E-2</v>
      </c>
      <c r="S22" s="24">
        <v>0.49972712813688402</v>
      </c>
      <c r="T22" s="24">
        <v>1.63536478268011E-3</v>
      </c>
      <c r="U22" s="24">
        <v>4.1271746324517999E-5</v>
      </c>
      <c r="V22" s="24">
        <v>9.7809127739934801E-4</v>
      </c>
      <c r="W22" s="24">
        <v>8.8865554750177202E-4</v>
      </c>
      <c r="X22" s="24">
        <v>8.9420243026728005E-2</v>
      </c>
      <c r="Y22" s="24">
        <v>1.0391405886392799E-3</v>
      </c>
      <c r="Z22" s="24">
        <v>4.34714960296E-4</v>
      </c>
      <c r="AA22" s="24">
        <v>7.8997404582560897E-5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0.98465486413364001</v>
      </c>
      <c r="D24" s="24">
        <v>4.2031055652181203E-2</v>
      </c>
      <c r="E24" s="24">
        <v>1.5118255725975651</v>
      </c>
      <c r="F24" s="24">
        <v>7.6771354689537203E-3</v>
      </c>
      <c r="G24" s="24">
        <v>4.2611680521759995E-2</v>
      </c>
      <c r="H24" s="24">
        <v>1.1348949896654151E-2</v>
      </c>
      <c r="I24" s="24">
        <v>2.0598625391579098E-2</v>
      </c>
      <c r="J24" s="24">
        <v>1.9612900988059997E-2</v>
      </c>
      <c r="K24" s="24">
        <v>2.3885061583274404E-2</v>
      </c>
      <c r="L24" s="24">
        <v>2.107441884686435E-2</v>
      </c>
      <c r="M24" s="24">
        <v>2.0718040535596772E-2</v>
      </c>
      <c r="N24" s="24">
        <v>3.2088860243453331E-2</v>
      </c>
      <c r="O24" s="24">
        <v>1.6469966415911849E-2</v>
      </c>
      <c r="P24" s="24">
        <v>2.216500658123682E-2</v>
      </c>
      <c r="Q24" s="24">
        <v>1.5311559680996401</v>
      </c>
      <c r="R24" s="24">
        <v>463758.75763238478</v>
      </c>
      <c r="S24" s="24">
        <v>381269.58403086115</v>
      </c>
      <c r="T24" s="24">
        <v>2.4992066905748398E-3</v>
      </c>
      <c r="U24" s="24">
        <v>2.7207614666742621E-2</v>
      </c>
      <c r="V24" s="24">
        <v>5.3623881178754697E-2</v>
      </c>
      <c r="W24" s="24">
        <v>2.3052627401117043E-3</v>
      </c>
      <c r="X24" s="24">
        <v>1.2419143921763702E-2</v>
      </c>
      <c r="Y24" s="24">
        <v>6.3791017988925072E-2</v>
      </c>
      <c r="Z24" s="24">
        <v>0.11102569928948784</v>
      </c>
      <c r="AA24" s="24">
        <v>3.8410722693123299E-4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24.693448075765748</v>
      </c>
      <c r="E26" s="24">
        <v>859894.93208614131</v>
      </c>
      <c r="F26" s="24">
        <v>1266870.3832500556</v>
      </c>
      <c r="G26" s="24">
        <v>6.0356694330331792E-2</v>
      </c>
      <c r="H26" s="24">
        <v>136508.67885903528</v>
      </c>
      <c r="I26" s="24">
        <v>71321.258444377163</v>
      </c>
      <c r="J26" s="24">
        <v>828754.95591672102</v>
      </c>
      <c r="K26" s="24">
        <v>702802.707430318</v>
      </c>
      <c r="L26" s="24">
        <v>1.346742662029232E-2</v>
      </c>
      <c r="M26" s="24">
        <v>4.9629250604403289E-3</v>
      </c>
      <c r="N26" s="24">
        <v>5.2548879375720961E-2</v>
      </c>
      <c r="O26" s="24">
        <v>1.3906380420848354E-2</v>
      </c>
      <c r="P26" s="24">
        <v>8.5306261985086659E-2</v>
      </c>
      <c r="Q26" s="24">
        <v>676781.85399745556</v>
      </c>
      <c r="R26" s="24">
        <v>7.1637211850707816E-2</v>
      </c>
      <c r="S26" s="24">
        <v>441120.05741568183</v>
      </c>
      <c r="T26" s="24">
        <v>0.8477699784653725</v>
      </c>
      <c r="U26" s="24">
        <v>0.85616829991144783</v>
      </c>
      <c r="V26" s="24">
        <v>3.7905200560837606E-2</v>
      </c>
      <c r="W26" s="24">
        <v>369780.95360645378</v>
      </c>
      <c r="X26" s="24">
        <v>86928.734627226193</v>
      </c>
      <c r="Y26" s="24">
        <v>6.5703753893731794E-3</v>
      </c>
      <c r="Z26" s="24">
        <v>0.19112671722699698</v>
      </c>
      <c r="AA26" s="24">
        <v>7.4314607637294061E-3</v>
      </c>
    </row>
    <row r="27" spans="1:27" x14ac:dyDescent="0.25">
      <c r="A27" s="28" t="s">
        <v>131</v>
      </c>
      <c r="B27" s="28" t="s">
        <v>69</v>
      </c>
      <c r="C27" s="24">
        <v>1.4175222589442309</v>
      </c>
      <c r="D27" s="24">
        <v>1190262.7195043548</v>
      </c>
      <c r="E27" s="24">
        <v>390286.71742600668</v>
      </c>
      <c r="F27" s="24">
        <v>0.39591077956334508</v>
      </c>
      <c r="G27" s="24">
        <v>796315.55235491658</v>
      </c>
      <c r="H27" s="24">
        <v>602038.25896229013</v>
      </c>
      <c r="I27" s="24">
        <v>575500.05166107998</v>
      </c>
      <c r="J27" s="24">
        <v>3.5985246012462682E-2</v>
      </c>
      <c r="K27" s="24">
        <v>2858170.660239297</v>
      </c>
      <c r="L27" s="24">
        <v>2.4393253169261372E-2</v>
      </c>
      <c r="M27" s="24">
        <v>1.5875040514832125E-2</v>
      </c>
      <c r="N27" s="24">
        <v>7.6091424093547619E-2</v>
      </c>
      <c r="O27" s="24">
        <v>1.0115367432534593E-2</v>
      </c>
      <c r="P27" s="24">
        <v>3.17175814181057E-3</v>
      </c>
      <c r="Q27" s="24">
        <v>0.12458988140390992</v>
      </c>
      <c r="R27" s="24">
        <v>5.947848462243558E-2</v>
      </c>
      <c r="S27" s="24">
        <v>0.95872694447240803</v>
      </c>
      <c r="T27" s="24">
        <v>5.8831042329153243E-3</v>
      </c>
      <c r="U27" s="24">
        <v>3.5168264851013959E-3</v>
      </c>
      <c r="V27" s="24">
        <v>0.30370807886873763</v>
      </c>
      <c r="W27" s="24">
        <v>77664.857230732916</v>
      </c>
      <c r="X27" s="24">
        <v>130515.42023023465</v>
      </c>
      <c r="Y27" s="24">
        <v>2.5825312398929601E-2</v>
      </c>
      <c r="Z27" s="24">
        <v>5.4370596130929819E-3</v>
      </c>
      <c r="AA27" s="24">
        <v>3.1327961344070612E-3</v>
      </c>
    </row>
    <row r="28" spans="1:27" x14ac:dyDescent="0.25">
      <c r="A28" s="28" t="s">
        <v>131</v>
      </c>
      <c r="B28" s="28" t="s">
        <v>36</v>
      </c>
      <c r="C28" s="24">
        <v>8.50545206838094</v>
      </c>
      <c r="D28" s="24">
        <v>0.24222625607101653</v>
      </c>
      <c r="E28" s="24">
        <v>0.43288539850213198</v>
      </c>
      <c r="F28" s="24">
        <v>0</v>
      </c>
      <c r="G28" s="24">
        <v>3.757143865112889</v>
      </c>
      <c r="H28" s="24">
        <v>2.103578007390714</v>
      </c>
      <c r="I28" s="24">
        <v>1.6769210439400244</v>
      </c>
      <c r="J28" s="24">
        <v>1.954798431206654</v>
      </c>
      <c r="K28" s="24">
        <v>9.5260995914806998E-4</v>
      </c>
      <c r="L28" s="24">
        <v>850648.89629975089</v>
      </c>
      <c r="M28" s="24">
        <v>5.6881042830082718E-2</v>
      </c>
      <c r="N28" s="24">
        <v>393896.31630255864</v>
      </c>
      <c r="O28" s="24">
        <v>5.0796542617048586E-3</v>
      </c>
      <c r="P28" s="24">
        <v>9.3949450157988388E-4</v>
      </c>
      <c r="Q28" s="24">
        <v>131369.00307127906</v>
      </c>
      <c r="R28" s="24">
        <v>8.9248089746861998E-5</v>
      </c>
      <c r="S28" s="24">
        <v>2.106553310156339E-4</v>
      </c>
      <c r="T28" s="24">
        <v>2.5647067783142881E-4</v>
      </c>
      <c r="U28" s="24">
        <v>9.9311903547823427E-4</v>
      </c>
      <c r="V28" s="24">
        <v>0.46710812304578464</v>
      </c>
      <c r="W28" s="24">
        <v>180796.27810641858</v>
      </c>
      <c r="X28" s="24">
        <v>2.216303927034363</v>
      </c>
      <c r="Y28" s="24">
        <v>5.1488081589051944E-2</v>
      </c>
      <c r="Z28" s="24">
        <v>0.50943041444939807</v>
      </c>
      <c r="AA28" s="24">
        <v>3.3243127443253168E-2</v>
      </c>
    </row>
    <row r="29" spans="1:27" x14ac:dyDescent="0.25">
      <c r="A29" s="28" t="s">
        <v>131</v>
      </c>
      <c r="B29" s="28" t="s">
        <v>74</v>
      </c>
      <c r="C29" s="24">
        <v>0</v>
      </c>
      <c r="D29" s="24">
        <v>0</v>
      </c>
      <c r="E29" s="24">
        <v>0</v>
      </c>
      <c r="F29" s="24">
        <v>12.259650812089788</v>
      </c>
      <c r="G29" s="24">
        <v>6.6071346307460717</v>
      </c>
      <c r="H29" s="24">
        <v>0.41125945085256788</v>
      </c>
      <c r="I29" s="24">
        <v>0.32880557827616341</v>
      </c>
      <c r="J29" s="24">
        <v>0.27095717068579561</v>
      </c>
      <c r="K29" s="24">
        <v>3002736.3320363429</v>
      </c>
      <c r="L29" s="24">
        <v>5.4414268250472572E-3</v>
      </c>
      <c r="M29" s="24">
        <v>5.7045826666940296E-3</v>
      </c>
      <c r="N29" s="24">
        <v>1.0628836229539378E-2</v>
      </c>
      <c r="O29" s="24">
        <v>6.2307763576977537E-3</v>
      </c>
      <c r="P29" s="24">
        <v>5.8394415367787967E-3</v>
      </c>
      <c r="Q29" s="24">
        <v>166538.72648058535</v>
      </c>
      <c r="R29" s="24">
        <v>0.32435323578810804</v>
      </c>
      <c r="S29" s="24">
        <v>3.8564489878342996E-2</v>
      </c>
      <c r="T29" s="24">
        <v>5.4451589150289696E-3</v>
      </c>
      <c r="U29" s="24">
        <v>6.1033512024633862E-3</v>
      </c>
      <c r="V29" s="24">
        <v>4.7368425787185139E-3</v>
      </c>
      <c r="W29" s="24">
        <v>0.128958364019435</v>
      </c>
      <c r="X29" s="24">
        <v>1.470615466384719E-2</v>
      </c>
      <c r="Y29" s="24">
        <v>2.3000827396087967E-3</v>
      </c>
      <c r="Z29" s="24">
        <v>5403.3315631864461</v>
      </c>
      <c r="AA29" s="24">
        <v>1.0702138421383625E-3</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2.402177123077871</v>
      </c>
      <c r="D31" s="30">
        <v>1190287.8832678611</v>
      </c>
      <c r="E31" s="30">
        <v>1250183.3764793724</v>
      </c>
      <c r="F31" s="30">
        <v>1266870.7900163108</v>
      </c>
      <c r="G31" s="30">
        <v>796315.65566142404</v>
      </c>
      <c r="H31" s="30">
        <v>738546.94917027536</v>
      </c>
      <c r="I31" s="30">
        <v>646821.3307040825</v>
      </c>
      <c r="J31" s="30">
        <v>828755.01243044541</v>
      </c>
      <c r="K31" s="30">
        <v>3560973.3922517127</v>
      </c>
      <c r="L31" s="30">
        <v>5.9233625927092581E-2</v>
      </c>
      <c r="M31" s="30">
        <v>4.1728175632837185E-2</v>
      </c>
      <c r="N31" s="30">
        <v>0.21364640795498052</v>
      </c>
      <c r="O31" s="30">
        <v>4.4171286298538087E-2</v>
      </c>
      <c r="P31" s="30">
        <v>0.12799976779115804</v>
      </c>
      <c r="Q31" s="30">
        <v>676783.72343419062</v>
      </c>
      <c r="R31" s="30">
        <v>463758.94108914473</v>
      </c>
      <c r="S31" s="30">
        <v>822391.09990061563</v>
      </c>
      <c r="T31" s="30">
        <v>0.85778765417154268</v>
      </c>
      <c r="U31" s="30">
        <v>0.88693401280961637</v>
      </c>
      <c r="V31" s="30">
        <v>0.39621525188572926</v>
      </c>
      <c r="W31" s="30">
        <v>447445.81403110496</v>
      </c>
      <c r="X31" s="30">
        <v>217444.25669684779</v>
      </c>
      <c r="Y31" s="30">
        <v>9.7225846365867133E-2</v>
      </c>
      <c r="Z31" s="30">
        <v>0.30802419108987383</v>
      </c>
      <c r="AA31" s="30">
        <v>1.1027361529650261E-2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0.398796565267865</v>
      </c>
      <c r="E36" s="24">
        <v>1.99186549734225E-2</v>
      </c>
      <c r="F36" s="24">
        <v>6.3068600008472406E-2</v>
      </c>
      <c r="G36" s="24">
        <v>6.6435275588046391E-2</v>
      </c>
      <c r="H36" s="24">
        <v>1.8283699559919499E-3</v>
      </c>
      <c r="I36" s="24">
        <v>1.04439841716672E-3</v>
      </c>
      <c r="J36" s="24">
        <v>2.2656956439928797E-2</v>
      </c>
      <c r="K36" s="24">
        <v>4.9551174083504903E-4</v>
      </c>
      <c r="L36" s="24">
        <v>4.64200911623247E-4</v>
      </c>
      <c r="M36" s="24">
        <v>1.99982049277274E-3</v>
      </c>
      <c r="N36" s="24">
        <v>1.12690295971416E-2</v>
      </c>
      <c r="O36" s="24">
        <v>2.4977885535251799E-2</v>
      </c>
      <c r="P36" s="24">
        <v>3.94107848271101E-2</v>
      </c>
      <c r="Q36" s="24">
        <v>0.10770118271922</v>
      </c>
      <c r="R36" s="24">
        <v>4.3014191988244001E-2</v>
      </c>
      <c r="S36" s="24">
        <v>0.22235488280108001</v>
      </c>
      <c r="T36" s="24">
        <v>6.8160045901004797E-5</v>
      </c>
      <c r="U36" s="24">
        <v>1.8776362148352599E-4</v>
      </c>
      <c r="V36" s="24">
        <v>2.44892363100847E-4</v>
      </c>
      <c r="W36" s="24">
        <v>7.0810377642460003E-4</v>
      </c>
      <c r="X36" s="24">
        <v>3.5677940703668705E-2</v>
      </c>
      <c r="Y36" s="24">
        <v>5.7177103697064897E-5</v>
      </c>
      <c r="Z36" s="24">
        <v>3.9376376549699202E-3</v>
      </c>
      <c r="AA36" s="24">
        <v>8.0801120613725998E-5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0.49182975428731202</v>
      </c>
      <c r="D38" s="24">
        <v>2.1886653147245902E-2</v>
      </c>
      <c r="E38" s="24">
        <v>2.7138345139252798E-2</v>
      </c>
      <c r="F38" s="24">
        <v>0.20084831552521001</v>
      </c>
      <c r="G38" s="24">
        <v>0.49232264062144399</v>
      </c>
      <c r="H38" s="24">
        <v>3.5760387325599902E-3</v>
      </c>
      <c r="I38" s="24">
        <v>3.2949581382000002E-3</v>
      </c>
      <c r="J38" s="24">
        <v>3.8660190796548002E-3</v>
      </c>
      <c r="K38" s="24">
        <v>2.1611928738150699E-3</v>
      </c>
      <c r="L38" s="24">
        <v>2.1261846483586998E-3</v>
      </c>
      <c r="M38" s="24">
        <v>2.0456905648458599E-3</v>
      </c>
      <c r="N38" s="24">
        <v>1.9419800559662499E-3</v>
      </c>
      <c r="O38" s="24">
        <v>1.71717712101018E-3</v>
      </c>
      <c r="P38" s="24">
        <v>6.3259430621039996E-3</v>
      </c>
      <c r="Q38" s="24">
        <v>0.33625077779958401</v>
      </c>
      <c r="R38" s="24">
        <v>0.91200625732798202</v>
      </c>
      <c r="S38" s="24">
        <v>7.8802674347693999</v>
      </c>
      <c r="T38" s="24">
        <v>5.9895003889537499E-4</v>
      </c>
      <c r="U38" s="24">
        <v>5.83077693646215E-4</v>
      </c>
      <c r="V38" s="24">
        <v>3.8054762304368599E-4</v>
      </c>
      <c r="W38" s="24">
        <v>3.4749097212925502E-4</v>
      </c>
      <c r="X38" s="24">
        <v>4.5410432965209402E-4</v>
      </c>
      <c r="Y38" s="24">
        <v>2.6101110614460001E-4</v>
      </c>
      <c r="Z38" s="24">
        <v>4.0255280632814399E-4</v>
      </c>
      <c r="AA38" s="24">
        <v>1.5496117678773499E-4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11.248794423366709</v>
      </c>
      <c r="E40" s="24">
        <v>0.51877922219912231</v>
      </c>
      <c r="F40" s="24">
        <v>0.98289834962486633</v>
      </c>
      <c r="G40" s="24">
        <v>426967.84524791263</v>
      </c>
      <c r="H40" s="24">
        <v>664537.01975707291</v>
      </c>
      <c r="I40" s="24">
        <v>721984.1325292649</v>
      </c>
      <c r="J40" s="24">
        <v>843775.27333469409</v>
      </c>
      <c r="K40" s="24">
        <v>241928.37587991238</v>
      </c>
      <c r="L40" s="24">
        <v>2.4951443394992889E-2</v>
      </c>
      <c r="M40" s="24">
        <v>1.8851078281578375E-2</v>
      </c>
      <c r="N40" s="24">
        <v>9.3317719801787977E-2</v>
      </c>
      <c r="O40" s="24">
        <v>3.4359758360322408E-2</v>
      </c>
      <c r="P40" s="24">
        <v>0.15651603230294373</v>
      </c>
      <c r="Q40" s="24">
        <v>310478.91663743806</v>
      </c>
      <c r="R40" s="24">
        <v>538558.09902051208</v>
      </c>
      <c r="S40" s="24">
        <v>1359669.0354034731</v>
      </c>
      <c r="T40" s="24">
        <v>1.0654453606191609E-2</v>
      </c>
      <c r="U40" s="24">
        <v>5.2389138936530175E-3</v>
      </c>
      <c r="V40" s="24">
        <v>7.2508215973278375E-3</v>
      </c>
      <c r="W40" s="24">
        <v>2.4399865352036577E-2</v>
      </c>
      <c r="X40" s="24">
        <v>125234.93920447133</v>
      </c>
      <c r="Y40" s="24">
        <v>0.32049046874926324</v>
      </c>
      <c r="Z40" s="24">
        <v>40445.254698121644</v>
      </c>
      <c r="AA40" s="24">
        <v>23762.556592205223</v>
      </c>
    </row>
    <row r="41" spans="1:27" x14ac:dyDescent="0.25">
      <c r="A41" s="28" t="s">
        <v>132</v>
      </c>
      <c r="B41" s="28" t="s">
        <v>69</v>
      </c>
      <c r="C41" s="24">
        <v>2.0557930265230149</v>
      </c>
      <c r="D41" s="24">
        <v>0.86050215439589894</v>
      </c>
      <c r="E41" s="24">
        <v>9.2845617790800767E-3</v>
      </c>
      <c r="F41" s="24">
        <v>1.5507512634644568E-3</v>
      </c>
      <c r="G41" s="24">
        <v>1.1537613655700856</v>
      </c>
      <c r="H41" s="24">
        <v>1.7473136813154222</v>
      </c>
      <c r="I41" s="24">
        <v>4.3981897562528731</v>
      </c>
      <c r="J41" s="24">
        <v>1.2641436712329608</v>
      </c>
      <c r="K41" s="24">
        <v>400757.57493615209</v>
      </c>
      <c r="L41" s="24">
        <v>1.6843648456391531E-2</v>
      </c>
      <c r="M41" s="24">
        <v>2.7808782430092979E-2</v>
      </c>
      <c r="N41" s="24">
        <v>1.8502727422953991E-2</v>
      </c>
      <c r="O41" s="24">
        <v>8.312975977418556E-3</v>
      </c>
      <c r="P41" s="24">
        <v>3.213941241957122E-3</v>
      </c>
      <c r="Q41" s="24">
        <v>7.8113958305072548E-2</v>
      </c>
      <c r="R41" s="24">
        <v>7.8974752907285242E-2</v>
      </c>
      <c r="S41" s="24">
        <v>89996.832938533829</v>
      </c>
      <c r="T41" s="24">
        <v>8.4823613747877624E-3</v>
      </c>
      <c r="U41" s="24">
        <v>2.3450068166510339E-3</v>
      </c>
      <c r="V41" s="24">
        <v>3.1813946522140604E-2</v>
      </c>
      <c r="W41" s="24">
        <v>2.0989590410443106E-2</v>
      </c>
      <c r="X41" s="24">
        <v>158545.08136806305</v>
      </c>
      <c r="Y41" s="24">
        <v>1.2988052528732334E-2</v>
      </c>
      <c r="Z41" s="24">
        <v>5.0592892959331979E-3</v>
      </c>
      <c r="AA41" s="24">
        <v>6.1629307050503389E-3</v>
      </c>
    </row>
    <row r="42" spans="1:27" x14ac:dyDescent="0.25">
      <c r="A42" s="28" t="s">
        <v>132</v>
      </c>
      <c r="B42" s="28" t="s">
        <v>36</v>
      </c>
      <c r="C42" s="24">
        <v>1.67978327133899</v>
      </c>
      <c r="D42" s="24">
        <v>5.7931416122819993E-3</v>
      </c>
      <c r="E42" s="24">
        <v>0</v>
      </c>
      <c r="F42" s="24">
        <v>0</v>
      </c>
      <c r="G42" s="24">
        <v>0.47816319667516399</v>
      </c>
      <c r="H42" s="24">
        <v>1.4609405594754001</v>
      </c>
      <c r="I42" s="24">
        <v>6.9111642585549402E-2</v>
      </c>
      <c r="J42" s="24">
        <v>89034.515417431001</v>
      </c>
      <c r="K42" s="24">
        <v>4.8605312912194698E-4</v>
      </c>
      <c r="L42" s="24">
        <v>0.36146649623678001</v>
      </c>
      <c r="M42" s="24">
        <v>276065.59708620002</v>
      </c>
      <c r="N42" s="24">
        <v>0.24571392298991199</v>
      </c>
      <c r="O42" s="24">
        <v>9.2654186351286E-2</v>
      </c>
      <c r="P42" s="24">
        <v>268063.813850832</v>
      </c>
      <c r="Q42" s="24">
        <v>0.12087489234261101</v>
      </c>
      <c r="R42" s="24">
        <v>5.3574521869769796E-5</v>
      </c>
      <c r="S42" s="24">
        <v>5.2133281988928001E-5</v>
      </c>
      <c r="T42" s="24">
        <v>4.0247504103740999E-5</v>
      </c>
      <c r="U42" s="24">
        <v>7.8557250203677398E-5</v>
      </c>
      <c r="V42" s="24">
        <v>1.8817624250465901E-4</v>
      </c>
      <c r="W42" s="24">
        <v>0.109115088557162</v>
      </c>
      <c r="X42" s="24">
        <v>48512.146886069997</v>
      </c>
      <c r="Y42" s="24">
        <v>1.03225066867537E-3</v>
      </c>
      <c r="Z42" s="24">
        <v>10623.522183041601</v>
      </c>
      <c r="AA42" s="24">
        <v>3.197041694877E-3</v>
      </c>
    </row>
    <row r="43" spans="1:27" x14ac:dyDescent="0.25">
      <c r="A43" s="28" t="s">
        <v>132</v>
      </c>
      <c r="B43" s="28" t="s">
        <v>74</v>
      </c>
      <c r="C43" s="24">
        <v>0</v>
      </c>
      <c r="D43" s="24">
        <v>0</v>
      </c>
      <c r="E43" s="24">
        <v>0</v>
      </c>
      <c r="F43" s="24">
        <v>2.8791020661972504</v>
      </c>
      <c r="G43" s="24">
        <v>1.8464823983460799</v>
      </c>
      <c r="H43" s="24">
        <v>4.5746778852824202E-2</v>
      </c>
      <c r="I43" s="24">
        <v>2.1925536636145999E-2</v>
      </c>
      <c r="J43" s="24">
        <v>0.56690450354019195</v>
      </c>
      <c r="K43" s="24">
        <v>1.8274513503130498E-2</v>
      </c>
      <c r="L43" s="24">
        <v>6.6524371204703999E-3</v>
      </c>
      <c r="M43" s="24">
        <v>1.1136749888891699E-2</v>
      </c>
      <c r="N43" s="24">
        <v>3.1931614102354997E-2</v>
      </c>
      <c r="O43" s="24">
        <v>2.1561257095824002E-2</v>
      </c>
      <c r="P43" s="24">
        <v>0.402857081429769</v>
      </c>
      <c r="Q43" s="24">
        <v>15.580595223662399</v>
      </c>
      <c r="R43" s="24">
        <v>78322.409443038006</v>
      </c>
      <c r="S43" s="24">
        <v>158125.89193590701</v>
      </c>
      <c r="T43" s="24">
        <v>4.0418765926261693E-3</v>
      </c>
      <c r="U43" s="24">
        <v>5.1532918888325292E-3</v>
      </c>
      <c r="V43" s="24">
        <v>3.7838707769274902E-3</v>
      </c>
      <c r="W43" s="24">
        <v>129934.214207771</v>
      </c>
      <c r="X43" s="24">
        <v>129864.411675471</v>
      </c>
      <c r="Y43" s="24">
        <v>5.7351781018129299E-4</v>
      </c>
      <c r="Z43" s="24">
        <v>51089.297903217004</v>
      </c>
      <c r="AA43" s="24">
        <v>1.4747148871989699E-2</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2.5476227808103271</v>
      </c>
      <c r="D45" s="30">
        <v>12.529979796177718</v>
      </c>
      <c r="E45" s="30">
        <v>0.57512078409087775</v>
      </c>
      <c r="F45" s="30">
        <v>1.2483660164220132</v>
      </c>
      <c r="G45" s="30">
        <v>426969.5577671944</v>
      </c>
      <c r="H45" s="30">
        <v>664538.77247516287</v>
      </c>
      <c r="I45" s="30">
        <v>721988.53505837766</v>
      </c>
      <c r="J45" s="30">
        <v>843776.56400134088</v>
      </c>
      <c r="K45" s="30">
        <v>642685.95347276912</v>
      </c>
      <c r="L45" s="30">
        <v>4.4385477411366364E-2</v>
      </c>
      <c r="M45" s="30">
        <v>5.070537176928995E-2</v>
      </c>
      <c r="N45" s="30">
        <v>0.12503145687784983</v>
      </c>
      <c r="O45" s="30">
        <v>6.9367796994002945E-2</v>
      </c>
      <c r="P45" s="30">
        <v>0.20546670143411494</v>
      </c>
      <c r="Q45" s="30">
        <v>310479.43870335689</v>
      </c>
      <c r="R45" s="30">
        <v>538559.13301571435</v>
      </c>
      <c r="S45" s="30">
        <v>1449673.9709643244</v>
      </c>
      <c r="T45" s="30">
        <v>1.9803925065775753E-2</v>
      </c>
      <c r="U45" s="30">
        <v>8.3547620254337922E-3</v>
      </c>
      <c r="V45" s="30">
        <v>3.9690208105612974E-2</v>
      </c>
      <c r="W45" s="30">
        <v>4.6445050511033537E-2</v>
      </c>
      <c r="X45" s="30">
        <v>283780.05670457939</v>
      </c>
      <c r="Y45" s="30">
        <v>0.33379670948783718</v>
      </c>
      <c r="Z45" s="30">
        <v>40445.264097601401</v>
      </c>
      <c r="AA45" s="30">
        <v>23762.562990898226</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0.48026710923117999</v>
      </c>
      <c r="E50" s="24">
        <v>2.39933363293979E-3</v>
      </c>
      <c r="F50" s="24">
        <v>3.1589341206382397E-2</v>
      </c>
      <c r="G50" s="24">
        <v>3.2258044809147599E-3</v>
      </c>
      <c r="H50" s="24">
        <v>1.7007759366292799E-2</v>
      </c>
      <c r="I50" s="24">
        <v>6.3852269704886399E-3</v>
      </c>
      <c r="J50" s="24">
        <v>1.0568107798701201E-2</v>
      </c>
      <c r="K50" s="24">
        <v>1.2429321373531201E-2</v>
      </c>
      <c r="L50" s="24">
        <v>2.5958512533108997E-3</v>
      </c>
      <c r="M50" s="24">
        <v>7.4667195550930402E-4</v>
      </c>
      <c r="N50" s="24">
        <v>5.7185822310429998E-2</v>
      </c>
      <c r="O50" s="24">
        <v>2.70081101527424E-2</v>
      </c>
      <c r="P50" s="24">
        <v>4.05739795749855E-2</v>
      </c>
      <c r="Q50" s="24">
        <v>8.8254367046723209E-2</v>
      </c>
      <c r="R50" s="24">
        <v>2.6346315473999997E-4</v>
      </c>
      <c r="S50" s="24">
        <v>6.8361393672725992E-2</v>
      </c>
      <c r="T50" s="24">
        <v>7.6542446779697404E-3</v>
      </c>
      <c r="U50" s="24">
        <v>0.10819257542713701</v>
      </c>
      <c r="V50" s="24">
        <v>1.44739267418948E-4</v>
      </c>
      <c r="W50" s="24">
        <v>7.5433088041226999E-4</v>
      </c>
      <c r="X50" s="24">
        <v>4.4944812794827899E-2</v>
      </c>
      <c r="Y50" s="24">
        <v>2.2802171377906799E-2</v>
      </c>
      <c r="Z50" s="24">
        <v>2.9973890008054999E-4</v>
      </c>
      <c r="AA50" s="24">
        <v>7.669459091711039E-5</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0.493068360646092</v>
      </c>
      <c r="D52" s="24">
        <v>0.237080639407906</v>
      </c>
      <c r="E52" s="24">
        <v>2.2157043129710599E-3</v>
      </c>
      <c r="F52" s="24">
        <v>2.0714644531156399E-3</v>
      </c>
      <c r="G52" s="24">
        <v>1.7775727141348401E-3</v>
      </c>
      <c r="H52" s="24">
        <v>2.7350790921604703E-3</v>
      </c>
      <c r="I52" s="24">
        <v>2.8977879959229602E-3</v>
      </c>
      <c r="J52" s="24">
        <v>2.9597800454250799E-3</v>
      </c>
      <c r="K52" s="24">
        <v>5.9342067138084395E-3</v>
      </c>
      <c r="L52" s="24">
        <v>1.64146084834495E-2</v>
      </c>
      <c r="M52" s="24">
        <v>1.87323652592798E-2</v>
      </c>
      <c r="N52" s="24">
        <v>2.97761223866429E-2</v>
      </c>
      <c r="O52" s="24">
        <v>1.4866354771270001E-2</v>
      </c>
      <c r="P52" s="24">
        <v>2.0775361960879601E-2</v>
      </c>
      <c r="Q52" s="24">
        <v>0.11883646951585</v>
      </c>
      <c r="R52" s="24">
        <v>2.2380385943502001E-3</v>
      </c>
      <c r="S52" s="24">
        <v>3.2243384139827901E-3</v>
      </c>
      <c r="T52" s="24">
        <v>1.3123148234312799E-3</v>
      </c>
      <c r="U52" s="24">
        <v>0.13290553058065899</v>
      </c>
      <c r="V52" s="24">
        <v>1.3134233259931901E-3</v>
      </c>
      <c r="W52" s="24">
        <v>1.28916214563024E-3</v>
      </c>
      <c r="X52" s="24">
        <v>3.30635742345893E-3</v>
      </c>
      <c r="Y52" s="24">
        <v>5.7263778409327996E-2</v>
      </c>
      <c r="Z52" s="24">
        <v>0.12680549363492599</v>
      </c>
      <c r="AA52" s="24">
        <v>1.6028485391854E-4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7.3894400399579627</v>
      </c>
      <c r="E54" s="24">
        <v>0.36660536912676844</v>
      </c>
      <c r="F54" s="24">
        <v>0.86017808738365831</v>
      </c>
      <c r="G54" s="24">
        <v>0.32912176667143261</v>
      </c>
      <c r="H54" s="24">
        <v>0.48133282708690012</v>
      </c>
      <c r="I54" s="24">
        <v>3.3045783413940572E-2</v>
      </c>
      <c r="J54" s="24">
        <v>1.2265199870572439</v>
      </c>
      <c r="K54" s="24">
        <v>0.57044375105233147</v>
      </c>
      <c r="L54" s="24">
        <v>0.21908043944421932</v>
      </c>
      <c r="M54" s="24">
        <v>0.15818970273519925</v>
      </c>
      <c r="N54" s="24">
        <v>1.6934624464121095</v>
      </c>
      <c r="O54" s="24">
        <v>0.53340648528685031</v>
      </c>
      <c r="P54" s="24">
        <v>1.8191807281655596</v>
      </c>
      <c r="Q54" s="24">
        <v>18.5727218669298</v>
      </c>
      <c r="R54" s="24">
        <v>0.29558351364270274</v>
      </c>
      <c r="S54" s="24">
        <v>41855.402426037319</v>
      </c>
      <c r="T54" s="24">
        <v>225809.80819726197</v>
      </c>
      <c r="U54" s="24">
        <v>5.274384076765922</v>
      </c>
      <c r="V54" s="24">
        <v>2.5896996598735952E-2</v>
      </c>
      <c r="W54" s="24">
        <v>91783.749187958354</v>
      </c>
      <c r="X54" s="24">
        <v>124865.53941617436</v>
      </c>
      <c r="Y54" s="24">
        <v>21329.353440789731</v>
      </c>
      <c r="Z54" s="24">
        <v>21.02317695212362</v>
      </c>
      <c r="AA54" s="24">
        <v>28211.753504777909</v>
      </c>
    </row>
    <row r="55" spans="1:27" x14ac:dyDescent="0.25">
      <c r="A55" s="28" t="s">
        <v>133</v>
      </c>
      <c r="B55" s="28" t="s">
        <v>69</v>
      </c>
      <c r="C55" s="24">
        <v>0.66344124563096396</v>
      </c>
      <c r="D55" s="24">
        <v>0.31806452699584492</v>
      </c>
      <c r="E55" s="24">
        <v>4.1068338873782195E-4</v>
      </c>
      <c r="F55" s="24">
        <v>9.141686525975494E-2</v>
      </c>
      <c r="G55" s="24">
        <v>0.36861195266442703</v>
      </c>
      <c r="H55" s="24">
        <v>0.21136567045406771</v>
      </c>
      <c r="I55" s="24">
        <v>2.2321914766196129E-2</v>
      </c>
      <c r="J55" s="24">
        <v>6.5795228756001703E-2</v>
      </c>
      <c r="K55" s="24">
        <v>3.8528773108122992E-2</v>
      </c>
      <c r="L55" s="24">
        <v>0.1048248639764003</v>
      </c>
      <c r="M55" s="24">
        <v>0.14651068176072499</v>
      </c>
      <c r="N55" s="24">
        <v>0.2654954844758099</v>
      </c>
      <c r="O55" s="24">
        <v>0.1544956439869816</v>
      </c>
      <c r="P55" s="24">
        <v>8.8788497684055001E-2</v>
      </c>
      <c r="Q55" s="24">
        <v>0.70572720674092104</v>
      </c>
      <c r="R55" s="24">
        <v>0.24034073368369627</v>
      </c>
      <c r="S55" s="24">
        <v>0.80844573345462611</v>
      </c>
      <c r="T55" s="24">
        <v>3330.4413967025343</v>
      </c>
      <c r="U55" s="24">
        <v>7219.5480634297692</v>
      </c>
      <c r="V55" s="24">
        <v>4.9244746110968388E-3</v>
      </c>
      <c r="W55" s="24">
        <v>26735.376682960607</v>
      </c>
      <c r="X55" s="24">
        <v>46238.2070187961</v>
      </c>
      <c r="Y55" s="24">
        <v>8331.0158484636049</v>
      </c>
      <c r="Z55" s="24">
        <v>1.272467601593778E-3</v>
      </c>
      <c r="AA55" s="24">
        <v>2.4402854943431352E-2</v>
      </c>
    </row>
    <row r="56" spans="1:27" x14ac:dyDescent="0.25">
      <c r="A56" s="28" t="s">
        <v>133</v>
      </c>
      <c r="B56" s="28" t="s">
        <v>36</v>
      </c>
      <c r="C56" s="24">
        <v>1.8711755782890001</v>
      </c>
      <c r="D56" s="24">
        <v>7.1359109177231003E-3</v>
      </c>
      <c r="E56" s="24">
        <v>0</v>
      </c>
      <c r="F56" s="24">
        <v>0</v>
      </c>
      <c r="G56" s="24">
        <v>8.9353758444125995E-4</v>
      </c>
      <c r="H56" s="24">
        <v>0.73466947979322694</v>
      </c>
      <c r="I56" s="24">
        <v>0.59058797193012402</v>
      </c>
      <c r="J56" s="24">
        <v>7.28330078669292E-2</v>
      </c>
      <c r="K56" s="24">
        <v>3.4450566682136001E-4</v>
      </c>
      <c r="L56" s="24">
        <v>5.3846858750453901</v>
      </c>
      <c r="M56" s="24">
        <v>7.2107782439867997E-3</v>
      </c>
      <c r="N56" s="24">
        <v>9.1810461009182998</v>
      </c>
      <c r="O56" s="24">
        <v>8.6418850847100001E-4</v>
      </c>
      <c r="P56" s="24">
        <v>4.6502945804422304E-4</v>
      </c>
      <c r="Q56" s="24">
        <v>2.3878201601987999E-4</v>
      </c>
      <c r="R56" s="24">
        <v>0</v>
      </c>
      <c r="S56" s="24">
        <v>4.37797988937139E-5</v>
      </c>
      <c r="T56" s="24">
        <v>7.2631285218436207E-5</v>
      </c>
      <c r="U56" s="24">
        <v>41628.696625557997</v>
      </c>
      <c r="V56" s="24">
        <v>3.2940404565610199E-4</v>
      </c>
      <c r="W56" s="24">
        <v>7.6564557499968003E-3</v>
      </c>
      <c r="X56" s="24">
        <v>0.102290436820655</v>
      </c>
      <c r="Y56" s="24">
        <v>4.2371872650367598E-3</v>
      </c>
      <c r="Z56" s="24">
        <v>4.22650620726839E-2</v>
      </c>
      <c r="AA56" s="24">
        <v>7.8841997578684899E-3</v>
      </c>
    </row>
    <row r="57" spans="1:27" x14ac:dyDescent="0.25">
      <c r="A57" s="28" t="s">
        <v>133</v>
      </c>
      <c r="B57" s="28" t="s">
        <v>74</v>
      </c>
      <c r="C57" s="24">
        <v>0</v>
      </c>
      <c r="D57" s="24">
        <v>0</v>
      </c>
      <c r="E57" s="24">
        <v>0</v>
      </c>
      <c r="F57" s="24">
        <v>2.74038703828775</v>
      </c>
      <c r="G57" s="24">
        <v>0.16126648768427601</v>
      </c>
      <c r="H57" s="24">
        <v>0.69671008747276797</v>
      </c>
      <c r="I57" s="24">
        <v>5.4260906667757604E-2</v>
      </c>
      <c r="J57" s="24">
        <v>5.5991435550134902E-2</v>
      </c>
      <c r="K57" s="24">
        <v>0.218334577901412</v>
      </c>
      <c r="L57" s="24">
        <v>7.2891319448857003E-2</v>
      </c>
      <c r="M57" s="24">
        <v>9.3807414438150001E-3</v>
      </c>
      <c r="N57" s="24">
        <v>0.75403179459149994</v>
      </c>
      <c r="O57" s="24">
        <v>4.7888565768312699E-2</v>
      </c>
      <c r="P57" s="24">
        <v>0.36106329330160003</v>
      </c>
      <c r="Q57" s="24">
        <v>2.4372061035920001</v>
      </c>
      <c r="R57" s="24">
        <v>1.0165732301832601E-2</v>
      </c>
      <c r="S57" s="24">
        <v>4.5523574834975905E-2</v>
      </c>
      <c r="T57" s="24">
        <v>2.0030665038812897E-2</v>
      </c>
      <c r="U57" s="24">
        <v>48053.4573738572</v>
      </c>
      <c r="V57" s="24">
        <v>7.834772570566681E-3</v>
      </c>
      <c r="W57" s="24">
        <v>6.6447232510952012E-2</v>
      </c>
      <c r="X57" s="24">
        <v>66561.7793475363</v>
      </c>
      <c r="Y57" s="24">
        <v>11216.387028993</v>
      </c>
      <c r="Z57" s="24">
        <v>21895.1539008498</v>
      </c>
      <c r="AA57" s="24">
        <v>3.7823448086810002E-3</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1.1565096062770559</v>
      </c>
      <c r="D59" s="30">
        <v>8.4248523155928954</v>
      </c>
      <c r="E59" s="30">
        <v>0.37163109046141712</v>
      </c>
      <c r="F59" s="30">
        <v>0.98525575830291123</v>
      </c>
      <c r="G59" s="30">
        <v>0.70273709653090921</v>
      </c>
      <c r="H59" s="30">
        <v>0.71244133599942117</v>
      </c>
      <c r="I59" s="30">
        <v>6.46507131465483E-2</v>
      </c>
      <c r="J59" s="30">
        <v>1.3058431036573719</v>
      </c>
      <c r="K59" s="30">
        <v>0.6273360522477941</v>
      </c>
      <c r="L59" s="30">
        <v>0.34291576315738004</v>
      </c>
      <c r="M59" s="30">
        <v>0.32417942171071334</v>
      </c>
      <c r="N59" s="30">
        <v>2.0459198755849921</v>
      </c>
      <c r="O59" s="30">
        <v>0.72977659419784424</v>
      </c>
      <c r="P59" s="30">
        <v>1.9693185673854796</v>
      </c>
      <c r="Q59" s="30">
        <v>19.485539910233296</v>
      </c>
      <c r="R59" s="30">
        <v>0.53842574907548924</v>
      </c>
      <c r="S59" s="30">
        <v>41856.282457502864</v>
      </c>
      <c r="T59" s="30">
        <v>229140.25856052403</v>
      </c>
      <c r="U59" s="30">
        <v>7225.0635456125428</v>
      </c>
      <c r="V59" s="30">
        <v>3.2279633803244931E-2</v>
      </c>
      <c r="W59" s="30">
        <v>118519.12791441198</v>
      </c>
      <c r="X59" s="30">
        <v>171103.79468614067</v>
      </c>
      <c r="Y59" s="30">
        <v>29660.449355203124</v>
      </c>
      <c r="Z59" s="30">
        <v>21.15155465226022</v>
      </c>
      <c r="AA59" s="30">
        <v>28211.778144612297</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0.35379933878137398</v>
      </c>
      <c r="E64" s="24">
        <v>0.11925440092503101</v>
      </c>
      <c r="F64" s="24">
        <v>2.1734742647139603E-3</v>
      </c>
      <c r="G64" s="24">
        <v>5.9176470560454001E-4</v>
      </c>
      <c r="H64" s="24">
        <v>1.13449490360332E-3</v>
      </c>
      <c r="I64" s="24">
        <v>4.1244146540824504E-3</v>
      </c>
      <c r="J64" s="24">
        <v>1.55287862123345E-2</v>
      </c>
      <c r="K64" s="24">
        <v>1.17598459943924E-2</v>
      </c>
      <c r="L64" s="24">
        <v>4.4830662354252097E-3</v>
      </c>
      <c r="M64" s="24">
        <v>8.5893023743812997E-4</v>
      </c>
      <c r="N64" s="24">
        <v>5.1378652726614904E-2</v>
      </c>
      <c r="O64" s="24">
        <v>2.46928316256055E-2</v>
      </c>
      <c r="P64" s="24">
        <v>3.68240626217856E-2</v>
      </c>
      <c r="Q64" s="24">
        <v>7.1276103546847908E-2</v>
      </c>
      <c r="R64" s="24">
        <v>3.1345509272958001E-4</v>
      </c>
      <c r="S64" s="24">
        <v>0.111164131247199</v>
      </c>
      <c r="T64" s="24">
        <v>3.8838631346611201E-4</v>
      </c>
      <c r="U64" s="24">
        <v>2.1392017937441998E-2</v>
      </c>
      <c r="V64" s="24">
        <v>8.6535735025726392E-3</v>
      </c>
      <c r="W64" s="24">
        <v>1.28945849330714E-2</v>
      </c>
      <c r="X64" s="24">
        <v>2.15562384244899E-2</v>
      </c>
      <c r="Y64" s="24">
        <v>3.1179058475256902E-2</v>
      </c>
      <c r="Z64" s="24">
        <v>6.2008885980633494E-4</v>
      </c>
      <c r="AA64" s="24">
        <v>4.6734141603916002E-5</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0.51557681794446797</v>
      </c>
      <c r="D66" s="24">
        <v>1.36965699781335E-2</v>
      </c>
      <c r="E66" s="24">
        <v>0.15621705435813898</v>
      </c>
      <c r="F66" s="24">
        <v>2.7341540274218499E-3</v>
      </c>
      <c r="G66" s="24">
        <v>3.0495798506611198E-3</v>
      </c>
      <c r="H66" s="24">
        <v>3.0089600513797201E-3</v>
      </c>
      <c r="I66" s="24">
        <v>3.8880995761066801E-3</v>
      </c>
      <c r="J66" s="24">
        <v>1.3205133639876699E-2</v>
      </c>
      <c r="K66" s="24">
        <v>2.228475626724E-2</v>
      </c>
      <c r="L66" s="24">
        <v>1.90247825856866E-2</v>
      </c>
      <c r="M66" s="24">
        <v>1.7064614808767999E-2</v>
      </c>
      <c r="N66" s="24">
        <v>3.4488225679539998E-2</v>
      </c>
      <c r="O66" s="24">
        <v>1.5238838323888199E-2</v>
      </c>
      <c r="P66" s="24">
        <v>2.5878937154432499E-2</v>
      </c>
      <c r="Q66" s="24">
        <v>0.190709607102208</v>
      </c>
      <c r="R66" s="24">
        <v>2.1741411038691998E-3</v>
      </c>
      <c r="S66" s="24">
        <v>0.13929599751695099</v>
      </c>
      <c r="T66" s="24">
        <v>9.6566912202143999E-4</v>
      </c>
      <c r="U66" s="24">
        <v>2.4925103422369799E-3</v>
      </c>
      <c r="V66" s="24">
        <v>0.12496927002033201</v>
      </c>
      <c r="W66" s="24">
        <v>2.48364576332277E-3</v>
      </c>
      <c r="X66" s="24">
        <v>9.2455432964896498E-4</v>
      </c>
      <c r="Y66" s="24">
        <v>0.266055639439222</v>
      </c>
      <c r="Z66" s="24">
        <v>24385.557020992099</v>
      </c>
      <c r="AA66" s="24">
        <v>1.13626698581155E-4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10.624031788505905</v>
      </c>
      <c r="E68" s="24">
        <v>2.7487515778657996</v>
      </c>
      <c r="F68" s="24">
        <v>0.72210055556397168</v>
      </c>
      <c r="G68" s="24">
        <v>0.20893164214389287</v>
      </c>
      <c r="H68" s="24">
        <v>0.75352369078587955</v>
      </c>
      <c r="I68" s="24">
        <v>8.7365934875062348E-2</v>
      </c>
      <c r="J68" s="24">
        <v>2.3766766826726879</v>
      </c>
      <c r="K68" s="24">
        <v>0.80573753901341516</v>
      </c>
      <c r="L68" s="24">
        <v>0.36950723018006548</v>
      </c>
      <c r="M68" s="24">
        <v>4.1740867177871913E-2</v>
      </c>
      <c r="N68" s="24">
        <v>3.5946805547203859</v>
      </c>
      <c r="O68" s="24">
        <v>1.1304892887156712</v>
      </c>
      <c r="P68" s="24">
        <v>2.7269829068886708</v>
      </c>
      <c r="Q68" s="24">
        <v>316334.97335736873</v>
      </c>
      <c r="R68" s="24">
        <v>18290.236855889834</v>
      </c>
      <c r="S68" s="24">
        <v>200887.94514211646</v>
      </c>
      <c r="T68" s="24">
        <v>267269.75253823504</v>
      </c>
      <c r="U68" s="24">
        <v>17174.709555379319</v>
      </c>
      <c r="V68" s="24">
        <v>2.0384459479121077E-2</v>
      </c>
      <c r="W68" s="24">
        <v>1.0708587388842554</v>
      </c>
      <c r="X68" s="24">
        <v>0.62140929415217483</v>
      </c>
      <c r="Y68" s="24">
        <v>0.12241941893248165</v>
      </c>
      <c r="Z68" s="24">
        <v>0.1207748629704422</v>
      </c>
      <c r="AA68" s="24">
        <v>8.9165750192387955E-2</v>
      </c>
    </row>
    <row r="69" spans="1:27" x14ac:dyDescent="0.25">
      <c r="A69" s="28" t="s">
        <v>134</v>
      </c>
      <c r="B69" s="28" t="s">
        <v>69</v>
      </c>
      <c r="C69" s="24">
        <v>1.9488843291949782</v>
      </c>
      <c r="D69" s="24">
        <v>0.8739048844619528</v>
      </c>
      <c r="E69" s="24">
        <v>3.1529125925640777E-2</v>
      </c>
      <c r="F69" s="24">
        <v>3.0107257169500442E-3</v>
      </c>
      <c r="G69" s="24">
        <v>0.86826201046152596</v>
      </c>
      <c r="H69" s="24">
        <v>0.3938266945990227</v>
      </c>
      <c r="I69" s="24">
        <v>0.2204575473543787</v>
      </c>
      <c r="J69" s="24">
        <v>8.1647948292844164E-2</v>
      </c>
      <c r="K69" s="24">
        <v>0.11542232072300951</v>
      </c>
      <c r="L69" s="24">
        <v>0.23091606703366568</v>
      </c>
      <c r="M69" s="24">
        <v>0.38867457697558594</v>
      </c>
      <c r="N69" s="24">
        <v>0.59948924808611903</v>
      </c>
      <c r="O69" s="24">
        <v>0.45177969047407729</v>
      </c>
      <c r="P69" s="24">
        <v>0.3783766034988249</v>
      </c>
      <c r="Q69" s="24">
        <v>2.8760910184807682</v>
      </c>
      <c r="R69" s="24">
        <v>0.27111639495585504</v>
      </c>
      <c r="S69" s="24">
        <v>0.91796367139638435</v>
      </c>
      <c r="T69" s="24">
        <v>7803.3735588443578</v>
      </c>
      <c r="U69" s="24">
        <v>1.7657811538837172E-2</v>
      </c>
      <c r="V69" s="24">
        <v>5177.7475390647305</v>
      </c>
      <c r="W69" s="24">
        <v>57678.055767002283</v>
      </c>
      <c r="X69" s="24">
        <v>3.3977324010909277E-2</v>
      </c>
      <c r="Y69" s="24">
        <v>9587.7441110774216</v>
      </c>
      <c r="Z69" s="24">
        <v>1.0139695837562893E-2</v>
      </c>
      <c r="AA69" s="24">
        <v>2.8492420529951639E-3</v>
      </c>
    </row>
    <row r="70" spans="1:27" x14ac:dyDescent="0.25">
      <c r="A70" s="28" t="s">
        <v>134</v>
      </c>
      <c r="B70" s="28" t="s">
        <v>36</v>
      </c>
      <c r="C70" s="24">
        <v>1.8558894305240798</v>
      </c>
      <c r="D70" s="24">
        <v>1.54272802457588E-2</v>
      </c>
      <c r="E70" s="24">
        <v>0</v>
      </c>
      <c r="F70" s="24">
        <v>0</v>
      </c>
      <c r="G70" s="24">
        <v>6.8398218910694394E-4</v>
      </c>
      <c r="H70" s="24">
        <v>0.54160539308194</v>
      </c>
      <c r="I70" s="24">
        <v>0.65419320929225899</v>
      </c>
      <c r="J70" s="24">
        <v>0.27480081496408099</v>
      </c>
      <c r="K70" s="24">
        <v>3.7705729408110699E-4</v>
      </c>
      <c r="L70" s="24">
        <v>7.1172956054311198</v>
      </c>
      <c r="M70" s="24">
        <v>9.1000905414073598E-3</v>
      </c>
      <c r="N70" s="24">
        <v>176090.29483098502</v>
      </c>
      <c r="O70" s="24">
        <v>2.7899222768229598E-3</v>
      </c>
      <c r="P70" s="24">
        <v>41151.283123675006</v>
      </c>
      <c r="Q70" s="24">
        <v>73313.644326524009</v>
      </c>
      <c r="R70" s="24">
        <v>3.7725160376066298E-5</v>
      </c>
      <c r="S70" s="24">
        <v>5.8343348545564999E-2</v>
      </c>
      <c r="T70" s="24">
        <v>5.3602056978814698E-5</v>
      </c>
      <c r="U70" s="24">
        <v>1.8334710541922399E-4</v>
      </c>
      <c r="V70" s="24">
        <v>2813.8136416237298</v>
      </c>
      <c r="W70" s="24">
        <v>9.1260026439450009E-3</v>
      </c>
      <c r="X70" s="24">
        <v>28809.8427999491</v>
      </c>
      <c r="Y70" s="24">
        <v>1.46029155435072E-2</v>
      </c>
      <c r="Z70" s="24">
        <v>24296.896781394702</v>
      </c>
      <c r="AA70" s="24">
        <v>5.1564986043138E-2</v>
      </c>
    </row>
    <row r="71" spans="1:27" x14ac:dyDescent="0.25">
      <c r="A71" s="28" t="s">
        <v>134</v>
      </c>
      <c r="B71" s="28" t="s">
        <v>74</v>
      </c>
      <c r="C71" s="24">
        <v>0</v>
      </c>
      <c r="D71" s="24">
        <v>0</v>
      </c>
      <c r="E71" s="24">
        <v>0</v>
      </c>
      <c r="F71" s="24">
        <v>2.5488167863074001</v>
      </c>
      <c r="G71" s="24">
        <v>0.23192630532465</v>
      </c>
      <c r="H71" s="24">
        <v>0.22952044727450999</v>
      </c>
      <c r="I71" s="24">
        <v>0.17592317127874499</v>
      </c>
      <c r="J71" s="24">
        <v>0.15096562638898001</v>
      </c>
      <c r="K71" s="24">
        <v>0.2126322046935</v>
      </c>
      <c r="L71" s="24">
        <v>0.10246617699855</v>
      </c>
      <c r="M71" s="24">
        <v>2.3390751621916797E-2</v>
      </c>
      <c r="N71" s="24">
        <v>0.44422027736800901</v>
      </c>
      <c r="O71" s="24">
        <v>8.5381077384720006E-2</v>
      </c>
      <c r="P71" s="24">
        <v>0.20439738014825901</v>
      </c>
      <c r="Q71" s="24">
        <v>0.97725162214588501</v>
      </c>
      <c r="R71" s="24">
        <v>1.7107856552636001E-2</v>
      </c>
      <c r="S71" s="24">
        <v>0.83467235299737297</v>
      </c>
      <c r="T71" s="24">
        <v>1.3709063849647199E-2</v>
      </c>
      <c r="U71" s="24">
        <v>5.6767142781472497E-2</v>
      </c>
      <c r="V71" s="24">
        <v>0.83904792151238994</v>
      </c>
      <c r="W71" s="24">
        <v>5.9783516634860395E-2</v>
      </c>
      <c r="X71" s="24">
        <v>2.1821762857329598E-2</v>
      </c>
      <c r="Y71" s="24">
        <v>0.156157494791445</v>
      </c>
      <c r="Z71" s="24">
        <v>0.12913934798555998</v>
      </c>
      <c r="AA71" s="24">
        <v>2.65896379841832E-3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2.4644611471394464</v>
      </c>
      <c r="D73" s="30">
        <v>11.865432581727363</v>
      </c>
      <c r="E73" s="30">
        <v>3.0557521590746104</v>
      </c>
      <c r="F73" s="30">
        <v>0.73001890957305748</v>
      </c>
      <c r="G73" s="30">
        <v>1.0808349971616844</v>
      </c>
      <c r="H73" s="30">
        <v>1.1514938403398853</v>
      </c>
      <c r="I73" s="30">
        <v>0.31583599645963017</v>
      </c>
      <c r="J73" s="30">
        <v>2.4870585508177432</v>
      </c>
      <c r="K73" s="30">
        <v>0.95520446199805709</v>
      </c>
      <c r="L73" s="30">
        <v>0.6239311460348429</v>
      </c>
      <c r="M73" s="30">
        <v>0.44833898919966397</v>
      </c>
      <c r="N73" s="30">
        <v>4.2800366812126596</v>
      </c>
      <c r="O73" s="30">
        <v>1.6222006491392422</v>
      </c>
      <c r="P73" s="30">
        <v>3.1680625101637139</v>
      </c>
      <c r="Q73" s="30">
        <v>316338.11143409787</v>
      </c>
      <c r="R73" s="30">
        <v>18290.510459880988</v>
      </c>
      <c r="S73" s="30">
        <v>200889.11356591663</v>
      </c>
      <c r="T73" s="30">
        <v>275073.12745113485</v>
      </c>
      <c r="U73" s="30">
        <v>17174.751097719138</v>
      </c>
      <c r="V73" s="30">
        <v>5177.9015463677324</v>
      </c>
      <c r="W73" s="30">
        <v>57679.142003971865</v>
      </c>
      <c r="X73" s="30">
        <v>0.67786741091722291</v>
      </c>
      <c r="Y73" s="30">
        <v>9588.1637651942692</v>
      </c>
      <c r="Z73" s="30">
        <v>24385.688555639768</v>
      </c>
      <c r="AA73" s="30">
        <v>9.2175353085568193E-2</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0.37158974266459699</v>
      </c>
      <c r="E78" s="24">
        <v>0.101633554191092</v>
      </c>
      <c r="F78" s="24">
        <v>3.85400800059119E-2</v>
      </c>
      <c r="G78" s="24">
        <v>5.4236335233379996E-4</v>
      </c>
      <c r="H78" s="24">
        <v>7.9500042039648E-3</v>
      </c>
      <c r="I78" s="24">
        <v>1.1088860668195099E-2</v>
      </c>
      <c r="J78" s="24">
        <v>5.6101998407730004E-3</v>
      </c>
      <c r="K78" s="24">
        <v>1.91214644506848E-2</v>
      </c>
      <c r="L78" s="24">
        <v>1.8864043919544101E-3</v>
      </c>
      <c r="M78" s="24">
        <v>1.15143099900557E-4</v>
      </c>
      <c r="N78" s="24">
        <v>6.4424943464146192E-2</v>
      </c>
      <c r="O78" s="24">
        <v>2.0985523424561E-2</v>
      </c>
      <c r="P78" s="24">
        <v>3.5371356759742503E-4</v>
      </c>
      <c r="Q78" s="24">
        <v>2.7473159958506698E-2</v>
      </c>
      <c r="R78" s="24">
        <v>1.5278446045410201E-2</v>
      </c>
      <c r="S78" s="24">
        <v>5.1686227509380803E-2</v>
      </c>
      <c r="T78" s="24">
        <v>1.95414780808114E-2</v>
      </c>
      <c r="U78" s="24">
        <v>8.1994984396423897E-3</v>
      </c>
      <c r="V78" s="24">
        <v>4.8742492484351303E-5</v>
      </c>
      <c r="W78" s="24">
        <v>3.9291632219188799E-2</v>
      </c>
      <c r="X78" s="24">
        <v>1.4096815939947901E-3</v>
      </c>
      <c r="Y78" s="24">
        <v>1.3827945186879899E-4</v>
      </c>
      <c r="Z78" s="24">
        <v>1.8985368385788002E-4</v>
      </c>
      <c r="AA78" s="24">
        <v>7.7302710118919992E-5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0.50929572449174998</v>
      </c>
      <c r="D80" s="24">
        <v>1.1565520695632801E-2</v>
      </c>
      <c r="E80" s="24">
        <v>3.3831103877171996E-2</v>
      </c>
      <c r="F80" s="24">
        <v>2.9583879751447297E-2</v>
      </c>
      <c r="G80" s="24">
        <v>2.0688839776752E-2</v>
      </c>
      <c r="H80" s="24">
        <v>2.7867562692902401E-2</v>
      </c>
      <c r="I80" s="24">
        <v>1.93090842743576E-2</v>
      </c>
      <c r="J80" s="24">
        <v>2.1359869091538801E-2</v>
      </c>
      <c r="K80" s="24">
        <v>2.33781144313134E-2</v>
      </c>
      <c r="L80" s="24">
        <v>2.1602872154607201E-2</v>
      </c>
      <c r="M80" s="24">
        <v>1.4445397616759999E-2</v>
      </c>
      <c r="N80" s="24">
        <v>2.7103244324715E-2</v>
      </c>
      <c r="O80" s="24">
        <v>2.1149194507322999E-2</v>
      </c>
      <c r="P80" s="24">
        <v>1.5393616191567001E-2</v>
      </c>
      <c r="Q80" s="24">
        <v>1.95431204214223E-2</v>
      </c>
      <c r="R80" s="24">
        <v>1.7499386276990801E-2</v>
      </c>
      <c r="S80" s="24">
        <v>3.4639517589058796E-2</v>
      </c>
      <c r="T80" s="24">
        <v>4.5443884482281602E-3</v>
      </c>
      <c r="U80" s="24">
        <v>2.0815013444060899E-2</v>
      </c>
      <c r="V80" s="24">
        <v>2.14200875208503E-3</v>
      </c>
      <c r="W80" s="24">
        <v>2.2653168564453999E-2</v>
      </c>
      <c r="X80" s="24">
        <v>2.47771238089326E-3</v>
      </c>
      <c r="Y80" s="24">
        <v>6.0906960663813001E-2</v>
      </c>
      <c r="Z80" s="24">
        <v>8.2423988533271994E-4</v>
      </c>
      <c r="AA80" s="24">
        <v>1.9548516661170302E-4</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4.0470750524435717</v>
      </c>
      <c r="E82" s="24">
        <v>2.2368920383839699</v>
      </c>
      <c r="F82" s="24">
        <v>0.95905663392887197</v>
      </c>
      <c r="G82" s="24">
        <v>2.4442616911783181E-2</v>
      </c>
      <c r="H82" s="24">
        <v>0.30033666306606938</v>
      </c>
      <c r="I82" s="24">
        <v>2.4002487655496028E-2</v>
      </c>
      <c r="J82" s="24">
        <v>0.75180670824948337</v>
      </c>
      <c r="K82" s="24">
        <v>0.38786576927361033</v>
      </c>
      <c r="L82" s="24">
        <v>5.4758836697510346E-2</v>
      </c>
      <c r="M82" s="24">
        <v>3.7981174093955736E-3</v>
      </c>
      <c r="N82" s="24">
        <v>56391.068927297609</v>
      </c>
      <c r="O82" s="24">
        <v>0.10057520922825404</v>
      </c>
      <c r="P82" s="24">
        <v>7.880193617112171E-3</v>
      </c>
      <c r="Q82" s="24">
        <v>67284.815262675562</v>
      </c>
      <c r="R82" s="24">
        <v>292794.86685820867</v>
      </c>
      <c r="S82" s="24">
        <v>40897.654177211116</v>
      </c>
      <c r="T82" s="24">
        <v>3120.7799168402144</v>
      </c>
      <c r="U82" s="24">
        <v>1.7026332571258761E-2</v>
      </c>
      <c r="V82" s="24">
        <v>2.6035682766810918E-3</v>
      </c>
      <c r="W82" s="24">
        <v>2966.8103118183808</v>
      </c>
      <c r="X82" s="24">
        <v>7.4567577507093988E-3</v>
      </c>
      <c r="Y82" s="24">
        <v>2.3900565763830496E-3</v>
      </c>
      <c r="Z82" s="24">
        <v>2.7281947358125305E-3</v>
      </c>
      <c r="AA82" s="24">
        <v>2.1501344838167642E-3</v>
      </c>
    </row>
    <row r="83" spans="1:27" x14ac:dyDescent="0.25">
      <c r="A83" s="28" t="s">
        <v>135</v>
      </c>
      <c r="B83" s="28" t="s">
        <v>69</v>
      </c>
      <c r="C83" s="24">
        <v>0.26753887222119999</v>
      </c>
      <c r="D83" s="24">
        <v>0.10027088691872299</v>
      </c>
      <c r="E83" s="24">
        <v>1.0988366549207E-2</v>
      </c>
      <c r="F83" s="24">
        <v>1.3823340329905E-4</v>
      </c>
      <c r="G83" s="24">
        <v>0.133097920654176</v>
      </c>
      <c r="H83" s="24">
        <v>0.11764167657694899</v>
      </c>
      <c r="I83" s="24">
        <v>2.7966003244779897E-2</v>
      </c>
      <c r="J83" s="24">
        <v>8.3828796222548789E-3</v>
      </c>
      <c r="K83" s="24">
        <v>9.7158831481551994E-2</v>
      </c>
      <c r="L83" s="24">
        <v>3.2637014437672696E-2</v>
      </c>
      <c r="M83" s="24">
        <v>3.0662379391791102E-4</v>
      </c>
      <c r="N83" s="24">
        <v>0.49129151043907898</v>
      </c>
      <c r="O83" s="24">
        <v>8.4265140519059996E-4</v>
      </c>
      <c r="P83" s="24">
        <v>9.7780269399699992E-5</v>
      </c>
      <c r="Q83" s="24">
        <v>1.6458351413711201E-3</v>
      </c>
      <c r="R83" s="24">
        <v>3.2176257100244403E-3</v>
      </c>
      <c r="S83" s="24">
        <v>2.0903793045474002E-3</v>
      </c>
      <c r="T83" s="24">
        <v>2.04077003599566E-2</v>
      </c>
      <c r="U83" s="24">
        <v>1.62528454293817E-3</v>
      </c>
      <c r="V83" s="24">
        <v>1.3189423279127998E-4</v>
      </c>
      <c r="W83" s="24">
        <v>5.7798924637671001E-2</v>
      </c>
      <c r="X83" s="24">
        <v>6.22997275273329E-3</v>
      </c>
      <c r="Y83" s="24">
        <v>1.1855984404881701E-4</v>
      </c>
      <c r="Z83" s="24">
        <v>5.1910223629011E-4</v>
      </c>
      <c r="AA83" s="24">
        <v>1.3977087175015901E-4</v>
      </c>
    </row>
    <row r="84" spans="1:27" x14ac:dyDescent="0.25">
      <c r="A84" s="28" t="s">
        <v>135</v>
      </c>
      <c r="B84" s="28" t="s">
        <v>36</v>
      </c>
      <c r="C84" s="24">
        <v>1.5547933796336399</v>
      </c>
      <c r="D84" s="24">
        <v>9.072270851879451E-3</v>
      </c>
      <c r="E84" s="24">
        <v>0</v>
      </c>
      <c r="F84" s="24">
        <v>0</v>
      </c>
      <c r="G84" s="24">
        <v>2.0662450517438102E-3</v>
      </c>
      <c r="H84" s="24">
        <v>0.41940938212116702</v>
      </c>
      <c r="I84" s="24">
        <v>0.36153407079555999</v>
      </c>
      <c r="J84" s="24">
        <v>0.15913451867933698</v>
      </c>
      <c r="K84" s="24">
        <v>2.20585588433695E-4</v>
      </c>
      <c r="L84" s="24">
        <v>1.3847709458145201</v>
      </c>
      <c r="M84" s="24">
        <v>0.35502326523482497</v>
      </c>
      <c r="N84" s="24">
        <v>2.7424123963124998E-2</v>
      </c>
      <c r="O84" s="24">
        <v>0.12126703305999599</v>
      </c>
      <c r="P84" s="24">
        <v>0.10967028401571401</v>
      </c>
      <c r="Q84" s="24">
        <v>1.79822862361104E-3</v>
      </c>
      <c r="R84" s="24">
        <v>2.40189505860566E-4</v>
      </c>
      <c r="S84" s="24">
        <v>8.3825902137621602E-2</v>
      </c>
      <c r="T84" s="24">
        <v>2.2165129393352002E-3</v>
      </c>
      <c r="U84" s="24">
        <v>0.20985871457843999</v>
      </c>
      <c r="V84" s="24">
        <v>6.2317426472703599E-3</v>
      </c>
      <c r="W84" s="24">
        <v>0.48954869906670001</v>
      </c>
      <c r="X84" s="24">
        <v>5.5092383490689999E-3</v>
      </c>
      <c r="Y84" s="24">
        <v>0.27310559877142998</v>
      </c>
      <c r="Z84" s="24">
        <v>4.8683305981006503E-3</v>
      </c>
      <c r="AA84" s="24">
        <v>3.5499573794440802E-3</v>
      </c>
    </row>
    <row r="85" spans="1:27" x14ac:dyDescent="0.25">
      <c r="A85" s="28" t="s">
        <v>135</v>
      </c>
      <c r="B85" s="28" t="s">
        <v>74</v>
      </c>
      <c r="C85" s="24">
        <v>0</v>
      </c>
      <c r="D85" s="24">
        <v>0</v>
      </c>
      <c r="E85" s="24">
        <v>0</v>
      </c>
      <c r="F85" s="24">
        <v>2.0420332526548499</v>
      </c>
      <c r="G85" s="24">
        <v>0.18487381212687898</v>
      </c>
      <c r="H85" s="24">
        <v>0.11310215811907499</v>
      </c>
      <c r="I85" s="24">
        <v>9.7764373172925009E-2</v>
      </c>
      <c r="J85" s="24">
        <v>0.13088154942907201</v>
      </c>
      <c r="K85" s="24">
        <v>7.80364285876224E-2</v>
      </c>
      <c r="L85" s="24">
        <v>6.0411578369060401E-2</v>
      </c>
      <c r="M85" s="24">
        <v>0.20818727053990199</v>
      </c>
      <c r="N85" s="24">
        <v>1.9416080777436499E-2</v>
      </c>
      <c r="O85" s="24">
        <v>5.0965500630907497E-2</v>
      </c>
      <c r="P85" s="24">
        <v>0.14434728585081</v>
      </c>
      <c r="Q85" s="24">
        <v>0.11063668147785399</v>
      </c>
      <c r="R85" s="24">
        <v>0.95776682701841898</v>
      </c>
      <c r="S85" s="24">
        <v>1.1539424343540901</v>
      </c>
      <c r="T85" s="24">
        <v>8.6431033499597895E-2</v>
      </c>
      <c r="U85" s="24">
        <v>0.36372806382264</v>
      </c>
      <c r="V85" s="24">
        <v>7.7677415578974798E-3</v>
      </c>
      <c r="W85" s="24">
        <v>2.3363780548928998</v>
      </c>
      <c r="X85" s="24">
        <v>4.5474955111413804E-3</v>
      </c>
      <c r="Y85" s="24">
        <v>4.0336613170105099E-3</v>
      </c>
      <c r="Z85" s="24">
        <v>1.45967007922124E-3</v>
      </c>
      <c r="AA85" s="24">
        <v>7.2751667245439901E-4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0.77683459671294997</v>
      </c>
      <c r="D87" s="30">
        <v>4.5305012027225242</v>
      </c>
      <c r="E87" s="30">
        <v>2.3833450630014412</v>
      </c>
      <c r="F87" s="30">
        <v>1.0273188270895304</v>
      </c>
      <c r="G87" s="30">
        <v>0.17877174069504498</v>
      </c>
      <c r="H87" s="30">
        <v>0.45379590653988555</v>
      </c>
      <c r="I87" s="30">
        <v>8.2366435842828628E-2</v>
      </c>
      <c r="J87" s="30">
        <v>0.78715965680405009</v>
      </c>
      <c r="K87" s="30">
        <v>0.52752417963716047</v>
      </c>
      <c r="L87" s="30">
        <v>0.11088512768174466</v>
      </c>
      <c r="M87" s="30">
        <v>1.866528191997404E-2</v>
      </c>
      <c r="N87" s="30">
        <v>56391.651746995834</v>
      </c>
      <c r="O87" s="30">
        <v>0.14355257856532863</v>
      </c>
      <c r="P87" s="30">
        <v>2.3725303645676297E-2</v>
      </c>
      <c r="Q87" s="30">
        <v>67284.863924791091</v>
      </c>
      <c r="R87" s="30">
        <v>292794.90285366669</v>
      </c>
      <c r="S87" s="30">
        <v>40897.742593335519</v>
      </c>
      <c r="T87" s="30">
        <v>3120.8244104071032</v>
      </c>
      <c r="U87" s="30">
        <v>4.7666128997900223E-2</v>
      </c>
      <c r="V87" s="30">
        <v>4.9262137540417531E-3</v>
      </c>
      <c r="W87" s="30">
        <v>2966.9300555438022</v>
      </c>
      <c r="X87" s="30">
        <v>1.757412447833074E-2</v>
      </c>
      <c r="Y87" s="30">
        <v>6.3553856536113673E-2</v>
      </c>
      <c r="Z87" s="30">
        <v>4.2613905412932406E-3</v>
      </c>
      <c r="AA87" s="30">
        <v>2.5626932322975462E-3</v>
      </c>
    </row>
  </sheetData>
  <sheetProtection algorithmName="SHA-512" hashValue="j75ikz8uU06elnNB56fxY6T0SwmRJ+mWUqjdXh9xq+StaqgfsGareQgYA/+3HUWoh9z+QEJEfgqpmjujIvFVew==" saltValue="SgUOaSc3PeX+9lOaVBj0/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0575-5639-4CC3-ADF7-3C31CCEA4538}">
  <sheetPr codeName="Sheet13">
    <tabColor rgb="FF57E188"/>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1807.9436888248219</v>
      </c>
      <c r="G6" s="24">
        <v>63834.591020375155</v>
      </c>
      <c r="H6" s="24">
        <v>7.5490857243411771E-2</v>
      </c>
      <c r="I6" s="24">
        <v>23740.567964869602</v>
      </c>
      <c r="J6" s="24">
        <v>4.3884731982447327E-5</v>
      </c>
      <c r="K6" s="24">
        <v>11695.356565373046</v>
      </c>
      <c r="L6" s="24">
        <v>4543.0345410081727</v>
      </c>
      <c r="M6" s="24">
        <v>5490.3915252080269</v>
      </c>
      <c r="N6" s="24">
        <v>0</v>
      </c>
      <c r="O6" s="24">
        <v>3.1043733216803991E-6</v>
      </c>
      <c r="P6" s="24">
        <v>4.983732680523924E-6</v>
      </c>
      <c r="Q6" s="24">
        <v>0</v>
      </c>
      <c r="R6" s="24">
        <v>0</v>
      </c>
      <c r="S6" s="24">
        <v>0</v>
      </c>
      <c r="T6" s="24">
        <v>0</v>
      </c>
      <c r="U6" s="24">
        <v>0</v>
      </c>
      <c r="V6" s="24">
        <v>0</v>
      </c>
      <c r="W6" s="24">
        <v>0</v>
      </c>
      <c r="X6" s="24">
        <v>0</v>
      </c>
      <c r="Y6" s="24">
        <v>0</v>
      </c>
      <c r="Z6" s="24">
        <v>2.7802759487335801E-7</v>
      </c>
      <c r="AA6" s="24">
        <v>3.6478968016409996E-7</v>
      </c>
    </row>
    <row r="7" spans="1:27" x14ac:dyDescent="0.25">
      <c r="A7" s="28" t="s">
        <v>40</v>
      </c>
      <c r="B7" s="28" t="s">
        <v>72</v>
      </c>
      <c r="C7" s="24">
        <v>0</v>
      </c>
      <c r="D7" s="24">
        <v>0</v>
      </c>
      <c r="E7" s="24">
        <v>0</v>
      </c>
      <c r="F7" s="24">
        <v>32986.653032231268</v>
      </c>
      <c r="G7" s="24">
        <v>5549.9354881991876</v>
      </c>
      <c r="H7" s="24">
        <v>7.0019851982601857E-3</v>
      </c>
      <c r="I7" s="24">
        <v>17.196637721307564</v>
      </c>
      <c r="J7" s="24">
        <v>1.0816618830713999E-5</v>
      </c>
      <c r="K7" s="24">
        <v>0</v>
      </c>
      <c r="L7" s="24">
        <v>0</v>
      </c>
      <c r="M7" s="24">
        <v>0</v>
      </c>
      <c r="N7" s="24">
        <v>0</v>
      </c>
      <c r="O7" s="24">
        <v>0</v>
      </c>
      <c r="P7" s="24">
        <v>0</v>
      </c>
      <c r="Q7" s="24">
        <v>0</v>
      </c>
      <c r="R7" s="24">
        <v>0</v>
      </c>
      <c r="S7" s="24">
        <v>0</v>
      </c>
      <c r="T7" s="24">
        <v>0</v>
      </c>
      <c r="U7" s="24">
        <v>0</v>
      </c>
      <c r="V7" s="24">
        <v>0</v>
      </c>
      <c r="W7" s="24">
        <v>0</v>
      </c>
      <c r="X7" s="24">
        <v>0</v>
      </c>
      <c r="Y7" s="24">
        <v>0</v>
      </c>
      <c r="Z7" s="24">
        <v>0</v>
      </c>
      <c r="AA7" s="24">
        <v>1.7105615992120561E-6</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34794.596721056092</v>
      </c>
      <c r="G17" s="30">
        <v>69384.526508574345</v>
      </c>
      <c r="H17" s="30">
        <v>8.249284244167196E-2</v>
      </c>
      <c r="I17" s="30">
        <v>23757.764602590909</v>
      </c>
      <c r="J17" s="30">
        <v>5.4701350813161327E-5</v>
      </c>
      <c r="K17" s="30">
        <v>11695.356565373046</v>
      </c>
      <c r="L17" s="30">
        <v>4543.0345410081727</v>
      </c>
      <c r="M17" s="30">
        <v>5490.3915252080269</v>
      </c>
      <c r="N17" s="30">
        <v>0</v>
      </c>
      <c r="O17" s="30">
        <v>3.1043733216803991E-6</v>
      </c>
      <c r="P17" s="30">
        <v>4.983732680523924E-6</v>
      </c>
      <c r="Q17" s="30">
        <v>0</v>
      </c>
      <c r="R17" s="30">
        <v>0</v>
      </c>
      <c r="S17" s="30">
        <v>0</v>
      </c>
      <c r="T17" s="30">
        <v>0</v>
      </c>
      <c r="U17" s="30">
        <v>0</v>
      </c>
      <c r="V17" s="30">
        <v>0</v>
      </c>
      <c r="W17" s="30">
        <v>0</v>
      </c>
      <c r="X17" s="30">
        <v>0</v>
      </c>
      <c r="Y17" s="30">
        <v>0</v>
      </c>
      <c r="Z17" s="30">
        <v>2.7802759487335801E-7</v>
      </c>
      <c r="AA17" s="30">
        <v>2.0753512793761559E-6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2.095529927541675E-4</v>
      </c>
      <c r="G20" s="24">
        <v>0.16116619384147962</v>
      </c>
      <c r="H20" s="24">
        <v>6.8023911434104663E-3</v>
      </c>
      <c r="I20" s="24">
        <v>20357.815790416593</v>
      </c>
      <c r="J20" s="24">
        <v>4.3884731982447327E-5</v>
      </c>
      <c r="K20" s="24">
        <v>11695.356541838828</v>
      </c>
      <c r="L20" s="24">
        <v>4543.0345379105111</v>
      </c>
      <c r="M20" s="24">
        <v>5490.3915252080269</v>
      </c>
      <c r="N20" s="24">
        <v>0</v>
      </c>
      <c r="O20" s="24">
        <v>3.1043733216803991E-6</v>
      </c>
      <c r="P20" s="24">
        <v>4.4519228327074439E-6</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2.095529927541675E-4</v>
      </c>
      <c r="G31" s="30">
        <v>0.16116619384147962</v>
      </c>
      <c r="H31" s="30">
        <v>6.8023911434104663E-3</v>
      </c>
      <c r="I31" s="30">
        <v>20357.815790416593</v>
      </c>
      <c r="J31" s="30">
        <v>4.3884731982447327E-5</v>
      </c>
      <c r="K31" s="30">
        <v>11695.356541838828</v>
      </c>
      <c r="L31" s="30">
        <v>4543.0345379105111</v>
      </c>
      <c r="M31" s="30">
        <v>5490.3915252080269</v>
      </c>
      <c r="N31" s="30">
        <v>0</v>
      </c>
      <c r="O31" s="30">
        <v>3.1043733216803991E-6</v>
      </c>
      <c r="P31" s="30">
        <v>4.4519228327074439E-6</v>
      </c>
      <c r="Q31" s="30">
        <v>0</v>
      </c>
      <c r="R31" s="30">
        <v>0</v>
      </c>
      <c r="S31" s="30">
        <v>0</v>
      </c>
      <c r="T31" s="30">
        <v>0</v>
      </c>
      <c r="U31" s="30">
        <v>0</v>
      </c>
      <c r="V31" s="30">
        <v>0</v>
      </c>
      <c r="W31" s="30">
        <v>0</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1807.9434792718291</v>
      </c>
      <c r="G34" s="24">
        <v>63834.429854181311</v>
      </c>
      <c r="H34" s="24">
        <v>6.8688466100001302E-2</v>
      </c>
      <c r="I34" s="24">
        <v>3382.7521744530104</v>
      </c>
      <c r="J34" s="24">
        <v>0</v>
      </c>
      <c r="K34" s="24">
        <v>2.3534217453873171E-5</v>
      </c>
      <c r="L34" s="24">
        <v>3.0976612138526397E-6</v>
      </c>
      <c r="M34" s="24">
        <v>0</v>
      </c>
      <c r="N34" s="24">
        <v>0</v>
      </c>
      <c r="O34" s="24">
        <v>0</v>
      </c>
      <c r="P34" s="24">
        <v>5.3180984781647991E-7</v>
      </c>
      <c r="Q34" s="24">
        <v>0</v>
      </c>
      <c r="R34" s="24">
        <v>0</v>
      </c>
      <c r="S34" s="24">
        <v>0</v>
      </c>
      <c r="T34" s="24">
        <v>0</v>
      </c>
      <c r="U34" s="24">
        <v>0</v>
      </c>
      <c r="V34" s="24">
        <v>0</v>
      </c>
      <c r="W34" s="24">
        <v>0</v>
      </c>
      <c r="X34" s="24">
        <v>0</v>
      </c>
      <c r="Y34" s="24">
        <v>0</v>
      </c>
      <c r="Z34" s="24">
        <v>2.7802759487335801E-7</v>
      </c>
      <c r="AA34" s="24">
        <v>3.6478968016409996E-7</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1807.9434792718291</v>
      </c>
      <c r="G45" s="30">
        <v>63834.429854181311</v>
      </c>
      <c r="H45" s="30">
        <v>6.8688466100001302E-2</v>
      </c>
      <c r="I45" s="30">
        <v>3382.7521744530104</v>
      </c>
      <c r="J45" s="30">
        <v>0</v>
      </c>
      <c r="K45" s="30">
        <v>2.3534217453873171E-5</v>
      </c>
      <c r="L45" s="30">
        <v>3.0976612138526397E-6</v>
      </c>
      <c r="M45" s="30">
        <v>0</v>
      </c>
      <c r="N45" s="30">
        <v>0</v>
      </c>
      <c r="O45" s="30">
        <v>0</v>
      </c>
      <c r="P45" s="30">
        <v>5.3180984781647991E-7</v>
      </c>
      <c r="Q45" s="30">
        <v>0</v>
      </c>
      <c r="R45" s="30">
        <v>0</v>
      </c>
      <c r="S45" s="30">
        <v>0</v>
      </c>
      <c r="T45" s="30">
        <v>0</v>
      </c>
      <c r="U45" s="30">
        <v>0</v>
      </c>
      <c r="V45" s="30">
        <v>0</v>
      </c>
      <c r="W45" s="30">
        <v>0</v>
      </c>
      <c r="X45" s="30">
        <v>0</v>
      </c>
      <c r="Y45" s="30">
        <v>0</v>
      </c>
      <c r="Z45" s="30">
        <v>2.7802759487335801E-7</v>
      </c>
      <c r="AA45" s="30">
        <v>3.6478968016409996E-7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32986.653032231268</v>
      </c>
      <c r="G49" s="24">
        <v>5549.9354881991876</v>
      </c>
      <c r="H49" s="24">
        <v>7.0019851982601857E-3</v>
      </c>
      <c r="I49" s="24">
        <v>17.196637721307564</v>
      </c>
      <c r="J49" s="24">
        <v>1.0816618830713999E-5</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1.7105615992120561E-6</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32986.653032231268</v>
      </c>
      <c r="G59" s="30">
        <v>5549.9354881991876</v>
      </c>
      <c r="H59" s="30">
        <v>7.0019851982601857E-3</v>
      </c>
      <c r="I59" s="30">
        <v>17.196637721307564</v>
      </c>
      <c r="J59" s="30">
        <v>1.0816618830713999E-5</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1.7105615992120561E-6</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R1wu5y+0KHidjckkLKsy3r2Yus76gBrqboQ/7aeZWg+ECbhoQNRTBEPyyUKbowYE77RWjxJJ0irzudFmaCa+1A==" saltValue="tKzkK9D9XBPDi+NelIlz5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9DC36-8C11-4700-A336-333FA1612F7F}">
  <sheetPr codeName="Sheet14">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0.2139387045324484</v>
      </c>
      <c r="D6" s="24">
        <v>1.364345247359757</v>
      </c>
      <c r="E6" s="24">
        <v>0.15414477591510478</v>
      </c>
      <c r="F6" s="24">
        <v>0.18211865086189766</v>
      </c>
      <c r="G6" s="24">
        <v>0.20362452973240414</v>
      </c>
      <c r="H6" s="24">
        <v>1.0046192456247867E-2</v>
      </c>
      <c r="I6" s="24">
        <v>3.966411881985242E-2</v>
      </c>
      <c r="J6" s="24">
        <v>2.1790161250012059E-2</v>
      </c>
      <c r="K6" s="24">
        <v>394022.88094769447</v>
      </c>
      <c r="L6" s="24">
        <v>5.891274768593786E-3</v>
      </c>
      <c r="M6" s="24">
        <v>4.8226338043201927E-3</v>
      </c>
      <c r="N6" s="24">
        <v>1.3259471256075735E-2</v>
      </c>
      <c r="O6" s="24">
        <v>4.7870690428898259E-3</v>
      </c>
      <c r="P6" s="24">
        <v>8.3729398780967822E-3</v>
      </c>
      <c r="Q6" s="24">
        <v>77588.995836497634</v>
      </c>
      <c r="R6" s="24">
        <v>1.2071214747381685E-2</v>
      </c>
      <c r="S6" s="24">
        <v>882.96277647068018</v>
      </c>
      <c r="T6" s="24">
        <v>9.990461808922993E-2</v>
      </c>
      <c r="U6" s="24">
        <v>0.10282779218496158</v>
      </c>
      <c r="V6" s="24">
        <v>1.8578150724514256E-2</v>
      </c>
      <c r="W6" s="24">
        <v>17395.525564354706</v>
      </c>
      <c r="X6" s="24">
        <v>17696.621527915213</v>
      </c>
      <c r="Y6" s="24">
        <v>1.9009240393736131E-2</v>
      </c>
      <c r="Z6" s="24">
        <v>1.374826462503379E-2</v>
      </c>
      <c r="AA6" s="24">
        <v>2.2696493159569601E-3</v>
      </c>
    </row>
    <row r="7" spans="1:27" x14ac:dyDescent="0.25">
      <c r="A7" s="28" t="s">
        <v>132</v>
      </c>
      <c r="B7" s="28" t="s">
        <v>75</v>
      </c>
      <c r="C7" s="24">
        <v>0.18235187782210804</v>
      </c>
      <c r="D7" s="24">
        <v>0.76456161790831934</v>
      </c>
      <c r="E7" s="24">
        <v>5.6337948329602462E-2</v>
      </c>
      <c r="F7" s="24">
        <v>6.2187971536255104E-2</v>
      </c>
      <c r="G7" s="24">
        <v>0.19133662019074513</v>
      </c>
      <c r="H7" s="24">
        <v>0.48881091237317864</v>
      </c>
      <c r="I7" s="24">
        <v>0.2449844151501315</v>
      </c>
      <c r="J7" s="24">
        <v>1.210569018193604</v>
      </c>
      <c r="K7" s="24">
        <v>0.27200862597474862</v>
      </c>
      <c r="L7" s="24">
        <v>1.0329904265744245E-2</v>
      </c>
      <c r="M7" s="24">
        <v>2.4040537615206133E-2</v>
      </c>
      <c r="N7" s="24">
        <v>3.6014118909019593E-2</v>
      </c>
      <c r="O7" s="24">
        <v>1.1999724905069632E-2</v>
      </c>
      <c r="P7" s="24">
        <v>2.0964981646013521E-2</v>
      </c>
      <c r="Q7" s="24">
        <v>89958.227612468094</v>
      </c>
      <c r="R7" s="24">
        <v>6.9509286635614981E-2</v>
      </c>
      <c r="S7" s="24">
        <v>436311.65948736062</v>
      </c>
      <c r="T7" s="24">
        <v>9.2327366534128708E-3</v>
      </c>
      <c r="U7" s="24">
        <v>4.9342776533146679E-3</v>
      </c>
      <c r="V7" s="24">
        <v>1.3352527360776171E-2</v>
      </c>
      <c r="W7" s="24">
        <v>2.3529173565750634E-2</v>
      </c>
      <c r="X7" s="24">
        <v>49143.277015025509</v>
      </c>
      <c r="Y7" s="24">
        <v>0.20688086499427044</v>
      </c>
      <c r="Z7" s="24">
        <v>37374.512595908658</v>
      </c>
      <c r="AA7" s="24">
        <v>22057.112956727738</v>
      </c>
    </row>
    <row r="8" spans="1:27" x14ac:dyDescent="0.25">
      <c r="A8" s="28" t="s">
        <v>133</v>
      </c>
      <c r="B8" s="28" t="s">
        <v>75</v>
      </c>
      <c r="C8" s="24">
        <v>6.2989990577230801E-2</v>
      </c>
      <c r="D8" s="24">
        <v>5.8954912470506977E-3</v>
      </c>
      <c r="E8" s="24">
        <v>1.0789942514592178E-3</v>
      </c>
      <c r="F8" s="24">
        <v>1.3095443119471415E-3</v>
      </c>
      <c r="G8" s="24">
        <v>8.4909835429726162E-4</v>
      </c>
      <c r="H8" s="24">
        <v>5.3909934169340363E-4</v>
      </c>
      <c r="I8" s="24">
        <v>7.5831232541961728E-4</v>
      </c>
      <c r="J8" s="24">
        <v>1.4741774422573439E-3</v>
      </c>
      <c r="K8" s="24">
        <v>1.1528512226085818E-3</v>
      </c>
      <c r="L8" s="24">
        <v>1.3355538873732538E-3</v>
      </c>
      <c r="M8" s="24">
        <v>1.0609663635080843E-3</v>
      </c>
      <c r="N8" s="24">
        <v>1.3895130509559272E-3</v>
      </c>
      <c r="O8" s="24">
        <v>1.0834285993166308E-3</v>
      </c>
      <c r="P8" s="24">
        <v>9.7827413491352491E-4</v>
      </c>
      <c r="Q8" s="24">
        <v>7.2074590282770828E-4</v>
      </c>
      <c r="R8" s="24">
        <v>8.204854249179986E-4</v>
      </c>
      <c r="S8" s="24">
        <v>2.5659060540398335E-3</v>
      </c>
      <c r="T8" s="24">
        <v>1.2803708982457229E-3</v>
      </c>
      <c r="U8" s="24">
        <v>1.2398764971362289E-3</v>
      </c>
      <c r="V8" s="24">
        <v>1.0885550051882634E-3</v>
      </c>
      <c r="W8" s="24">
        <v>1.5210128432254079E-3</v>
      </c>
      <c r="X8" s="24">
        <v>3990.8104317921266</v>
      </c>
      <c r="Y8" s="24">
        <v>1630.7325368822753</v>
      </c>
      <c r="Z8" s="24">
        <v>3.5640237010179324E-3</v>
      </c>
      <c r="AA8" s="24">
        <v>2177.2362034513567</v>
      </c>
    </row>
    <row r="9" spans="1:27" x14ac:dyDescent="0.25">
      <c r="A9" s="28" t="s">
        <v>134</v>
      </c>
      <c r="B9" s="28" t="s">
        <v>75</v>
      </c>
      <c r="C9" s="24">
        <v>0.1521240567471274</v>
      </c>
      <c r="D9" s="24">
        <v>0.72284695490678386</v>
      </c>
      <c r="E9" s="24">
        <v>0.18541678328652453</v>
      </c>
      <c r="F9" s="24">
        <v>2.1889546636892156E-2</v>
      </c>
      <c r="G9" s="24">
        <v>7.6138113366776713E-2</v>
      </c>
      <c r="H9" s="24">
        <v>8.8855375030051462E-2</v>
      </c>
      <c r="I9" s="24">
        <v>2.8501718200213418E-2</v>
      </c>
      <c r="J9" s="24">
        <v>0.21207990977373931</v>
      </c>
      <c r="K9" s="24">
        <v>5.973439405805097E-2</v>
      </c>
      <c r="L9" s="24">
        <v>4.8811847428120073E-2</v>
      </c>
      <c r="M9" s="24">
        <v>4.0653465136942381E-2</v>
      </c>
      <c r="N9" s="24">
        <v>0.2301371914499678</v>
      </c>
      <c r="O9" s="24">
        <v>7.4149557330483909E-2</v>
      </c>
      <c r="P9" s="24">
        <v>0.16159817196397688</v>
      </c>
      <c r="Q9" s="24">
        <v>0.74182744003392898</v>
      </c>
      <c r="R9" s="24">
        <v>9.1770569236634458E-2</v>
      </c>
      <c r="S9" s="24">
        <v>17646.157923755163</v>
      </c>
      <c r="T9" s="24">
        <v>40945.616858222435</v>
      </c>
      <c r="U9" s="24">
        <v>2635.3761798411174</v>
      </c>
      <c r="V9" s="24">
        <v>3.5853313874011521E-2</v>
      </c>
      <c r="W9" s="24">
        <v>3.5040228555147858E-2</v>
      </c>
      <c r="X9" s="24">
        <v>2.9437992771722644E-2</v>
      </c>
      <c r="Y9" s="24">
        <v>3.3111323673793117E-2</v>
      </c>
      <c r="Z9" s="24">
        <v>5.9340161586571204E-2</v>
      </c>
      <c r="AA9" s="24">
        <v>2.2578471405368217E-2</v>
      </c>
    </row>
    <row r="10" spans="1:27" x14ac:dyDescent="0.25">
      <c r="A10" s="28" t="s">
        <v>135</v>
      </c>
      <c r="B10" s="28" t="s">
        <v>75</v>
      </c>
      <c r="C10" s="24">
        <v>0</v>
      </c>
      <c r="D10" s="24">
        <v>6.9995168702470696E-3</v>
      </c>
      <c r="E10" s="24">
        <v>2.2237646537114739E-3</v>
      </c>
      <c r="F10" s="24">
        <v>1.0024802612781331E-3</v>
      </c>
      <c r="G10" s="24">
        <v>5.8052152131417604E-4</v>
      </c>
      <c r="H10" s="24">
        <v>1.3916257007017729E-3</v>
      </c>
      <c r="I10" s="24">
        <v>6.4606559219635166E-4</v>
      </c>
      <c r="J10" s="24">
        <v>2.3866313221404928E-3</v>
      </c>
      <c r="K10" s="24">
        <v>1.6122198570809828E-3</v>
      </c>
      <c r="L10" s="24">
        <v>2.3918366800029876E-3</v>
      </c>
      <c r="M10" s="24">
        <v>3.1081786708815688E-4</v>
      </c>
      <c r="N10" s="24">
        <v>1.3842857950301139E-3</v>
      </c>
      <c r="O10" s="24">
        <v>8.5474899294253604E-4</v>
      </c>
      <c r="P10" s="24">
        <v>5.9345191683388798E-6</v>
      </c>
      <c r="Q10" s="24">
        <v>3.6046307521316056E-4</v>
      </c>
      <c r="R10" s="24">
        <v>2.1946317710242343E-3</v>
      </c>
      <c r="S10" s="24">
        <v>1.0384741190020631E-3</v>
      </c>
      <c r="T10" s="24">
        <v>1.1170065288957527E-3</v>
      </c>
      <c r="U10" s="24">
        <v>5.5315327413624508E-4</v>
      </c>
      <c r="V10" s="24">
        <v>3.5405889171756722E-4</v>
      </c>
      <c r="W10" s="24">
        <v>1.1705977213695559E-3</v>
      </c>
      <c r="X10" s="24">
        <v>4.4958305846909402E-4</v>
      </c>
      <c r="Y10" s="24">
        <v>1.7375400224124959E-4</v>
      </c>
      <c r="Z10" s="24">
        <v>2.06650110163446E-4</v>
      </c>
      <c r="AA10" s="24">
        <v>1.8056633400797788E-4</v>
      </c>
    </row>
    <row r="11" spans="1:27" x14ac:dyDescent="0.25">
      <c r="A11" s="22" t="s">
        <v>40</v>
      </c>
      <c r="B11" s="22" t="s">
        <v>153</v>
      </c>
      <c r="C11" s="30">
        <v>0.61140462967891462</v>
      </c>
      <c r="D11" s="30">
        <v>2.8646488282921583</v>
      </c>
      <c r="E11" s="30">
        <v>0.3992022664364025</v>
      </c>
      <c r="F11" s="30">
        <v>0.26850819360827016</v>
      </c>
      <c r="G11" s="30">
        <v>0.47252888316553737</v>
      </c>
      <c r="H11" s="30">
        <v>0.58964320490187305</v>
      </c>
      <c r="I11" s="30">
        <v>0.31455463008781331</v>
      </c>
      <c r="J11" s="30">
        <v>1.4482998979817532</v>
      </c>
      <c r="K11" s="30">
        <v>394023.21545578557</v>
      </c>
      <c r="L11" s="30">
        <v>6.8760417029834348E-2</v>
      </c>
      <c r="M11" s="30">
        <v>7.0888420787064949E-2</v>
      </c>
      <c r="N11" s="30">
        <v>0.28218458046104922</v>
      </c>
      <c r="O11" s="30">
        <v>9.2874528870702536E-2</v>
      </c>
      <c r="P11" s="30">
        <v>0.19192030214216904</v>
      </c>
      <c r="Q11" s="30">
        <v>167547.96635761476</v>
      </c>
      <c r="R11" s="30">
        <v>0.17636618781557337</v>
      </c>
      <c r="S11" s="30">
        <v>454840.78379196668</v>
      </c>
      <c r="T11" s="30">
        <v>40945.728392954603</v>
      </c>
      <c r="U11" s="30">
        <v>2635.4857349407271</v>
      </c>
      <c r="V11" s="30">
        <v>6.9226605856207782E-2</v>
      </c>
      <c r="W11" s="30">
        <v>17395.586825367394</v>
      </c>
      <c r="X11" s="30">
        <v>70830.738862308674</v>
      </c>
      <c r="Y11" s="30">
        <v>1630.9917120653395</v>
      </c>
      <c r="Z11" s="30">
        <v>37374.589455008681</v>
      </c>
      <c r="AA11" s="30">
        <v>24234.37418886615</v>
      </c>
    </row>
  </sheetData>
  <sheetProtection algorithmName="SHA-512" hashValue="C476IU5bxaWOidKizS6VURbUg3LNUFo3ceM47FSbtZjPcnorEKu/43wsMisPIyUDUgV0nkcGm4Em9vwNbsbXvg==" saltValue="OviHGV3kvwEqQdtqgJ1gh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D4AF7-51D9-48C4-AC5E-E49952A5A3EF}">
  <sheetPr codeName="Sheet16">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3.5871553050000013</v>
      </c>
      <c r="D6" s="24">
        <v>1.1687592689999997</v>
      </c>
      <c r="E6" s="24">
        <v>74536.619228717987</v>
      </c>
      <c r="F6" s="24">
        <v>28800.518544766004</v>
      </c>
      <c r="G6" s="24">
        <v>57918.610697118012</v>
      </c>
      <c r="H6" s="24">
        <v>17465.982146351002</v>
      </c>
      <c r="I6" s="24">
        <v>4288.5750460940008</v>
      </c>
      <c r="J6" s="24">
        <v>9843.9068333949981</v>
      </c>
      <c r="K6" s="24">
        <v>4897.2813160630021</v>
      </c>
      <c r="L6" s="24">
        <v>8937.4697583489997</v>
      </c>
      <c r="M6" s="24">
        <v>24.604945509999997</v>
      </c>
      <c r="N6" s="24">
        <v>9918.5909461249994</v>
      </c>
      <c r="O6" s="24">
        <v>1718.3821584119996</v>
      </c>
      <c r="P6" s="24">
        <v>9.9987195300000025</v>
      </c>
      <c r="Q6" s="24">
        <v>5137.8159656350008</v>
      </c>
      <c r="R6" s="24">
        <v>12087.051621838</v>
      </c>
      <c r="S6" s="24">
        <v>54103.797904865001</v>
      </c>
      <c r="T6" s="24">
        <v>1.2459185640000003</v>
      </c>
      <c r="U6" s="24">
        <v>208.12035623599999</v>
      </c>
      <c r="V6" s="24">
        <v>26.418916427000003</v>
      </c>
      <c r="W6" s="24">
        <v>10666.688636884001</v>
      </c>
      <c r="X6" s="24">
        <v>5783.428937828</v>
      </c>
      <c r="Y6" s="24">
        <v>54.547185588000005</v>
      </c>
      <c r="Z6" s="24">
        <v>1594.6330924709998</v>
      </c>
      <c r="AA6" s="24">
        <v>7856.1410089330011</v>
      </c>
    </row>
    <row r="7" spans="1:27" x14ac:dyDescent="0.25">
      <c r="A7" s="28" t="s">
        <v>132</v>
      </c>
      <c r="B7" s="28" t="s">
        <v>68</v>
      </c>
      <c r="C7" s="24">
        <v>0.14390575599999997</v>
      </c>
      <c r="D7" s="24">
        <v>0.16749776799999988</v>
      </c>
      <c r="E7" s="24">
        <v>0.16818880399999997</v>
      </c>
      <c r="F7" s="24">
        <v>1986.9561190529998</v>
      </c>
      <c r="G7" s="24">
        <v>19342.861272100003</v>
      </c>
      <c r="H7" s="24">
        <v>20868.725354099999</v>
      </c>
      <c r="I7" s="24">
        <v>0.18152190600000001</v>
      </c>
      <c r="J7" s="24">
        <v>53808.718454999995</v>
      </c>
      <c r="K7" s="24">
        <v>17.583847242000001</v>
      </c>
      <c r="L7" s="24">
        <v>0.17997216499999991</v>
      </c>
      <c r="M7" s="24">
        <v>1941.4417741899999</v>
      </c>
      <c r="N7" s="24">
        <v>323.53726604500002</v>
      </c>
      <c r="O7" s="24">
        <v>145.09630011399997</v>
      </c>
      <c r="P7" s="24">
        <v>741.29595779299996</v>
      </c>
      <c r="Q7" s="24">
        <v>1843.6258351040001</v>
      </c>
      <c r="R7" s="24">
        <v>1212.320589148</v>
      </c>
      <c r="S7" s="24">
        <v>8263.952121712</v>
      </c>
      <c r="T7" s="24">
        <v>0.192967993</v>
      </c>
      <c r="U7" s="24">
        <v>1419.785209982</v>
      </c>
      <c r="V7" s="24">
        <v>0.19224787099999999</v>
      </c>
      <c r="W7" s="24">
        <v>1195.59521025</v>
      </c>
      <c r="X7" s="24">
        <v>3807.94757617</v>
      </c>
      <c r="Y7" s="24">
        <v>441.20289876199996</v>
      </c>
      <c r="Z7" s="24">
        <v>5183.6760789999998</v>
      </c>
      <c r="AA7" s="24">
        <v>1466.9782863100002</v>
      </c>
    </row>
    <row r="8" spans="1:27" x14ac:dyDescent="0.25">
      <c r="A8" s="28" t="s">
        <v>133</v>
      </c>
      <c r="B8" s="28" t="s">
        <v>68</v>
      </c>
      <c r="C8" s="24">
        <v>0.20163727499999987</v>
      </c>
      <c r="D8" s="24">
        <v>11638.676858300001</v>
      </c>
      <c r="E8" s="24">
        <v>0.20148704300000003</v>
      </c>
      <c r="F8" s="24">
        <v>1734.85622248</v>
      </c>
      <c r="G8" s="24">
        <v>24.394999983999998</v>
      </c>
      <c r="H8" s="24">
        <v>3564.8505010630006</v>
      </c>
      <c r="I8" s="24">
        <v>218.32995799399998</v>
      </c>
      <c r="J8" s="24">
        <v>0.20145596699999987</v>
      </c>
      <c r="K8" s="24">
        <v>10.793894096999999</v>
      </c>
      <c r="L8" s="24">
        <v>0.20140385299999997</v>
      </c>
      <c r="M8" s="24">
        <v>0.200930677</v>
      </c>
      <c r="N8" s="24">
        <v>50.224150779999995</v>
      </c>
      <c r="O8" s="24">
        <v>0.20482474599999992</v>
      </c>
      <c r="P8" s="24">
        <v>0.20707824599999999</v>
      </c>
      <c r="Q8" s="24">
        <v>3856.4281937100004</v>
      </c>
      <c r="R8" s="24">
        <v>93.025879905000011</v>
      </c>
      <c r="S8" s="24">
        <v>271.53946269799997</v>
      </c>
      <c r="T8" s="24">
        <v>0.2126558979999999</v>
      </c>
      <c r="U8" s="24">
        <v>4782.3841987400001</v>
      </c>
      <c r="V8" s="24">
        <v>5864.63598852</v>
      </c>
      <c r="W8" s="24">
        <v>115.957990162</v>
      </c>
      <c r="X8" s="24">
        <v>429.73108000399998</v>
      </c>
      <c r="Y8" s="24">
        <v>591.75557918200013</v>
      </c>
      <c r="Z8" s="24">
        <v>903.60658567500002</v>
      </c>
      <c r="AA8" s="24">
        <v>2053.3565018969998</v>
      </c>
    </row>
    <row r="9" spans="1:27" x14ac:dyDescent="0.25">
      <c r="A9" s="28" t="s">
        <v>134</v>
      </c>
      <c r="B9" s="28" t="s">
        <v>68</v>
      </c>
      <c r="C9" s="24">
        <v>0.17187878899999989</v>
      </c>
      <c r="D9" s="24">
        <v>0.16809009700000002</v>
      </c>
      <c r="E9" s="24">
        <v>823.15723100000002</v>
      </c>
      <c r="F9" s="24">
        <v>0.17154866800000002</v>
      </c>
      <c r="G9" s="24">
        <v>31.701360138000005</v>
      </c>
      <c r="H9" s="24">
        <v>14.765062206</v>
      </c>
      <c r="I9" s="24">
        <v>6.7599747159999994</v>
      </c>
      <c r="J9" s="24">
        <v>0.17078976999999992</v>
      </c>
      <c r="K9" s="24">
        <v>8.9174308250000003</v>
      </c>
      <c r="L9" s="24">
        <v>0.17060235199999996</v>
      </c>
      <c r="M9" s="24">
        <v>0.17067549400000001</v>
      </c>
      <c r="N9" s="24">
        <v>40.700711447000003</v>
      </c>
      <c r="O9" s="24">
        <v>0.17461526799999991</v>
      </c>
      <c r="P9" s="24">
        <v>0.17689291700000001</v>
      </c>
      <c r="Q9" s="24">
        <v>6352.5750290000005</v>
      </c>
      <c r="R9" s="24">
        <v>256.77229670399998</v>
      </c>
      <c r="S9" s="24">
        <v>1143.779986302</v>
      </c>
      <c r="T9" s="24">
        <v>0.18175276500000001</v>
      </c>
      <c r="U9" s="24">
        <v>276.77154015799999</v>
      </c>
      <c r="V9" s="24">
        <v>1200.9675101649998</v>
      </c>
      <c r="W9" s="24">
        <v>235.11884803200002</v>
      </c>
      <c r="X9" s="24">
        <v>518.06594736</v>
      </c>
      <c r="Y9" s="24">
        <v>607.20361817000003</v>
      </c>
      <c r="Z9" s="24">
        <v>1279.2768578749999</v>
      </c>
      <c r="AA9" s="24">
        <v>474.22269123400002</v>
      </c>
    </row>
    <row r="10" spans="1:27" x14ac:dyDescent="0.25">
      <c r="A10" s="28" t="s">
        <v>135</v>
      </c>
      <c r="B10" s="28" t="s">
        <v>68</v>
      </c>
      <c r="C10" s="24">
        <v>0.13578609999999991</v>
      </c>
      <c r="D10" s="24">
        <v>0.13018859800000002</v>
      </c>
      <c r="E10" s="24">
        <v>0.13492865399999998</v>
      </c>
      <c r="F10" s="24">
        <v>0.13553110300000001</v>
      </c>
      <c r="G10" s="24">
        <v>0.13397155799999999</v>
      </c>
      <c r="H10" s="24">
        <v>14.68351096</v>
      </c>
      <c r="I10" s="24">
        <v>0.13468194699999997</v>
      </c>
      <c r="J10" s="24">
        <v>0.13381573099999991</v>
      </c>
      <c r="K10" s="24">
        <v>0.13508205399999992</v>
      </c>
      <c r="L10" s="24">
        <v>0.13599267300000001</v>
      </c>
      <c r="M10" s="24">
        <v>0.13006996900000001</v>
      </c>
      <c r="N10" s="24">
        <v>0.13688678299999998</v>
      </c>
      <c r="O10" s="24">
        <v>0.13826885299999997</v>
      </c>
      <c r="P10" s="24">
        <v>0.13414825300000002</v>
      </c>
      <c r="Q10" s="24">
        <v>0.13673312200000001</v>
      </c>
      <c r="R10" s="24">
        <v>0.13644625500000002</v>
      </c>
      <c r="S10" s="24">
        <v>94.104321386999999</v>
      </c>
      <c r="T10" s="24">
        <v>0.14022614999999999</v>
      </c>
      <c r="U10" s="24">
        <v>35.098880546000004</v>
      </c>
      <c r="V10" s="24">
        <v>0.13301015100000002</v>
      </c>
      <c r="W10" s="24">
        <v>64.565034853</v>
      </c>
      <c r="X10" s="24">
        <v>16.146633286</v>
      </c>
      <c r="Y10" s="24">
        <v>33.153969543000002</v>
      </c>
      <c r="Z10" s="24">
        <v>103.63514256800001</v>
      </c>
      <c r="AA10" s="24">
        <v>44.981424185999998</v>
      </c>
    </row>
    <row r="11" spans="1:27" x14ac:dyDescent="0.25">
      <c r="A11" s="22" t="s">
        <v>40</v>
      </c>
      <c r="B11" s="22" t="s">
        <v>153</v>
      </c>
      <c r="C11" s="30">
        <v>4.2403632250000012</v>
      </c>
      <c r="D11" s="30">
        <v>11640.311394032002</v>
      </c>
      <c r="E11" s="30">
        <v>75360.281064219002</v>
      </c>
      <c r="F11" s="30">
        <v>32522.637966070004</v>
      </c>
      <c r="G11" s="30">
        <v>77317.702300898018</v>
      </c>
      <c r="H11" s="30">
        <v>41929.006574680003</v>
      </c>
      <c r="I11" s="30">
        <v>4513.9811826570012</v>
      </c>
      <c r="J11" s="30">
        <v>63653.131349862997</v>
      </c>
      <c r="K11" s="30">
        <v>4934.7115702810024</v>
      </c>
      <c r="L11" s="30">
        <v>8938.157729392</v>
      </c>
      <c r="M11" s="30">
        <v>1966.5483958400002</v>
      </c>
      <c r="N11" s="30">
        <v>10333.18996118</v>
      </c>
      <c r="O11" s="30">
        <v>1863.9961673929995</v>
      </c>
      <c r="P11" s="30">
        <v>751.81279673900008</v>
      </c>
      <c r="Q11" s="30">
        <v>17190.581756571002</v>
      </c>
      <c r="R11" s="30">
        <v>13649.30683385</v>
      </c>
      <c r="S11" s="30">
        <v>63877.173796963994</v>
      </c>
      <c r="T11" s="30">
        <v>1.9735213700000003</v>
      </c>
      <c r="U11" s="30">
        <v>6722.160185662</v>
      </c>
      <c r="V11" s="30">
        <v>7092.3476731340006</v>
      </c>
      <c r="W11" s="30">
        <v>12277.925720181</v>
      </c>
      <c r="X11" s="30">
        <v>10555.320174648001</v>
      </c>
      <c r="Y11" s="30">
        <v>1727.8632512450001</v>
      </c>
      <c r="Z11" s="30">
        <v>9064.8277575890006</v>
      </c>
      <c r="AA11" s="30">
        <v>11895.679912560001</v>
      </c>
    </row>
  </sheetData>
  <sheetProtection algorithmName="SHA-512" hashValue="WfbQ7zboN7sdqBafrvpVIviA7oV8Ezhtj9gjYLppd8soFOjEHEZkXre1hVx9MsIhVQbyO+u2tAgE8YLJ+I4Efw==" saltValue="sdNL8FRIlPwXXBgXxhVXhQ=="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9195-91EA-4C82-A395-3B431F4DB7A5}">
  <sheetPr codeName="Sheet18">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0.61883629071553836</v>
      </c>
      <c r="D6" s="31">
        <v>0.54545963859389524</v>
      </c>
      <c r="E6" s="31">
        <v>0.60971177436245549</v>
      </c>
      <c r="F6" s="31">
        <v>0.62198823056553132</v>
      </c>
      <c r="G6" s="31">
        <v>0.62917662297360977</v>
      </c>
      <c r="H6" s="31">
        <v>0.57827683736486146</v>
      </c>
      <c r="I6" s="31">
        <v>0.6516454881655811</v>
      </c>
      <c r="J6" s="31">
        <v>0.669540747481849</v>
      </c>
      <c r="K6" s="31">
        <v>0.66219066392398152</v>
      </c>
      <c r="L6" s="31">
        <v>0.649696943277706</v>
      </c>
      <c r="M6" s="31">
        <v>0.58929411999465742</v>
      </c>
      <c r="N6" s="31">
        <v>0.66476843767454341</v>
      </c>
      <c r="O6" s="31">
        <v>0.70946609959531393</v>
      </c>
      <c r="P6" s="31">
        <v>0.69260572964341505</v>
      </c>
      <c r="Q6" s="31">
        <v>0.76295396203416632</v>
      </c>
      <c r="R6" s="31">
        <v>0.75639614597813443</v>
      </c>
      <c r="S6" s="31">
        <v>0.7720590206284843</v>
      </c>
      <c r="T6" s="31">
        <v>0.7726090493423815</v>
      </c>
      <c r="U6" s="31">
        <v>0.76590978408549748</v>
      </c>
      <c r="V6" s="31">
        <v>0.70640807088130664</v>
      </c>
      <c r="W6" s="31">
        <v>0.71729958487407908</v>
      </c>
      <c r="X6" s="31">
        <v>0.75484565500197032</v>
      </c>
      <c r="Y6" s="31">
        <v>0.72260391527525869</v>
      </c>
      <c r="Z6" s="31">
        <v>0.66582296886606407</v>
      </c>
      <c r="AA6" s="31">
        <v>0.66237102731956576</v>
      </c>
    </row>
    <row r="7" spans="1:27" x14ac:dyDescent="0.25">
      <c r="A7" s="28" t="s">
        <v>40</v>
      </c>
      <c r="B7" s="28" t="s">
        <v>72</v>
      </c>
      <c r="C7" s="31">
        <v>0.76192507112290508</v>
      </c>
      <c r="D7" s="31">
        <v>0.66745703698391068</v>
      </c>
      <c r="E7" s="31">
        <v>0.73163199933060785</v>
      </c>
      <c r="F7" s="31">
        <v>0.79322019723405868</v>
      </c>
      <c r="G7" s="31">
        <v>0.80233043736901943</v>
      </c>
      <c r="H7" s="31">
        <v>0.78104078541510913</v>
      </c>
      <c r="I7" s="31">
        <v>0.72123710527499152</v>
      </c>
      <c r="J7" s="31">
        <v>0.76835750942183823</v>
      </c>
      <c r="K7" s="31">
        <v>0.7011395469055236</v>
      </c>
      <c r="L7" s="31">
        <v>0.74608990784219498</v>
      </c>
      <c r="M7" s="31">
        <v>0.75618087203842166</v>
      </c>
      <c r="N7" s="31">
        <v>0.76711841161785177</v>
      </c>
      <c r="O7" s="31">
        <v>0.79738507630771871</v>
      </c>
      <c r="P7" s="31">
        <v>0.78924772912451047</v>
      </c>
      <c r="Q7" s="31">
        <v>0.7628984745864148</v>
      </c>
      <c r="R7" s="31">
        <v>0.78711053329261937</v>
      </c>
      <c r="S7" s="31">
        <v>0.75934255035858544</v>
      </c>
      <c r="T7" s="31">
        <v>0.74125550310515043</v>
      </c>
      <c r="U7" s="31">
        <v>0.73580157006555691</v>
      </c>
      <c r="V7" s="31">
        <v>0.79466831166296237</v>
      </c>
      <c r="W7" s="31">
        <v>0.74577819017690483</v>
      </c>
      <c r="X7" s="31">
        <v>0.7605976470647049</v>
      </c>
      <c r="Y7" s="31">
        <v>0.72158148149032175</v>
      </c>
      <c r="Z7" s="31">
        <v>0.71971633909274624</v>
      </c>
      <c r="AA7" s="31">
        <v>0.74882469356791603</v>
      </c>
    </row>
    <row r="8" spans="1:27" x14ac:dyDescent="0.25">
      <c r="A8" s="28" t="s">
        <v>40</v>
      </c>
      <c r="B8" s="28" t="s">
        <v>20</v>
      </c>
      <c r="C8" s="31">
        <v>8.9461096014422273E-2</v>
      </c>
      <c r="D8" s="31">
        <v>8.5844233934971162E-2</v>
      </c>
      <c r="E8" s="31">
        <v>7.0782339973494063E-2</v>
      </c>
      <c r="F8" s="31">
        <v>7.0909663917914756E-2</v>
      </c>
      <c r="G8" s="31">
        <v>7.0909666774111452E-2</v>
      </c>
      <c r="H8" s="31">
        <v>7.0909666722643983E-2</v>
      </c>
      <c r="I8" s="31">
        <v>7.1140961646765852E-2</v>
      </c>
      <c r="J8" s="31">
        <v>7.3044063147647401E-2</v>
      </c>
      <c r="K8" s="31">
        <v>7.0940035784286579E-2</v>
      </c>
      <c r="L8" s="31">
        <v>7.0918800614674093E-2</v>
      </c>
      <c r="M8" s="31">
        <v>7.0909674426039321E-2</v>
      </c>
      <c r="N8" s="31">
        <v>7.0924776712961282E-2</v>
      </c>
      <c r="O8" s="31">
        <v>7.0919241742111491E-2</v>
      </c>
      <c r="P8" s="31">
        <v>7.2932270529663987E-2</v>
      </c>
      <c r="Q8" s="31">
        <v>0.20763782670263906</v>
      </c>
      <c r="R8" s="31">
        <v>0.14411856799088468</v>
      </c>
      <c r="S8" s="31">
        <v>0.24137508452806511</v>
      </c>
      <c r="T8" s="31">
        <v>0.27986937756352681</v>
      </c>
      <c r="U8" s="31">
        <v>0.33114136835699476</v>
      </c>
      <c r="V8" s="31">
        <v>0.2856185201453304</v>
      </c>
      <c r="W8" s="31">
        <v>0.28153350063464838</v>
      </c>
      <c r="X8" s="31">
        <v>0.37377003623669741</v>
      </c>
      <c r="Y8" s="31">
        <v>0.33149999819714077</v>
      </c>
      <c r="Z8" s="31">
        <v>0.30742756746253513</v>
      </c>
      <c r="AA8" s="31">
        <v>0.31559351805790253</v>
      </c>
    </row>
    <row r="9" spans="1:27" x14ac:dyDescent="0.25">
      <c r="A9" s="28" t="s">
        <v>40</v>
      </c>
      <c r="B9" s="28" t="s">
        <v>32</v>
      </c>
      <c r="C9" s="31">
        <v>5.8863744774583573E-2</v>
      </c>
      <c r="D9" s="31">
        <v>6.2950238584474877E-2</v>
      </c>
      <c r="E9" s="31">
        <v>6.6030083948015461E-2</v>
      </c>
      <c r="F9" s="31">
        <v>8.1806579733052342E-3</v>
      </c>
      <c r="G9" s="31">
        <v>8.3564285212504395E-3</v>
      </c>
      <c r="H9" s="31">
        <v>9.5536635932560593E-3</v>
      </c>
      <c r="I9" s="31">
        <v>1.0173174394099052E-2</v>
      </c>
      <c r="J9" s="31">
        <v>8.6071556902002112E-3</v>
      </c>
      <c r="K9" s="31">
        <v>7.7612684843695124E-3</v>
      </c>
      <c r="L9" s="31">
        <v>8.4667107042500876E-3</v>
      </c>
      <c r="M9" s="31">
        <v>7.8879182472778361E-3</v>
      </c>
      <c r="N9" s="31">
        <v>8.0888921671935371E-3</v>
      </c>
      <c r="O9" s="31">
        <v>7.6500883561643838E-3</v>
      </c>
      <c r="P9" s="31">
        <v>7.6690651123990173E-3</v>
      </c>
      <c r="Q9" s="31">
        <v>2.1684787671232879E-2</v>
      </c>
      <c r="R9" s="31">
        <v>1.8067865296803653E-2</v>
      </c>
      <c r="S9" s="31">
        <v>3.5532127853881282E-2</v>
      </c>
      <c r="T9" s="31">
        <v>3.8785995433789945E-2</v>
      </c>
      <c r="U9" s="31" t="s">
        <v>166</v>
      </c>
      <c r="V9" s="31" t="s">
        <v>166</v>
      </c>
      <c r="W9" s="31" t="s">
        <v>166</v>
      </c>
      <c r="X9" s="31" t="s">
        <v>166</v>
      </c>
      <c r="Y9" s="31" t="s">
        <v>166</v>
      </c>
      <c r="Z9" s="31" t="s">
        <v>166</v>
      </c>
      <c r="AA9" s="31" t="s">
        <v>166</v>
      </c>
    </row>
    <row r="10" spans="1:27" x14ac:dyDescent="0.25">
      <c r="A10" s="28" t="s">
        <v>40</v>
      </c>
      <c r="B10" s="28" t="s">
        <v>67</v>
      </c>
      <c r="C10" s="31">
        <v>8.7592914367643068E-4</v>
      </c>
      <c r="D10" s="31">
        <v>8.4051477978943571E-4</v>
      </c>
      <c r="E10" s="31">
        <v>1.8142469575801522E-3</v>
      </c>
      <c r="F10" s="31">
        <v>3.8437063854024876E-4</v>
      </c>
      <c r="G10" s="31">
        <v>8.6198863666841943E-4</v>
      </c>
      <c r="H10" s="31">
        <v>1.085417836158976E-3</v>
      </c>
      <c r="I10" s="31">
        <v>7.4642472997126701E-4</v>
      </c>
      <c r="J10" s="31">
        <v>8.639838878531723E-4</v>
      </c>
      <c r="K10" s="31">
        <v>1.4287742422687631E-4</v>
      </c>
      <c r="L10" s="31">
        <v>4.1238731696936987E-4</v>
      </c>
      <c r="M10" s="31">
        <v>2.71646205514037E-4</v>
      </c>
      <c r="N10" s="31">
        <v>5.5002904827878641E-4</v>
      </c>
      <c r="O10" s="31">
        <v>1.3870976403025827E-4</v>
      </c>
      <c r="P10" s="31">
        <v>2.5917516681236519E-4</v>
      </c>
      <c r="Q10" s="31">
        <v>5.6569686512763992E-3</v>
      </c>
      <c r="R10" s="31">
        <v>3.9630737762817664E-3</v>
      </c>
      <c r="S10" s="31">
        <v>1.2542598385688346E-2</v>
      </c>
      <c r="T10" s="31">
        <v>1.1265459164915852E-2</v>
      </c>
      <c r="U10" s="31">
        <v>2.6100395370804434E-2</v>
      </c>
      <c r="V10" s="31">
        <v>4.1872348670984244E-2</v>
      </c>
      <c r="W10" s="31">
        <v>2.8199721506848935E-2</v>
      </c>
      <c r="X10" s="31">
        <v>6.1205796614967514E-2</v>
      </c>
      <c r="Y10" s="31">
        <v>9.7634585298900442E-2</v>
      </c>
      <c r="Z10" s="31">
        <v>8.9060866987847098E-2</v>
      </c>
      <c r="AA10" s="31">
        <v>8.0098413482976569E-2</v>
      </c>
    </row>
    <row r="11" spans="1:27" x14ac:dyDescent="0.25">
      <c r="A11" s="28" t="s">
        <v>40</v>
      </c>
      <c r="B11" s="28" t="s">
        <v>66</v>
      </c>
      <c r="C11" s="31">
        <v>0.19977246479372543</v>
      </c>
      <c r="D11" s="31">
        <v>0.25817663172794209</v>
      </c>
      <c r="E11" s="31">
        <v>0.2105695862773386</v>
      </c>
      <c r="F11" s="31">
        <v>0.23384388232040174</v>
      </c>
      <c r="G11" s="31">
        <v>0.26494486902009612</v>
      </c>
      <c r="H11" s="31">
        <v>0.24848117678469894</v>
      </c>
      <c r="I11" s="31">
        <v>0.25155928693964302</v>
      </c>
      <c r="J11" s="31">
        <v>0.29015696194874246</v>
      </c>
      <c r="K11" s="31">
        <v>0.2552483658599316</v>
      </c>
      <c r="L11" s="31">
        <v>0.21455196818963271</v>
      </c>
      <c r="M11" s="31">
        <v>0.26982680306492457</v>
      </c>
      <c r="N11" s="31">
        <v>0.22020637869849455</v>
      </c>
      <c r="O11" s="31">
        <v>0.23696235376406624</v>
      </c>
      <c r="P11" s="31">
        <v>0.26824511200383649</v>
      </c>
      <c r="Q11" s="31">
        <v>0.25243485299404989</v>
      </c>
      <c r="R11" s="31">
        <v>0.24789995539356449</v>
      </c>
      <c r="S11" s="31">
        <v>0.28171059453697739</v>
      </c>
      <c r="T11" s="31">
        <v>0.24484886651227711</v>
      </c>
      <c r="U11" s="31">
        <v>0.20715686682882317</v>
      </c>
      <c r="V11" s="31">
        <v>0.26222123197334302</v>
      </c>
      <c r="W11" s="31">
        <v>0.20914733541103461</v>
      </c>
      <c r="X11" s="31">
        <v>0.22771374720626747</v>
      </c>
      <c r="Y11" s="31">
        <v>0.25578748832694753</v>
      </c>
      <c r="Z11" s="31">
        <v>0.23518585237186915</v>
      </c>
      <c r="AA11" s="31">
        <v>0.2370472931456914</v>
      </c>
    </row>
    <row r="12" spans="1:27" x14ac:dyDescent="0.25">
      <c r="A12" s="28" t="s">
        <v>40</v>
      </c>
      <c r="B12" s="28" t="s">
        <v>70</v>
      </c>
      <c r="C12" s="31">
        <v>0.33563204539130881</v>
      </c>
      <c r="D12" s="31">
        <v>0.36321937707321311</v>
      </c>
      <c r="E12" s="31">
        <v>0.32478875889933401</v>
      </c>
      <c r="F12" s="31">
        <v>0.32715327063108179</v>
      </c>
      <c r="G12" s="31">
        <v>0.34695379426038814</v>
      </c>
      <c r="H12" s="31">
        <v>0.36224342352368377</v>
      </c>
      <c r="I12" s="31">
        <v>0.37318762136247668</v>
      </c>
      <c r="J12" s="31">
        <v>0.35759756905865503</v>
      </c>
      <c r="K12" s="31">
        <v>0.33047610109451298</v>
      </c>
      <c r="L12" s="31">
        <v>0.33515139910574482</v>
      </c>
      <c r="M12" s="31">
        <v>0.34970808191341557</v>
      </c>
      <c r="N12" s="31">
        <v>0.33219904062440114</v>
      </c>
      <c r="O12" s="31">
        <v>0.32413034735468482</v>
      </c>
      <c r="P12" s="31">
        <v>0.35311283915546915</v>
      </c>
      <c r="Q12" s="31">
        <v>0.37228610273405544</v>
      </c>
      <c r="R12" s="31">
        <v>0.38589475981714738</v>
      </c>
      <c r="S12" s="31">
        <v>0.37209502238527908</v>
      </c>
      <c r="T12" s="31">
        <v>0.36469704940796527</v>
      </c>
      <c r="U12" s="31">
        <v>0.37158081775108037</v>
      </c>
      <c r="V12" s="31">
        <v>0.37145704793500561</v>
      </c>
      <c r="W12" s="31">
        <v>0.34955100051715554</v>
      </c>
      <c r="X12" s="31">
        <v>0.32146213120876282</v>
      </c>
      <c r="Y12" s="31">
        <v>0.35323278801116109</v>
      </c>
      <c r="Z12" s="31">
        <v>0.36799207474387113</v>
      </c>
      <c r="AA12" s="31">
        <v>0.38014255994079771</v>
      </c>
    </row>
    <row r="13" spans="1:27" x14ac:dyDescent="0.25">
      <c r="A13" s="28" t="s">
        <v>40</v>
      </c>
      <c r="B13" s="28" t="s">
        <v>69</v>
      </c>
      <c r="C13" s="31">
        <v>0.27745718788049561</v>
      </c>
      <c r="D13" s="31">
        <v>0.28729852502143904</v>
      </c>
      <c r="E13" s="31">
        <v>0.28869771702002556</v>
      </c>
      <c r="F13" s="31">
        <v>0.28563929735225063</v>
      </c>
      <c r="G13" s="31">
        <v>0.2783021016509018</v>
      </c>
      <c r="H13" s="31">
        <v>0.29715740928356005</v>
      </c>
      <c r="I13" s="31">
        <v>0.29848325442108098</v>
      </c>
      <c r="J13" s="31">
        <v>0.26456967095893513</v>
      </c>
      <c r="K13" s="31">
        <v>0.27524465782532009</v>
      </c>
      <c r="L13" s="31">
        <v>0.28863656880471789</v>
      </c>
      <c r="M13" s="31">
        <v>0.29763463273609658</v>
      </c>
      <c r="N13" s="31">
        <v>0.29527005910556819</v>
      </c>
      <c r="O13" s="31">
        <v>0.28623821894606943</v>
      </c>
      <c r="P13" s="31">
        <v>0.27940409411492312</v>
      </c>
      <c r="Q13" s="31">
        <v>0.30056092317863253</v>
      </c>
      <c r="R13" s="31">
        <v>0.30126929964014793</v>
      </c>
      <c r="S13" s="31">
        <v>0.26752009467921928</v>
      </c>
      <c r="T13" s="31">
        <v>0.28147279634973521</v>
      </c>
      <c r="U13" s="31">
        <v>0.29663978366698202</v>
      </c>
      <c r="V13" s="31">
        <v>0.30312677190472909</v>
      </c>
      <c r="W13" s="31">
        <v>0.29995170615713884</v>
      </c>
      <c r="X13" s="31">
        <v>0.29134019100466119</v>
      </c>
      <c r="Y13" s="31">
        <v>0.28377520180703952</v>
      </c>
      <c r="Z13" s="31">
        <v>0.30296529564436669</v>
      </c>
      <c r="AA13" s="31">
        <v>0.30523718953842893</v>
      </c>
    </row>
    <row r="14" spans="1:27" x14ac:dyDescent="0.25">
      <c r="A14" s="28" t="s">
        <v>40</v>
      </c>
      <c r="B14" s="28" t="s">
        <v>36</v>
      </c>
      <c r="C14" s="31">
        <v>9.4615377583901317E-2</v>
      </c>
      <c r="D14" s="31">
        <v>5.4005333308831886E-2</v>
      </c>
      <c r="E14" s="31">
        <v>5.9362234293876603E-2</v>
      </c>
      <c r="F14" s="31">
        <v>5.5809109168254108E-2</v>
      </c>
      <c r="G14" s="31">
        <v>5.7758223726714499E-2</v>
      </c>
      <c r="H14" s="31">
        <v>6.0786422183399205E-2</v>
      </c>
      <c r="I14" s="31">
        <v>6.0391940450167124E-2</v>
      </c>
      <c r="J14" s="31">
        <v>7.4728467661361694E-2</v>
      </c>
      <c r="K14" s="31">
        <v>7.3726530896581377E-2</v>
      </c>
      <c r="L14" s="31">
        <v>8.5709993877354174E-2</v>
      </c>
      <c r="M14" s="31">
        <v>0.10094569538356973</v>
      </c>
      <c r="N14" s="31">
        <v>0.11560939698921219</v>
      </c>
      <c r="O14" s="31">
        <v>0.11652583933136305</v>
      </c>
      <c r="P14" s="31">
        <v>0.11975314471581516</v>
      </c>
      <c r="Q14" s="31">
        <v>0.12458383893270214</v>
      </c>
      <c r="R14" s="31">
        <v>0.12514522374192233</v>
      </c>
      <c r="S14" s="31">
        <v>0.12182911965612091</v>
      </c>
      <c r="T14" s="31">
        <v>0.12074332685783865</v>
      </c>
      <c r="U14" s="31">
        <v>0.12221091798545987</v>
      </c>
      <c r="V14" s="31">
        <v>0.11962747608450314</v>
      </c>
      <c r="W14" s="31">
        <v>0.12288151785805514</v>
      </c>
      <c r="X14" s="31">
        <v>0.12701231767981824</v>
      </c>
      <c r="Y14" s="31">
        <v>0.12417580098499931</v>
      </c>
      <c r="Z14" s="31">
        <v>0.12837714172403819</v>
      </c>
      <c r="AA14" s="31">
        <v>0.12857970082421721</v>
      </c>
    </row>
    <row r="15" spans="1:27" x14ac:dyDescent="0.25">
      <c r="A15" s="28" t="s">
        <v>40</v>
      </c>
      <c r="B15" s="28" t="s">
        <v>74</v>
      </c>
      <c r="C15" s="31">
        <v>1.3004809135238739E-2</v>
      </c>
      <c r="D15" s="31">
        <v>1.9492872766221307E-2</v>
      </c>
      <c r="E15" s="31">
        <v>4.0487924347482947E-2</v>
      </c>
      <c r="F15" s="31">
        <v>4.5872401485735681E-2</v>
      </c>
      <c r="G15" s="31">
        <v>5.8186247195550218E-2</v>
      </c>
      <c r="H15" s="31">
        <v>0.1120671630421162</v>
      </c>
      <c r="I15" s="31">
        <v>0.13313372961226774</v>
      </c>
      <c r="J15" s="31">
        <v>0.13502740149494127</v>
      </c>
      <c r="K15" s="31">
        <v>0.22695135051772414</v>
      </c>
      <c r="L15" s="31">
        <v>0.24098641019971939</v>
      </c>
      <c r="M15" s="31">
        <v>0.22276661603481229</v>
      </c>
      <c r="N15" s="31">
        <v>0.24624114249788748</v>
      </c>
      <c r="O15" s="31">
        <v>0.23144532815597535</v>
      </c>
      <c r="P15" s="31">
        <v>0.24312488863690457</v>
      </c>
      <c r="Q15" s="31">
        <v>0.27410383080326445</v>
      </c>
      <c r="R15" s="31">
        <v>0.24709472773211685</v>
      </c>
      <c r="S15" s="31">
        <v>0.24235776010566876</v>
      </c>
      <c r="T15" s="31">
        <v>0.23392453954564027</v>
      </c>
      <c r="U15" s="31">
        <v>0.25427231414710549</v>
      </c>
      <c r="V15" s="31">
        <v>0.2491281739306721</v>
      </c>
      <c r="W15" s="31">
        <v>0.25603711861302608</v>
      </c>
      <c r="X15" s="31">
        <v>0.25921603089116635</v>
      </c>
      <c r="Y15" s="31">
        <v>0.25095403520605258</v>
      </c>
      <c r="Z15" s="31">
        <v>0.26476768513280785</v>
      </c>
      <c r="AA15" s="31">
        <v>0.26104295646776232</v>
      </c>
    </row>
    <row r="16" spans="1:27" x14ac:dyDescent="0.25">
      <c r="A16" s="28" t="s">
        <v>40</v>
      </c>
      <c r="B16" s="28" t="s">
        <v>56</v>
      </c>
      <c r="C16" s="31">
        <v>8.5522857577434788E-2</v>
      </c>
      <c r="D16" s="31">
        <v>8.983336413072425E-2</v>
      </c>
      <c r="E16" s="31">
        <v>8.8586095553533376E-2</v>
      </c>
      <c r="F16" s="31">
        <v>8.2988209461664394E-2</v>
      </c>
      <c r="G16" s="31">
        <v>8.7260253386091613E-2</v>
      </c>
      <c r="H16" s="31">
        <v>8.8905450156275281E-2</v>
      </c>
      <c r="I16" s="31">
        <v>8.6250233425151507E-2</v>
      </c>
      <c r="J16" s="31">
        <v>8.3452780790452694E-2</v>
      </c>
      <c r="K16" s="31">
        <v>8.2716647249508751E-2</v>
      </c>
      <c r="L16" s="31">
        <v>8.0914352604791628E-2</v>
      </c>
      <c r="M16" s="31">
        <v>7.901365309609569E-2</v>
      </c>
      <c r="N16" s="31">
        <v>7.9017651502720235E-2</v>
      </c>
      <c r="O16" s="31">
        <v>7.8066161452649649E-2</v>
      </c>
      <c r="P16" s="31">
        <v>7.4591537512081654E-2</v>
      </c>
      <c r="Q16" s="31">
        <v>7.1650336943578502E-2</v>
      </c>
      <c r="R16" s="31">
        <v>7.2119809776997307E-2</v>
      </c>
      <c r="S16" s="31">
        <v>7.0759367227985426E-2</v>
      </c>
      <c r="T16" s="31">
        <v>6.7505180565101741E-2</v>
      </c>
      <c r="U16" s="31">
        <v>6.6875767974393568E-2</v>
      </c>
      <c r="V16" s="31">
        <v>6.4559081532419099E-2</v>
      </c>
      <c r="W16" s="31">
        <v>6.5496089840465468E-2</v>
      </c>
      <c r="X16" s="31">
        <v>6.4646196187894314E-2</v>
      </c>
      <c r="Y16" s="31">
        <v>6.3157018045635505E-2</v>
      </c>
      <c r="Z16" s="31">
        <v>6.3029105550484146E-2</v>
      </c>
      <c r="AA16" s="31">
        <v>6.1974761939199027E-2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0.54037007997543318</v>
      </c>
      <c r="D20" s="31">
        <v>0.46946250888913849</v>
      </c>
      <c r="E20" s="31">
        <v>0.53735304377149062</v>
      </c>
      <c r="F20" s="31">
        <v>0.55596332935310178</v>
      </c>
      <c r="G20" s="31">
        <v>0.55158515756604243</v>
      </c>
      <c r="H20" s="31">
        <v>0.49459701885161689</v>
      </c>
      <c r="I20" s="31">
        <v>0.63582910210983989</v>
      </c>
      <c r="J20" s="31">
        <v>0.62883157747410479</v>
      </c>
      <c r="K20" s="31">
        <v>0.62591895487667093</v>
      </c>
      <c r="L20" s="31">
        <v>0.63563443273263998</v>
      </c>
      <c r="M20" s="31">
        <v>0.54707625023666762</v>
      </c>
      <c r="N20" s="31">
        <v>0.62517817243768081</v>
      </c>
      <c r="O20" s="31">
        <v>0.7061564559257153</v>
      </c>
      <c r="P20" s="31">
        <v>0.67259226496143809</v>
      </c>
      <c r="Q20" s="31">
        <v>0.75000000000000011</v>
      </c>
      <c r="R20" s="31">
        <v>0.75000004324062541</v>
      </c>
      <c r="S20" s="31">
        <v>0.75000002594437531</v>
      </c>
      <c r="T20" s="31">
        <v>0.7500000345925002</v>
      </c>
      <c r="U20" s="31">
        <v>0.7499999913518749</v>
      </c>
      <c r="V20" s="31">
        <v>0.61793522554310232</v>
      </c>
      <c r="W20" s="31">
        <v>0.75000003459250042</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4.2296246744912844E-3</v>
      </c>
      <c r="D22" s="31">
        <v>6.3361401799515707E-3</v>
      </c>
      <c r="E22" s="31">
        <v>6.3484752448531596E-3</v>
      </c>
      <c r="F22" s="31">
        <v>1.1968194213557071E-2</v>
      </c>
      <c r="G22" s="31">
        <v>1.1968193675403672E-2</v>
      </c>
      <c r="H22" s="31">
        <v>1.1968189253137362E-2</v>
      </c>
      <c r="I22" s="31">
        <v>1.2013209843513492E-2</v>
      </c>
      <c r="J22" s="31">
        <v>1.213406102436314E-2</v>
      </c>
      <c r="K22" s="31">
        <v>1.2111924820138701E-2</v>
      </c>
      <c r="L22" s="31">
        <v>1.2011396055191824E-2</v>
      </c>
      <c r="M22" s="31">
        <v>1.1968196358279124E-2</v>
      </c>
      <c r="N22" s="31">
        <v>1.2039565969158289E-2</v>
      </c>
      <c r="O22" s="31">
        <v>1.2013292963464799E-2</v>
      </c>
      <c r="P22" s="31">
        <v>2.1543169090719599E-2</v>
      </c>
      <c r="Q22" s="31">
        <v>0.22465937068491437</v>
      </c>
      <c r="R22" s="31">
        <v>9.2625083545575804E-2</v>
      </c>
      <c r="S22" s="31">
        <v>0.22810525127510575</v>
      </c>
      <c r="T22" s="31">
        <v>0.27121090844978374</v>
      </c>
      <c r="U22" s="31">
        <v>0.36357080637541689</v>
      </c>
      <c r="V22" s="31">
        <v>0.28952153155381433</v>
      </c>
      <c r="W22" s="31">
        <v>0.27654615177749547</v>
      </c>
      <c r="X22" s="31">
        <v>0.40743344137809517</v>
      </c>
      <c r="Y22" s="31">
        <v>0.23039011766157222</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4.4432546577731222E-8</v>
      </c>
      <c r="D24" s="31">
        <v>4.1463201562883761E-8</v>
      </c>
      <c r="E24" s="31">
        <v>3.2099884467538337E-4</v>
      </c>
      <c r="F24" s="31">
        <v>1.0441874447255249E-5</v>
      </c>
      <c r="G24" s="31">
        <v>3.8715846949453122E-4</v>
      </c>
      <c r="H24" s="31">
        <v>2.1955336232349585E-4</v>
      </c>
      <c r="I24" s="31">
        <v>9.6632604231021627E-5</v>
      </c>
      <c r="J24" s="31">
        <v>3.4280848332799921E-4</v>
      </c>
      <c r="K24" s="31">
        <v>5.754398766312628E-8</v>
      </c>
      <c r="L24" s="31">
        <v>1.0860679436965419E-4</v>
      </c>
      <c r="M24" s="31">
        <v>5.5994322972269735E-8</v>
      </c>
      <c r="N24" s="31">
        <v>4.7361694788329193E-4</v>
      </c>
      <c r="O24" s="31">
        <v>7.2216102950244602E-8</v>
      </c>
      <c r="P24" s="31">
        <v>5.0887699068738216E-5</v>
      </c>
      <c r="Q24" s="31">
        <v>3.4013892367067565E-3</v>
      </c>
      <c r="R24" s="31">
        <v>2.3513868315575806E-3</v>
      </c>
      <c r="S24" s="31">
        <v>5.0864422392172112E-3</v>
      </c>
      <c r="T24" s="31">
        <v>3.4241648568983183E-3</v>
      </c>
      <c r="U24" s="31">
        <v>1.6488485841964284E-2</v>
      </c>
      <c r="V24" s="31">
        <v>3.6497128600169723E-2</v>
      </c>
      <c r="W24" s="31">
        <v>2.017530293750815E-2</v>
      </c>
      <c r="X24" s="31">
        <v>5.2525415455373467E-2</v>
      </c>
      <c r="Y24" s="31">
        <v>9.5296439402570404E-2</v>
      </c>
      <c r="Z24" s="31">
        <v>8.7965445191236266E-2</v>
      </c>
      <c r="AA24" s="31">
        <v>8.4190020200282087E-2</v>
      </c>
    </row>
    <row r="25" spans="1:27" s="27" customFormat="1" x14ac:dyDescent="0.25">
      <c r="A25" s="28" t="s">
        <v>131</v>
      </c>
      <c r="B25" s="28" t="s">
        <v>66</v>
      </c>
      <c r="C25" s="31">
        <v>8.6418538586735399E-2</v>
      </c>
      <c r="D25" s="31">
        <v>9.3827951986979519E-2</v>
      </c>
      <c r="E25" s="31">
        <v>9.061421727926218E-2</v>
      </c>
      <c r="F25" s="31">
        <v>0.12348027397260268</v>
      </c>
      <c r="G25" s="31">
        <v>0.13513980017179802</v>
      </c>
      <c r="H25" s="31">
        <v>0.13695427957864281</v>
      </c>
      <c r="I25" s="31">
        <v>0.14225011302500112</v>
      </c>
      <c r="J25" s="31">
        <v>0.17458147565441476</v>
      </c>
      <c r="K25" s="31">
        <v>0.15409897961028979</v>
      </c>
      <c r="L25" s="31">
        <v>0.13745045752520457</v>
      </c>
      <c r="M25" s="31">
        <v>0.13051949500429497</v>
      </c>
      <c r="N25" s="31">
        <v>0.12910646186536462</v>
      </c>
      <c r="O25" s="31">
        <v>0.14325114046747137</v>
      </c>
      <c r="P25" s="31">
        <v>0.15633555630905557</v>
      </c>
      <c r="Q25" s="31">
        <v>0.15665501898820014</v>
      </c>
      <c r="R25" s="31">
        <v>0.14636370568289706</v>
      </c>
      <c r="S25" s="31">
        <v>0.17244224350106241</v>
      </c>
      <c r="T25" s="31">
        <v>0.14621735295447352</v>
      </c>
      <c r="U25" s="31">
        <v>0.13496320177223203</v>
      </c>
      <c r="V25" s="31">
        <v>0.13464955829829559</v>
      </c>
      <c r="W25" s="31">
        <v>0.11876883448618834</v>
      </c>
      <c r="X25" s="31">
        <v>0.14354103983001038</v>
      </c>
      <c r="Y25" s="31">
        <v>0.14477252606356528</v>
      </c>
      <c r="Z25" s="31">
        <v>0.13653848202902483</v>
      </c>
      <c r="AA25" s="31">
        <v>0.14118213029522128</v>
      </c>
    </row>
    <row r="26" spans="1:27" s="27" customFormat="1" x14ac:dyDescent="0.25">
      <c r="A26" s="28" t="s">
        <v>131</v>
      </c>
      <c r="B26" s="28" t="s">
        <v>70</v>
      </c>
      <c r="C26" s="31">
        <v>0.34691463677151579</v>
      </c>
      <c r="D26" s="31">
        <v>0.39243655292405499</v>
      </c>
      <c r="E26" s="31">
        <v>0.35806591462387383</v>
      </c>
      <c r="F26" s="31">
        <v>0.34313656845902124</v>
      </c>
      <c r="G26" s="31">
        <v>0.37076311881618351</v>
      </c>
      <c r="H26" s="31">
        <v>0.38518552890985008</v>
      </c>
      <c r="I26" s="31">
        <v>0.37607289579449082</v>
      </c>
      <c r="J26" s="31">
        <v>0.35574861688075382</v>
      </c>
      <c r="K26" s="31">
        <v>0.30238480595445344</v>
      </c>
      <c r="L26" s="31">
        <v>0.31861161802901272</v>
      </c>
      <c r="M26" s="31">
        <v>0.32533340625394125</v>
      </c>
      <c r="N26" s="31">
        <v>0.32560276136459498</v>
      </c>
      <c r="O26" s="31">
        <v>0.32010102249374056</v>
      </c>
      <c r="P26" s="31">
        <v>0.34827362083863489</v>
      </c>
      <c r="Q26" s="31">
        <v>0.36530370305458387</v>
      </c>
      <c r="R26" s="31">
        <v>0.36328305578071457</v>
      </c>
      <c r="S26" s="31">
        <v>0.34376706835235199</v>
      </c>
      <c r="T26" s="31">
        <v>0.30915076901094607</v>
      </c>
      <c r="U26" s="31">
        <v>0.33115503930923107</v>
      </c>
      <c r="V26" s="31">
        <v>0.3317019639684623</v>
      </c>
      <c r="W26" s="31">
        <v>0.33320881155652726</v>
      </c>
      <c r="X26" s="31">
        <v>0.30533292545705387</v>
      </c>
      <c r="Y26" s="31">
        <v>0.33038245321437226</v>
      </c>
      <c r="Z26" s="31">
        <v>0.3435181774688712</v>
      </c>
      <c r="AA26" s="31">
        <v>0.34528910380239081</v>
      </c>
    </row>
    <row r="27" spans="1:27" s="27" customFormat="1" x14ac:dyDescent="0.25">
      <c r="A27" s="28" t="s">
        <v>131</v>
      </c>
      <c r="B27" s="28" t="s">
        <v>69</v>
      </c>
      <c r="C27" s="31">
        <v>0.24628956512680203</v>
      </c>
      <c r="D27" s="31">
        <v>0.2722800595027241</v>
      </c>
      <c r="E27" s="31">
        <v>0.2736651180742492</v>
      </c>
      <c r="F27" s="31">
        <v>0.28029412148016553</v>
      </c>
      <c r="G27" s="31">
        <v>0.27432827357745321</v>
      </c>
      <c r="H27" s="31">
        <v>0.29636311994044795</v>
      </c>
      <c r="I27" s="31">
        <v>0.29844798826748875</v>
      </c>
      <c r="J27" s="31">
        <v>0.26620996367926131</v>
      </c>
      <c r="K27" s="31">
        <v>0.27424422117891051</v>
      </c>
      <c r="L27" s="31">
        <v>0.29024290069201253</v>
      </c>
      <c r="M27" s="31">
        <v>0.29777476198994313</v>
      </c>
      <c r="N27" s="31">
        <v>0.29450892584921201</v>
      </c>
      <c r="O27" s="31">
        <v>0.2863969562772315</v>
      </c>
      <c r="P27" s="31">
        <v>0.27798646584981462</v>
      </c>
      <c r="Q27" s="31">
        <v>0.30073427091009514</v>
      </c>
      <c r="R27" s="31">
        <v>0.30118150684134609</v>
      </c>
      <c r="S27" s="31">
        <v>0.26945923272663319</v>
      </c>
      <c r="T27" s="31">
        <v>0.28021955426239126</v>
      </c>
      <c r="U27" s="31">
        <v>0.29775826972707842</v>
      </c>
      <c r="V27" s="31">
        <v>0.3038579064168288</v>
      </c>
      <c r="W27" s="31">
        <v>0.29895344426181525</v>
      </c>
      <c r="X27" s="31">
        <v>0.29214546537908448</v>
      </c>
      <c r="Y27" s="31">
        <v>0.28345982678530707</v>
      </c>
      <c r="Z27" s="31">
        <v>0.30555394514134981</v>
      </c>
      <c r="AA27" s="31">
        <v>0.30662391234263764</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v>0.13472701280243798</v>
      </c>
      <c r="M28" s="31">
        <v>0.13265489528688545</v>
      </c>
      <c r="N28" s="31">
        <v>0.13411326800417075</v>
      </c>
      <c r="O28" s="31">
        <v>0.13379613370255355</v>
      </c>
      <c r="P28" s="31">
        <v>0.13265163455257614</v>
      </c>
      <c r="Q28" s="31">
        <v>0.1327070122355066</v>
      </c>
      <c r="R28" s="31">
        <v>0.1335037048908734</v>
      </c>
      <c r="S28" s="31">
        <v>0.13004120789426751</v>
      </c>
      <c r="T28" s="31">
        <v>0.12838311590774193</v>
      </c>
      <c r="U28" s="31">
        <v>0.13030336576531612</v>
      </c>
      <c r="V28" s="31">
        <v>0.12691728792581819</v>
      </c>
      <c r="W28" s="31">
        <v>0.12919726606177373</v>
      </c>
      <c r="X28" s="31">
        <v>0.12755044093127627</v>
      </c>
      <c r="Y28" s="31">
        <v>0.12502753846462353</v>
      </c>
      <c r="Z28" s="31">
        <v>0.13004627847466912</v>
      </c>
      <c r="AA28" s="31">
        <v>0.13063485411625764</v>
      </c>
    </row>
    <row r="29" spans="1:27" s="27" customFormat="1" x14ac:dyDescent="0.25">
      <c r="A29" s="28" t="s">
        <v>131</v>
      </c>
      <c r="B29" s="28" t="s">
        <v>74</v>
      </c>
      <c r="C29" s="31">
        <v>3.4358255802891934E-3</v>
      </c>
      <c r="D29" s="31">
        <v>2.4053894596651443E-2</v>
      </c>
      <c r="E29" s="31">
        <v>4.003537671232877E-2</v>
      </c>
      <c r="F29" s="31">
        <v>5.5978435637032191E-2</v>
      </c>
      <c r="G29" s="31">
        <v>5.649843323212117E-2</v>
      </c>
      <c r="H29" s="31">
        <v>0.11880966221834098</v>
      </c>
      <c r="I29" s="31">
        <v>0.14094813117647553</v>
      </c>
      <c r="J29" s="31">
        <v>0.14543878456257955</v>
      </c>
      <c r="K29" s="31">
        <v>0.24191729373170681</v>
      </c>
      <c r="L29" s="31">
        <v>0.25678651254447543</v>
      </c>
      <c r="M29" s="31">
        <v>0.24160535633980007</v>
      </c>
      <c r="N29" s="31">
        <v>0.26282582642220076</v>
      </c>
      <c r="O29" s="31">
        <v>0.24587453145052773</v>
      </c>
      <c r="P29" s="31">
        <v>0.25966735382577028</v>
      </c>
      <c r="Q29" s="31">
        <v>0.2912981320918604</v>
      </c>
      <c r="R29" s="31">
        <v>0.26146347017397326</v>
      </c>
      <c r="S29" s="31">
        <v>0.2547864631058484</v>
      </c>
      <c r="T29" s="31">
        <v>0.24374592973946621</v>
      </c>
      <c r="U29" s="31">
        <v>0.2660995000826365</v>
      </c>
      <c r="V29" s="31">
        <v>0.26203182920749801</v>
      </c>
      <c r="W29" s="31">
        <v>0.26512828854756126</v>
      </c>
      <c r="X29" s="31">
        <v>0.26716547561930482</v>
      </c>
      <c r="Y29" s="31">
        <v>0.26001873422876037</v>
      </c>
      <c r="Z29" s="31">
        <v>0.27386905521742377</v>
      </c>
      <c r="AA29" s="31">
        <v>0.26958073537671667</v>
      </c>
    </row>
    <row r="30" spans="1:27" s="27" customFormat="1" x14ac:dyDescent="0.25">
      <c r="A30" s="28" t="s">
        <v>131</v>
      </c>
      <c r="B30" s="28" t="s">
        <v>56</v>
      </c>
      <c r="C30" s="31">
        <v>7.6303544736493853E-2</v>
      </c>
      <c r="D30" s="31">
        <v>9.1443494297810651E-2</v>
      </c>
      <c r="E30" s="31">
        <v>7.923335598539813E-2</v>
      </c>
      <c r="F30" s="31">
        <v>7.9584879758902771E-2</v>
      </c>
      <c r="G30" s="31">
        <v>8.3100524656635338E-2</v>
      </c>
      <c r="H30" s="31">
        <v>8.6881375910085226E-2</v>
      </c>
      <c r="I30" s="31">
        <v>8.5532890079800292E-2</v>
      </c>
      <c r="J30" s="31">
        <v>8.4127157696694974E-2</v>
      </c>
      <c r="K30" s="31">
        <v>8.3870822683790647E-2</v>
      </c>
      <c r="L30" s="31">
        <v>8.2143599375497547E-2</v>
      </c>
      <c r="M30" s="31">
        <v>7.9126693894938913E-2</v>
      </c>
      <c r="N30" s="31">
        <v>7.9520560813985661E-2</v>
      </c>
      <c r="O30" s="31">
        <v>7.8372481275005901E-2</v>
      </c>
      <c r="P30" s="31">
        <v>7.3138577600288746E-2</v>
      </c>
      <c r="Q30" s="31">
        <v>7.0516059249854671E-2</v>
      </c>
      <c r="R30" s="31">
        <v>7.0139406765338197E-2</v>
      </c>
      <c r="S30" s="31">
        <v>6.8329462933774537E-2</v>
      </c>
      <c r="T30" s="31">
        <v>6.490091766957394E-2</v>
      </c>
      <c r="U30" s="31">
        <v>6.4900196681331609E-2</v>
      </c>
      <c r="V30" s="31">
        <v>6.3099790186199656E-2</v>
      </c>
      <c r="W30" s="31">
        <v>6.3723467138442541E-2</v>
      </c>
      <c r="X30" s="31">
        <v>6.3210074768085142E-2</v>
      </c>
      <c r="Y30" s="31">
        <v>6.178924043462914E-2</v>
      </c>
      <c r="Z30" s="31">
        <v>6.174830897908222E-2</v>
      </c>
      <c r="AA30" s="31">
        <v>6.0919611538618246E-2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0.71790881375190063</v>
      </c>
      <c r="D34" s="31">
        <v>0.6367384948477014</v>
      </c>
      <c r="E34" s="31">
        <v>0.68326372054524787</v>
      </c>
      <c r="F34" s="31">
        <v>0.68933590608678375</v>
      </c>
      <c r="G34" s="31">
        <v>0.72054023814642154</v>
      </c>
      <c r="H34" s="31">
        <v>0.67425196706979063</v>
      </c>
      <c r="I34" s="31">
        <v>0.66565419589863195</v>
      </c>
      <c r="J34" s="31">
        <v>0.707607892289003</v>
      </c>
      <c r="K34" s="31">
        <v>0.68648273227289258</v>
      </c>
      <c r="L34" s="31">
        <v>0.65911495632527006</v>
      </c>
      <c r="M34" s="31">
        <v>0.6162994068202815</v>
      </c>
      <c r="N34" s="31">
        <v>0.69009291484966562</v>
      </c>
      <c r="O34" s="31">
        <v>0.71158316031890601</v>
      </c>
      <c r="P34" s="31">
        <v>0.70540762744623642</v>
      </c>
      <c r="Q34" s="31">
        <v>0.76592981175120234</v>
      </c>
      <c r="R34" s="31">
        <v>0.75806932386428427</v>
      </c>
      <c r="S34" s="31">
        <v>0.77953280732843899</v>
      </c>
      <c r="T34" s="31">
        <v>0.78026918781000065</v>
      </c>
      <c r="U34" s="31">
        <v>0.77130016560715586</v>
      </c>
      <c r="V34" s="31">
        <v>0.7363834702258728</v>
      </c>
      <c r="W34" s="31">
        <v>0.70622037706393648</v>
      </c>
      <c r="X34" s="31">
        <v>0.75484565500197032</v>
      </c>
      <c r="Y34" s="31">
        <v>0.72260391527525869</v>
      </c>
      <c r="Z34" s="31">
        <v>0.66582296886606407</v>
      </c>
      <c r="AA34" s="31">
        <v>0.66237102731956576</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8.2225450287123913E-2</v>
      </c>
      <c r="D36" s="31">
        <v>8.4098036538514054E-2</v>
      </c>
      <c r="E36" s="31">
        <v>8.4098039994548734E-2</v>
      </c>
      <c r="F36" s="31">
        <v>9.3577717341740266E-2</v>
      </c>
      <c r="G36" s="31">
        <v>9.3577722053011875E-2</v>
      </c>
      <c r="H36" s="31">
        <v>9.3577723169839061E-2</v>
      </c>
      <c r="I36" s="31">
        <v>9.3988670285644324E-2</v>
      </c>
      <c r="J36" s="31">
        <v>9.7467624919160806E-2</v>
      </c>
      <c r="K36" s="31">
        <v>9.3577727012676068E-2</v>
      </c>
      <c r="L36" s="31">
        <v>9.3577725103756157E-2</v>
      </c>
      <c r="M36" s="31">
        <v>9.3577726078957882E-2</v>
      </c>
      <c r="N36" s="31">
        <v>9.3577746506639775E-2</v>
      </c>
      <c r="O36" s="31">
        <v>9.3577761452415781E-2</v>
      </c>
      <c r="P36" s="31">
        <v>9.3577842636050054E-2</v>
      </c>
      <c r="Q36" s="31">
        <v>0.22387545259811886</v>
      </c>
      <c r="R36" s="31">
        <v>0.21279233604668005</v>
      </c>
      <c r="S36" s="31">
        <v>0.28964582523395271</v>
      </c>
      <c r="T36" s="31">
        <v>0.33236878943705478</v>
      </c>
      <c r="U36" s="31">
        <v>0.37663381212575642</v>
      </c>
      <c r="V36" s="31">
        <v>0.33893524560717087</v>
      </c>
      <c r="W36" s="31">
        <v>0.3392551990863974</v>
      </c>
      <c r="X36" s="31">
        <v>0.42683900600315305</v>
      </c>
      <c r="Y36" s="31">
        <v>0.41353734100848288</v>
      </c>
      <c r="Z36" s="31">
        <v>0.36727239944660073</v>
      </c>
      <c r="AA36" s="31">
        <v>0.47041111742454611</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3.9737839788665043E-5</v>
      </c>
      <c r="D38" s="31">
        <v>4.1178776077618535E-8</v>
      </c>
      <c r="E38" s="31">
        <v>1.5562967267676917E-4</v>
      </c>
      <c r="F38" s="31">
        <v>3.9699279723681794E-4</v>
      </c>
      <c r="G38" s="31">
        <v>1.2031839561255152E-3</v>
      </c>
      <c r="H38" s="31">
        <v>5.1257257601415769E-4</v>
      </c>
      <c r="I38" s="31">
        <v>1.3695311782500162E-4</v>
      </c>
      <c r="J38" s="31">
        <v>1.1334194982935417E-3</v>
      </c>
      <c r="K38" s="31">
        <v>1.4359010942182571E-4</v>
      </c>
      <c r="L38" s="31">
        <v>3.487498878712954E-4</v>
      </c>
      <c r="M38" s="31">
        <v>4.5087643327985114E-4</v>
      </c>
      <c r="N38" s="31">
        <v>5.5400963991632897E-4</v>
      </c>
      <c r="O38" s="31">
        <v>2.1471079094027772E-4</v>
      </c>
      <c r="P38" s="31">
        <v>4.4991835448615191E-4</v>
      </c>
      <c r="Q38" s="31">
        <v>1.5325640516405327E-3</v>
      </c>
      <c r="R38" s="31">
        <v>2.2254194590891263E-3</v>
      </c>
      <c r="S38" s="31">
        <v>8.6125984991003192E-3</v>
      </c>
      <c r="T38" s="31">
        <v>3.4639319315156849E-3</v>
      </c>
      <c r="U38" s="31">
        <v>1.7310630864950771E-2</v>
      </c>
      <c r="V38" s="31">
        <v>2.3686869882911986E-2</v>
      </c>
      <c r="W38" s="31">
        <v>1.8617033800993985E-2</v>
      </c>
      <c r="X38" s="31">
        <v>5.3269109449335481E-2</v>
      </c>
      <c r="Y38" s="31">
        <v>7.3497049705104442E-2</v>
      </c>
      <c r="Z38" s="31">
        <v>0.10559228837903002</v>
      </c>
      <c r="AA38" s="31">
        <v>0.10312483274549471</v>
      </c>
    </row>
    <row r="39" spans="1:27" s="27" customFormat="1" x14ac:dyDescent="0.25">
      <c r="A39" s="28" t="s">
        <v>132</v>
      </c>
      <c r="B39" s="28" t="s">
        <v>66</v>
      </c>
      <c r="C39" s="31">
        <v>0.51405753239548324</v>
      </c>
      <c r="D39" s="31">
        <v>0.511535023462099</v>
      </c>
      <c r="E39" s="31">
        <v>0.51131262296815483</v>
      </c>
      <c r="F39" s="31">
        <v>0.50729536938597009</v>
      </c>
      <c r="G39" s="31">
        <v>0.50518751966055331</v>
      </c>
      <c r="H39" s="31">
        <v>0.50307954259660281</v>
      </c>
      <c r="I39" s="31">
        <v>0.50310303281077573</v>
      </c>
      <c r="J39" s="31">
        <v>0.49657784681203726</v>
      </c>
      <c r="K39" s="31">
        <v>0.49670571717113998</v>
      </c>
      <c r="L39" s="31">
        <v>0.49455838500984767</v>
      </c>
      <c r="M39" s="31">
        <v>0.49478977410615382</v>
      </c>
      <c r="N39" s="31">
        <v>0.49089644338853444</v>
      </c>
      <c r="O39" s="31">
        <v>0.48875423473058849</v>
      </c>
      <c r="P39" s="31">
        <v>0.48634886975748826</v>
      </c>
      <c r="Q39" s="31">
        <v>0.4856595113708333</v>
      </c>
      <c r="R39" s="31">
        <v>0.48088054864348079</v>
      </c>
      <c r="S39" s="31">
        <v>0.41678255154282551</v>
      </c>
      <c r="T39" s="31">
        <v>0.41532734883077349</v>
      </c>
      <c r="U39" s="31">
        <v>0.4117344679673447</v>
      </c>
      <c r="V39" s="31">
        <v>0.41017749411927495</v>
      </c>
      <c r="W39" s="31">
        <v>0.41103531894285317</v>
      </c>
      <c r="X39" s="31" t="s">
        <v>166</v>
      </c>
      <c r="Y39" s="31" t="s">
        <v>166</v>
      </c>
      <c r="Z39" s="31" t="s">
        <v>166</v>
      </c>
      <c r="AA39" s="31" t="s">
        <v>166</v>
      </c>
    </row>
    <row r="40" spans="1:27" s="27" customFormat="1" x14ac:dyDescent="0.25">
      <c r="A40" s="28" t="s">
        <v>132</v>
      </c>
      <c r="B40" s="28" t="s">
        <v>70</v>
      </c>
      <c r="C40" s="31">
        <v>0.35713553884844079</v>
      </c>
      <c r="D40" s="31">
        <v>0.348175338220582</v>
      </c>
      <c r="E40" s="31">
        <v>0.34464526780416299</v>
      </c>
      <c r="F40" s="31">
        <v>0.31511682566055299</v>
      </c>
      <c r="G40" s="31">
        <v>0.39131850631080345</v>
      </c>
      <c r="H40" s="31">
        <v>0.38877043601829003</v>
      </c>
      <c r="I40" s="31">
        <v>0.44682855082810202</v>
      </c>
      <c r="J40" s="31">
        <v>0.43094268649635592</v>
      </c>
      <c r="K40" s="31">
        <v>0.3969579815957246</v>
      </c>
      <c r="L40" s="31">
        <v>0.40482500837316865</v>
      </c>
      <c r="M40" s="31">
        <v>0.3894451128518408</v>
      </c>
      <c r="N40" s="31">
        <v>0.37872397816725434</v>
      </c>
      <c r="O40" s="31">
        <v>0.34082943351620631</v>
      </c>
      <c r="P40" s="31">
        <v>0.41120001257187611</v>
      </c>
      <c r="Q40" s="31">
        <v>0.4078403080670851</v>
      </c>
      <c r="R40" s="31">
        <v>0.42693483314200592</v>
      </c>
      <c r="S40" s="31">
        <v>0.42151272822651042</v>
      </c>
      <c r="T40" s="31">
        <v>0.41456800660688675</v>
      </c>
      <c r="U40" s="31">
        <v>0.42241058158363337</v>
      </c>
      <c r="V40" s="31">
        <v>0.38306622901064546</v>
      </c>
      <c r="W40" s="31">
        <v>0.37766710756025518</v>
      </c>
      <c r="X40" s="31">
        <v>0.32010782168091773</v>
      </c>
      <c r="Y40" s="31">
        <v>0.37982635597922082</v>
      </c>
      <c r="Z40" s="31">
        <v>0.38375645830041272</v>
      </c>
      <c r="AA40" s="31">
        <v>0.40696927809390754</v>
      </c>
    </row>
    <row r="41" spans="1:27" s="27" customFormat="1" x14ac:dyDescent="0.25">
      <c r="A41" s="28" t="s">
        <v>132</v>
      </c>
      <c r="B41" s="28" t="s">
        <v>69</v>
      </c>
      <c r="C41" s="31">
        <v>0.30282855178391921</v>
      </c>
      <c r="D41" s="31">
        <v>0.30934513306422795</v>
      </c>
      <c r="E41" s="31">
        <v>0.31127603295773715</v>
      </c>
      <c r="F41" s="31">
        <v>0.29758866481171803</v>
      </c>
      <c r="G41" s="31">
        <v>0.29158337860146677</v>
      </c>
      <c r="H41" s="31">
        <v>0.30971481429146674</v>
      </c>
      <c r="I41" s="31">
        <v>0.30779096081333696</v>
      </c>
      <c r="J41" s="31">
        <v>0.25884719427121611</v>
      </c>
      <c r="K41" s="31">
        <v>0.28232954453734571</v>
      </c>
      <c r="L41" s="31">
        <v>0.29214020514509575</v>
      </c>
      <c r="M41" s="31">
        <v>0.30830802498103277</v>
      </c>
      <c r="N41" s="31">
        <v>0.30321706450860558</v>
      </c>
      <c r="O41" s="31">
        <v>0.29275976016415872</v>
      </c>
      <c r="P41" s="31">
        <v>0.29046338695893903</v>
      </c>
      <c r="Q41" s="31">
        <v>0.30931578860430953</v>
      </c>
      <c r="R41" s="31">
        <v>0.30857598247857349</v>
      </c>
      <c r="S41" s="31">
        <v>0.25976155631455666</v>
      </c>
      <c r="T41" s="31">
        <v>0.28607389375164943</v>
      </c>
      <c r="U41" s="31">
        <v>0.29838263199716658</v>
      </c>
      <c r="V41" s="31">
        <v>0.30948076709469746</v>
      </c>
      <c r="W41" s="31">
        <v>0.30788838290520237</v>
      </c>
      <c r="X41" s="31">
        <v>0.29691824922759191</v>
      </c>
      <c r="Y41" s="31">
        <v>0.29183374363548931</v>
      </c>
      <c r="Z41" s="31">
        <v>0.30754735702529767</v>
      </c>
      <c r="AA41" s="31">
        <v>0.31067414908427154</v>
      </c>
    </row>
    <row r="42" spans="1:27" s="27" customFormat="1" x14ac:dyDescent="0.25">
      <c r="A42" s="28" t="s">
        <v>132</v>
      </c>
      <c r="B42" s="28" t="s">
        <v>36</v>
      </c>
      <c r="C42" s="31">
        <v>7.0171082879117885E-2</v>
      </c>
      <c r="D42" s="31">
        <v>0.10788213950405254</v>
      </c>
      <c r="E42" s="31">
        <v>0.12822271489918852</v>
      </c>
      <c r="F42" s="31">
        <v>0.13684716029603544</v>
      </c>
      <c r="G42" s="31">
        <v>0.15187571702037952</v>
      </c>
      <c r="H42" s="31">
        <v>0.15312414544556494</v>
      </c>
      <c r="I42" s="31">
        <v>0.16112600430035914</v>
      </c>
      <c r="J42" s="31">
        <v>0.14197180312153765</v>
      </c>
      <c r="K42" s="31">
        <v>0.14630064609548968</v>
      </c>
      <c r="L42" s="31">
        <v>0.14326372603635867</v>
      </c>
      <c r="M42" s="31">
        <v>0.13297544272178197</v>
      </c>
      <c r="N42" s="31">
        <v>0.13835050320147205</v>
      </c>
      <c r="O42" s="31">
        <v>0.13748179382112113</v>
      </c>
      <c r="P42" s="31">
        <v>0.13429774278755227</v>
      </c>
      <c r="Q42" s="31">
        <v>0.13486041804884813</v>
      </c>
      <c r="R42" s="31">
        <v>0.13442333174517132</v>
      </c>
      <c r="S42" s="31">
        <v>0.13080867278014832</v>
      </c>
      <c r="T42" s="31">
        <v>0.1308982423441401</v>
      </c>
      <c r="U42" s="31">
        <v>0.13276119728343369</v>
      </c>
      <c r="V42" s="31">
        <v>0.13123732147384654</v>
      </c>
      <c r="W42" s="31">
        <v>0.13258308368327468</v>
      </c>
      <c r="X42" s="31">
        <v>0.13180234976475305</v>
      </c>
      <c r="Y42" s="31">
        <v>0.12944957997829865</v>
      </c>
      <c r="Z42" s="31">
        <v>0.13155345466933163</v>
      </c>
      <c r="AA42" s="31">
        <v>0.12978725821720868</v>
      </c>
    </row>
    <row r="43" spans="1:27" s="27" customFormat="1" x14ac:dyDescent="0.25">
      <c r="A43" s="28" t="s">
        <v>132</v>
      </c>
      <c r="B43" s="28" t="s">
        <v>74</v>
      </c>
      <c r="C43" s="31">
        <v>1.7033854842585919E-2</v>
      </c>
      <c r="D43" s="31">
        <v>1.7572442521829667E-2</v>
      </c>
      <c r="E43" s="31">
        <v>4.0678470720179445E-2</v>
      </c>
      <c r="F43" s="31">
        <v>4.1616522438164383E-2</v>
      </c>
      <c r="G43" s="31">
        <v>6.493677407937444E-2</v>
      </c>
      <c r="H43" s="31">
        <v>8.5096475325599177E-2</v>
      </c>
      <c r="I43" s="31">
        <v>0.10187546101952494</v>
      </c>
      <c r="J43" s="31">
        <v>9.3381175275904754E-2</v>
      </c>
      <c r="K43" s="31">
        <v>0.11457526663396042</v>
      </c>
      <c r="L43" s="31">
        <v>0.12234687599024001</v>
      </c>
      <c r="M43" s="31">
        <v>8.1310487309939297E-2</v>
      </c>
      <c r="N43" s="31">
        <v>0.12171033769281357</v>
      </c>
      <c r="O43" s="31">
        <v>0.12309946402024335</v>
      </c>
      <c r="P43" s="31">
        <v>0.11891109103028522</v>
      </c>
      <c r="Q43" s="31">
        <v>0.1449956391965033</v>
      </c>
      <c r="R43" s="31">
        <v>0.14386224055919719</v>
      </c>
      <c r="S43" s="31">
        <v>0.18594748998743399</v>
      </c>
      <c r="T43" s="31">
        <v>0.1893479777335158</v>
      </c>
      <c r="U43" s="31">
        <v>0.20059147391769103</v>
      </c>
      <c r="V43" s="31">
        <v>0.19056122319861291</v>
      </c>
      <c r="W43" s="31">
        <v>0.21569838077315731</v>
      </c>
      <c r="X43" s="31">
        <v>0.23257945826083892</v>
      </c>
      <c r="Y43" s="31">
        <v>0.21941164607466265</v>
      </c>
      <c r="Z43" s="31">
        <v>0.2315175897867992</v>
      </c>
      <c r="AA43" s="31">
        <v>0.22741640395004123</v>
      </c>
    </row>
    <row r="44" spans="1:27" s="27" customFormat="1" x14ac:dyDescent="0.25">
      <c r="A44" s="28" t="s">
        <v>132</v>
      </c>
      <c r="B44" s="28" t="s">
        <v>56</v>
      </c>
      <c r="C44" s="31">
        <v>8.1496295640953523E-2</v>
      </c>
      <c r="D44" s="31">
        <v>7.5409836377473366E-2</v>
      </c>
      <c r="E44" s="31">
        <v>7.9747798595796476E-2</v>
      </c>
      <c r="F44" s="31">
        <v>8.2023361872146122E-2</v>
      </c>
      <c r="G44" s="31">
        <v>9.1286783915083158E-2</v>
      </c>
      <c r="H44" s="31">
        <v>9.4091114608188212E-2</v>
      </c>
      <c r="I44" s="31">
        <v>9.0760024079664076E-2</v>
      </c>
      <c r="J44" s="31">
        <v>8.5107537592838539E-2</v>
      </c>
      <c r="K44" s="31">
        <v>8.7839520956161321E-2</v>
      </c>
      <c r="L44" s="31">
        <v>8.6005750388574137E-2</v>
      </c>
      <c r="M44" s="31">
        <v>8.041658193173877E-2</v>
      </c>
      <c r="N44" s="31">
        <v>8.328576557217085E-2</v>
      </c>
      <c r="O44" s="31">
        <v>8.2650083692615256E-2</v>
      </c>
      <c r="P44" s="31">
        <v>7.9620084118661574E-2</v>
      </c>
      <c r="Q44" s="31">
        <v>7.3180695715510433E-2</v>
      </c>
      <c r="R44" s="31">
        <v>7.312438093472097E-2</v>
      </c>
      <c r="S44" s="31">
        <v>7.3332304377048393E-2</v>
      </c>
      <c r="T44" s="31">
        <v>7.1104768104456761E-2</v>
      </c>
      <c r="U44" s="31">
        <v>6.9625849236255921E-2</v>
      </c>
      <c r="V44" s="31">
        <v>6.6004038925544475E-2</v>
      </c>
      <c r="W44" s="31">
        <v>6.7739964095411498E-2</v>
      </c>
      <c r="X44" s="31">
        <v>6.6337825452504037E-2</v>
      </c>
      <c r="Y44" s="31">
        <v>6.5001994360203111E-2</v>
      </c>
      <c r="Z44" s="31">
        <v>6.4380130572125521E-2</v>
      </c>
      <c r="AA44" s="31">
        <v>6.378960794613811E-2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0.76192507112290508</v>
      </c>
      <c r="D49" s="31">
        <v>0.66745703698391068</v>
      </c>
      <c r="E49" s="31">
        <v>0.73163199933060785</v>
      </c>
      <c r="F49" s="31">
        <v>0.79322019723405868</v>
      </c>
      <c r="G49" s="31">
        <v>0.80233043736901943</v>
      </c>
      <c r="H49" s="31">
        <v>0.78104078541510913</v>
      </c>
      <c r="I49" s="31">
        <v>0.72123710527499152</v>
      </c>
      <c r="J49" s="31">
        <v>0.76835750942183823</v>
      </c>
      <c r="K49" s="31">
        <v>0.7011395469055236</v>
      </c>
      <c r="L49" s="31">
        <v>0.74608990784219498</v>
      </c>
      <c r="M49" s="31">
        <v>0.75618087203842166</v>
      </c>
      <c r="N49" s="31">
        <v>0.76711841161785177</v>
      </c>
      <c r="O49" s="31">
        <v>0.79738507630771871</v>
      </c>
      <c r="P49" s="31">
        <v>0.78924772912451047</v>
      </c>
      <c r="Q49" s="31">
        <v>0.7628984745864148</v>
      </c>
      <c r="R49" s="31">
        <v>0.78711053329261937</v>
      </c>
      <c r="S49" s="31">
        <v>0.75934255035858544</v>
      </c>
      <c r="T49" s="31">
        <v>0.74125550310515043</v>
      </c>
      <c r="U49" s="31">
        <v>0.73580157006555691</v>
      </c>
      <c r="V49" s="31">
        <v>0.79466831166296237</v>
      </c>
      <c r="W49" s="31">
        <v>0.74577819017690483</v>
      </c>
      <c r="X49" s="31">
        <v>0.7605976470647049</v>
      </c>
      <c r="Y49" s="31">
        <v>0.72158148149032175</v>
      </c>
      <c r="Z49" s="31">
        <v>0.71971633909274624</v>
      </c>
      <c r="AA49" s="31">
        <v>0.74882469356791603</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3.6880742009132417E-3</v>
      </c>
      <c r="D51" s="31">
        <v>3.1746499999999998E-3</v>
      </c>
      <c r="E51" s="31">
        <v>4.0252958904109584E-3</v>
      </c>
      <c r="F51" s="31">
        <v>2.069707077625571E-3</v>
      </c>
      <c r="G51" s="31">
        <v>2.526710502283105E-3</v>
      </c>
      <c r="H51" s="31">
        <v>5.6395216894977165E-3</v>
      </c>
      <c r="I51" s="31">
        <v>7.2502497716894982E-3</v>
      </c>
      <c r="J51" s="31">
        <v>3.1786011415525115E-3</v>
      </c>
      <c r="K51" s="31">
        <v>9.7929440639269415E-4</v>
      </c>
      <c r="L51" s="31">
        <v>2.8134441780821918E-3</v>
      </c>
      <c r="M51" s="31">
        <v>1.3085837899543379E-3</v>
      </c>
      <c r="N51" s="31">
        <v>1.8311150684931507E-3</v>
      </c>
      <c r="O51" s="31">
        <v>6.9022515981735167E-4</v>
      </c>
      <c r="P51" s="31">
        <v>7.3956015981735152E-4</v>
      </c>
      <c r="Q51" s="31">
        <v>2.1684787671232879E-2</v>
      </c>
      <c r="R51" s="31">
        <v>1.8067865296803653E-2</v>
      </c>
      <c r="S51" s="31">
        <v>3.5532127853881282E-2</v>
      </c>
      <c r="T51" s="31">
        <v>3.8785995433789945E-2</v>
      </c>
      <c r="U51" s="31" t="s">
        <v>166</v>
      </c>
      <c r="V51" s="31" t="s">
        <v>166</v>
      </c>
      <c r="W51" s="31" t="s">
        <v>166</v>
      </c>
      <c r="X51" s="31" t="s">
        <v>166</v>
      </c>
      <c r="Y51" s="31" t="s">
        <v>166</v>
      </c>
      <c r="Z51" s="31" t="s">
        <v>166</v>
      </c>
      <c r="AA51" s="31" t="s">
        <v>166</v>
      </c>
    </row>
    <row r="52" spans="1:27" s="27" customFormat="1" x14ac:dyDescent="0.25">
      <c r="A52" s="28" t="s">
        <v>133</v>
      </c>
      <c r="B52" s="28" t="s">
        <v>67</v>
      </c>
      <c r="C52" s="31">
        <v>4.6275941232191986E-4</v>
      </c>
      <c r="D52" s="31">
        <v>1.2493074368519071E-3</v>
      </c>
      <c r="E52" s="31">
        <v>8.0673293498564316E-4</v>
      </c>
      <c r="F52" s="31">
        <v>5.7356309987231964E-4</v>
      </c>
      <c r="G52" s="31">
        <v>7.2977397859790808E-4</v>
      </c>
      <c r="H52" s="31">
        <v>1.5018651788162565E-3</v>
      </c>
      <c r="I52" s="31">
        <v>1.0158197291118484E-3</v>
      </c>
      <c r="J52" s="31">
        <v>8.457780097333677E-4</v>
      </c>
      <c r="K52" s="31">
        <v>1.0658005199367121E-4</v>
      </c>
      <c r="L52" s="31">
        <v>4.4338356801121542E-4</v>
      </c>
      <c r="M52" s="31">
        <v>1.8781952741291639E-4</v>
      </c>
      <c r="N52" s="31">
        <v>4.7863019840257114E-4</v>
      </c>
      <c r="O52" s="31">
        <v>1.7391596680792134E-4</v>
      </c>
      <c r="P52" s="31">
        <v>6.184584501951816E-5</v>
      </c>
      <c r="Q52" s="31">
        <v>4.3558378898969977E-3</v>
      </c>
      <c r="R52" s="31">
        <v>2.0694350972785881E-3</v>
      </c>
      <c r="S52" s="31">
        <v>6.686979873448266E-3</v>
      </c>
      <c r="T52" s="31">
        <v>3.1897861578839538E-3</v>
      </c>
      <c r="U52" s="31">
        <v>1.6868900061224594E-2</v>
      </c>
      <c r="V52" s="31">
        <v>3.2704650986744542E-2</v>
      </c>
      <c r="W52" s="31">
        <v>1.9917182643760103E-2</v>
      </c>
      <c r="X52" s="31">
        <v>3.7403371638947559E-2</v>
      </c>
      <c r="Y52" s="31">
        <v>8.3966991210846081E-2</v>
      </c>
      <c r="Z52" s="31">
        <v>6.5765296034849166E-2</v>
      </c>
      <c r="AA52" s="31">
        <v>5.0130655154191718E-2</v>
      </c>
    </row>
    <row r="53" spans="1:27" s="27" customFormat="1" x14ac:dyDescent="0.25">
      <c r="A53" s="28" t="s">
        <v>133</v>
      </c>
      <c r="B53" s="28" t="s">
        <v>66</v>
      </c>
      <c r="C53" s="31">
        <v>0.14307816303714077</v>
      </c>
      <c r="D53" s="31">
        <v>0.13882810768762235</v>
      </c>
      <c r="E53" s="31">
        <v>0.12928834995321589</v>
      </c>
      <c r="F53" s="31">
        <v>0.15923471381544016</v>
      </c>
      <c r="G53" s="31">
        <v>0.16391695042686744</v>
      </c>
      <c r="H53" s="31">
        <v>0.15466461948583554</v>
      </c>
      <c r="I53" s="31">
        <v>0.15564325577388144</v>
      </c>
      <c r="J53" s="31">
        <v>0.19604470688297559</v>
      </c>
      <c r="K53" s="31">
        <v>0.16242794219005774</v>
      </c>
      <c r="L53" s="31">
        <v>0.1395320808814248</v>
      </c>
      <c r="M53" s="31">
        <v>0.13927813107968126</v>
      </c>
      <c r="N53" s="31">
        <v>0.12613628023185691</v>
      </c>
      <c r="O53" s="31">
        <v>0.15456456158172396</v>
      </c>
      <c r="P53" s="31">
        <v>0.15901221446160196</v>
      </c>
      <c r="Q53" s="31">
        <v>0.15083132121554554</v>
      </c>
      <c r="R53" s="31">
        <v>0.15054205311149446</v>
      </c>
      <c r="S53" s="31">
        <v>0.18951558552276998</v>
      </c>
      <c r="T53" s="31">
        <v>0.1572815567390167</v>
      </c>
      <c r="U53" s="31">
        <v>0.13544318534725436</v>
      </c>
      <c r="V53" s="31">
        <v>0.13452326232566156</v>
      </c>
      <c r="W53" s="31">
        <v>0.12205915435953844</v>
      </c>
      <c r="X53" s="31">
        <v>0.14898751805746729</v>
      </c>
      <c r="Y53" s="31">
        <v>0.15333760551471545</v>
      </c>
      <c r="Z53" s="31">
        <v>0.14504772200416349</v>
      </c>
      <c r="AA53" s="31">
        <v>0.14544855675504556</v>
      </c>
    </row>
    <row r="54" spans="1:27" s="27" customFormat="1" x14ac:dyDescent="0.25">
      <c r="A54" s="28" t="s">
        <v>133</v>
      </c>
      <c r="B54" s="28" t="s">
        <v>70</v>
      </c>
      <c r="C54" s="31">
        <v>0.32802100945717882</v>
      </c>
      <c r="D54" s="31">
        <v>0.36360994970409127</v>
      </c>
      <c r="E54" s="31">
        <v>0.30952215101446329</v>
      </c>
      <c r="F54" s="31">
        <v>0.32236981668171771</v>
      </c>
      <c r="G54" s="31">
        <v>0.33348530164811047</v>
      </c>
      <c r="H54" s="31">
        <v>0.34683843754025345</v>
      </c>
      <c r="I54" s="31">
        <v>0.34755464101928119</v>
      </c>
      <c r="J54" s="31">
        <v>0.32502543046089011</v>
      </c>
      <c r="K54" s="31">
        <v>0.32119769762298206</v>
      </c>
      <c r="L54" s="31">
        <v>0.31271340347783755</v>
      </c>
      <c r="M54" s="31">
        <v>0.35214128671884853</v>
      </c>
      <c r="N54" s="31">
        <v>0.31276254766756378</v>
      </c>
      <c r="O54" s="31">
        <v>0.31690252192371288</v>
      </c>
      <c r="P54" s="31">
        <v>0.32901679015904611</v>
      </c>
      <c r="Q54" s="31">
        <v>0.3573651564391882</v>
      </c>
      <c r="R54" s="31">
        <v>0.36279887106352082</v>
      </c>
      <c r="S54" s="31">
        <v>0.33852990392886106</v>
      </c>
      <c r="T54" s="31">
        <v>0.36134623175751074</v>
      </c>
      <c r="U54" s="31">
        <v>0.35221407852404946</v>
      </c>
      <c r="V54" s="31">
        <v>0.38176314431938063</v>
      </c>
      <c r="W54" s="31">
        <v>0.33174820439095271</v>
      </c>
      <c r="X54" s="31">
        <v>0.32635435962562137</v>
      </c>
      <c r="Y54" s="31">
        <v>0.34353167940298135</v>
      </c>
      <c r="Z54" s="31">
        <v>0.37017795689571176</v>
      </c>
      <c r="AA54" s="31">
        <v>0.37161523973892918</v>
      </c>
    </row>
    <row r="55" spans="1:27" s="27" customFormat="1" x14ac:dyDescent="0.25">
      <c r="A55" s="28" t="s">
        <v>133</v>
      </c>
      <c r="B55" s="28" t="s">
        <v>69</v>
      </c>
      <c r="C55" s="31">
        <v>0.28193140419913293</v>
      </c>
      <c r="D55" s="31">
        <v>0.28045952747378849</v>
      </c>
      <c r="E55" s="31">
        <v>0.28614378272569602</v>
      </c>
      <c r="F55" s="31">
        <v>0.2761958576657238</v>
      </c>
      <c r="G55" s="31">
        <v>0.26341370382772272</v>
      </c>
      <c r="H55" s="31">
        <v>0.27565896284644387</v>
      </c>
      <c r="I55" s="31">
        <v>0.27836218395018064</v>
      </c>
      <c r="J55" s="31">
        <v>0.26345395858772069</v>
      </c>
      <c r="K55" s="31">
        <v>0.26263205227021341</v>
      </c>
      <c r="L55" s="31">
        <v>0.26487333704070254</v>
      </c>
      <c r="M55" s="31">
        <v>0.26680415645520816</v>
      </c>
      <c r="N55" s="31">
        <v>0.27941238616387404</v>
      </c>
      <c r="O55" s="31">
        <v>0.26686117570873347</v>
      </c>
      <c r="P55" s="31">
        <v>0.26037267237809869</v>
      </c>
      <c r="Q55" s="31">
        <v>0.27702954621240228</v>
      </c>
      <c r="R55" s="31">
        <v>0.28268743997098117</v>
      </c>
      <c r="S55" s="31">
        <v>0.26640722235871878</v>
      </c>
      <c r="T55" s="31">
        <v>0.27702518849812091</v>
      </c>
      <c r="U55" s="31">
        <v>0.2829505019925535</v>
      </c>
      <c r="V55" s="31">
        <v>0.28084459878389806</v>
      </c>
      <c r="W55" s="31">
        <v>0.29412094034496911</v>
      </c>
      <c r="X55" s="31">
        <v>0.27743861928178681</v>
      </c>
      <c r="Y55" s="31">
        <v>0.27091816332037499</v>
      </c>
      <c r="Z55" s="31">
        <v>0.28442684156679648</v>
      </c>
      <c r="AA55" s="31">
        <v>0.2892211842854171</v>
      </c>
    </row>
    <row r="56" spans="1:27" s="27" customFormat="1" x14ac:dyDescent="0.25">
      <c r="A56" s="28" t="s">
        <v>133</v>
      </c>
      <c r="B56" s="28" t="s">
        <v>36</v>
      </c>
      <c r="C56" s="31">
        <v>0.18369657704595069</v>
      </c>
      <c r="D56" s="31">
        <v>5.2474255991335671E-2</v>
      </c>
      <c r="E56" s="31">
        <v>5.5522066779641395E-2</v>
      </c>
      <c r="F56" s="31">
        <v>5.3862202732776192E-2</v>
      </c>
      <c r="G56" s="31">
        <v>5.5469543340041297E-2</v>
      </c>
      <c r="H56" s="31">
        <v>5.8558266187041491E-2</v>
      </c>
      <c r="I56" s="31">
        <v>5.7888592535329762E-2</v>
      </c>
      <c r="J56" s="31">
        <v>5.4268902840208133E-2</v>
      </c>
      <c r="K56" s="31">
        <v>5.0957637999667162E-2</v>
      </c>
      <c r="L56" s="31">
        <v>5.1280012666400289E-2</v>
      </c>
      <c r="M56" s="31">
        <v>5.1670595125463036E-2</v>
      </c>
      <c r="N56" s="31">
        <v>5.1530013391092137E-2</v>
      </c>
      <c r="O56" s="31">
        <v>4.8714772847694113E-2</v>
      </c>
      <c r="P56" s="31">
        <v>4.9915072350745854E-2</v>
      </c>
      <c r="Q56" s="31">
        <v>4.9618713617212554E-2</v>
      </c>
      <c r="R56" s="31">
        <v>5.0579817894323399E-2</v>
      </c>
      <c r="S56" s="31">
        <v>4.8076302710866659E-2</v>
      </c>
      <c r="T56" s="31">
        <v>4.6843267413161048E-2</v>
      </c>
      <c r="U56" s="31">
        <v>7.6493667460132073E-2</v>
      </c>
      <c r="V56" s="31">
        <v>7.5506720811561859E-2</v>
      </c>
      <c r="W56" s="31">
        <v>6.2502843873599861E-2</v>
      </c>
      <c r="X56" s="31">
        <v>0.1172273141408776</v>
      </c>
      <c r="Y56" s="31">
        <v>0.11427391871636995</v>
      </c>
      <c r="Z56" s="31">
        <v>0.12087189862317096</v>
      </c>
      <c r="AA56" s="31">
        <v>0.12133961533951211</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t="s">
        <v>166</v>
      </c>
      <c r="V57" s="31" t="s">
        <v>166</v>
      </c>
      <c r="W57" s="31">
        <v>0.30971822593692455</v>
      </c>
      <c r="X57" s="31">
        <v>0.30023456434342627</v>
      </c>
      <c r="Y57" s="31">
        <v>0.28150144280463757</v>
      </c>
      <c r="Z57" s="31">
        <v>0.29087540366946557</v>
      </c>
      <c r="AA57" s="31">
        <v>0.29162258700830757</v>
      </c>
    </row>
    <row r="58" spans="1:27" s="27" customFormat="1" x14ac:dyDescent="0.25">
      <c r="A58" s="28" t="s">
        <v>133</v>
      </c>
      <c r="B58" s="28" t="s">
        <v>56</v>
      </c>
      <c r="C58" s="31">
        <v>9.3717851027397256E-2</v>
      </c>
      <c r="D58" s="31">
        <v>9.2962040153870815E-2</v>
      </c>
      <c r="E58" s="31">
        <v>9.5195389396245556E-2</v>
      </c>
      <c r="F58" s="31">
        <v>9.0018746587742782E-2</v>
      </c>
      <c r="G58" s="31">
        <v>9.554698005366187E-2</v>
      </c>
      <c r="H58" s="31">
        <v>9.5875047385198586E-2</v>
      </c>
      <c r="I58" s="31">
        <v>9.1559895193766713E-2</v>
      </c>
      <c r="J58" s="31">
        <v>8.8116100109450021E-2</v>
      </c>
      <c r="K58" s="31">
        <v>8.4556309618875461E-2</v>
      </c>
      <c r="L58" s="31">
        <v>8.2064279567008153E-2</v>
      </c>
      <c r="M58" s="31">
        <v>8.3420657934206582E-2</v>
      </c>
      <c r="N58" s="31">
        <v>8.107891036327744E-2</v>
      </c>
      <c r="O58" s="31">
        <v>8.0294530792015512E-2</v>
      </c>
      <c r="P58" s="31">
        <v>7.7976755784291432E-2</v>
      </c>
      <c r="Q58" s="31">
        <v>7.5455745256250567E-2</v>
      </c>
      <c r="R58" s="31">
        <v>7.4989494415032915E-2</v>
      </c>
      <c r="S58" s="31">
        <v>7.2778166908839412E-2</v>
      </c>
      <c r="T58" s="31">
        <v>6.8891331948834997E-2</v>
      </c>
      <c r="U58" s="31">
        <v>6.7687942650129937E-2</v>
      </c>
      <c r="V58" s="31">
        <v>6.5567230177244404E-2</v>
      </c>
      <c r="W58" s="31">
        <v>6.6228169498973893E-2</v>
      </c>
      <c r="X58" s="31">
        <v>6.5198805665146478E-2</v>
      </c>
      <c r="Y58" s="31">
        <v>6.4014356851222962E-2</v>
      </c>
      <c r="Z58" s="31">
        <v>6.418912817870763E-2</v>
      </c>
      <c r="AA58" s="31">
        <v>6.286309353901251E-2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0.20713682851272935</v>
      </c>
      <c r="D64" s="31">
        <v>0.18504942597842641</v>
      </c>
      <c r="E64" s="31">
        <v>0.13454392148437216</v>
      </c>
      <c r="F64" s="31">
        <v>0.10000011105950747</v>
      </c>
      <c r="G64" s="31">
        <v>0.10000011557056046</v>
      </c>
      <c r="H64" s="31">
        <v>0.1000001110693477</v>
      </c>
      <c r="I64" s="31">
        <v>0.10000009538244457</v>
      </c>
      <c r="J64" s="31">
        <v>0.10000010532128073</v>
      </c>
      <c r="K64" s="31">
        <v>0.10000010663955292</v>
      </c>
      <c r="L64" s="31">
        <v>0.10000010641035252</v>
      </c>
      <c r="M64" s="31">
        <v>0.10000010565653523</v>
      </c>
      <c r="N64" s="31">
        <v>0.10000013766317338</v>
      </c>
      <c r="O64" s="31">
        <v>0.10000014728080575</v>
      </c>
      <c r="P64" s="31">
        <v>0.10000023566133376</v>
      </c>
      <c r="Q64" s="31">
        <v>0.22015233857080965</v>
      </c>
      <c r="R64" s="31">
        <v>0.1042964666263349</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8.885052226027397E-2</v>
      </c>
      <c r="D65" s="31">
        <v>0.10030998144977168</v>
      </c>
      <c r="E65" s="31">
        <v>0.10478307648401826</v>
      </c>
      <c r="F65" s="31">
        <v>1.2000002283105023E-2</v>
      </c>
      <c r="G65" s="31">
        <v>1.2000002283105023E-2</v>
      </c>
      <c r="H65" s="31">
        <v>1.2000002283105023E-2</v>
      </c>
      <c r="I65" s="31">
        <v>1.2000002283105023E-2</v>
      </c>
      <c r="J65" s="31">
        <v>1.2000002283105023E-2</v>
      </c>
      <c r="K65" s="31">
        <v>1.2000002283105023E-2</v>
      </c>
      <c r="L65" s="31">
        <v>1.2000002283105023E-2</v>
      </c>
      <c r="M65" s="31">
        <v>1.2000002283105023E-2</v>
      </c>
      <c r="N65" s="31">
        <v>1.2000002853881277E-2</v>
      </c>
      <c r="O65" s="31">
        <v>1.2000002853881277E-2</v>
      </c>
      <c r="P65" s="31">
        <v>1.2000005707762558E-2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3.8245054703067898E-3</v>
      </c>
      <c r="D66" s="31">
        <v>2.5381444696404667E-3</v>
      </c>
      <c r="E66" s="31">
        <v>7.6451743919885079E-3</v>
      </c>
      <c r="F66" s="31">
        <v>5.5718164338757912E-4</v>
      </c>
      <c r="G66" s="31">
        <v>1.1613248295965885E-3</v>
      </c>
      <c r="H66" s="31">
        <v>2.4371803064985715E-3</v>
      </c>
      <c r="I66" s="31">
        <v>2.0813068650003068E-3</v>
      </c>
      <c r="J66" s="31">
        <v>1.1928254008211484E-3</v>
      </c>
      <c r="K66" s="31">
        <v>3.7458696369397607E-4</v>
      </c>
      <c r="L66" s="31">
        <v>1.0620594809821497E-3</v>
      </c>
      <c r="M66" s="31">
        <v>5.6198406306827203E-4</v>
      </c>
      <c r="N66" s="31">
        <v>1.0574231704245153E-3</v>
      </c>
      <c r="O66" s="31">
        <v>1.9937999878636131E-4</v>
      </c>
      <c r="P66" s="31">
        <v>8.7490584831273856E-4</v>
      </c>
      <c r="Q66" s="31">
        <v>2.7910913841564983E-2</v>
      </c>
      <c r="R66" s="31">
        <v>2.0218433124244799E-2</v>
      </c>
      <c r="S66" s="31">
        <v>7.1161723403426982E-2</v>
      </c>
      <c r="T66" s="31">
        <v>8.8235103051418476E-2</v>
      </c>
      <c r="U66" s="31">
        <v>0.1126710297140697</v>
      </c>
      <c r="V66" s="31">
        <v>0.13462652539178122</v>
      </c>
      <c r="W66" s="31">
        <v>0.1040094684918965</v>
      </c>
      <c r="X66" s="31">
        <v>0.16981043209854982</v>
      </c>
      <c r="Y66" s="31">
        <v>0.1884989330954257</v>
      </c>
      <c r="Z66" s="31">
        <v>0.10420368876576161</v>
      </c>
      <c r="AA66" s="31">
        <v>8.2110098879980276E-2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0.32651231077083548</v>
      </c>
      <c r="D68" s="31">
        <v>0.33229674394813685</v>
      </c>
      <c r="E68" s="31">
        <v>0.29222707044646057</v>
      </c>
      <c r="F68" s="31">
        <v>0.30897229982136987</v>
      </c>
      <c r="G68" s="31">
        <v>0.29593382878670127</v>
      </c>
      <c r="H68" s="31">
        <v>0.3233087197848431</v>
      </c>
      <c r="I68" s="31">
        <v>0.32410160086731699</v>
      </c>
      <c r="J68" s="31">
        <v>0.31268633275073676</v>
      </c>
      <c r="K68" s="31">
        <v>0.30091239658576435</v>
      </c>
      <c r="L68" s="31">
        <v>0.3001924550399237</v>
      </c>
      <c r="M68" s="31">
        <v>0.32537069438295152</v>
      </c>
      <c r="N68" s="31">
        <v>0.29500612537881704</v>
      </c>
      <c r="O68" s="31">
        <v>0.30389282604881468</v>
      </c>
      <c r="P68" s="31">
        <v>0.29549659376624088</v>
      </c>
      <c r="Q68" s="31">
        <v>0.34546415900454241</v>
      </c>
      <c r="R68" s="31">
        <v>0.34877585078236129</v>
      </c>
      <c r="S68" s="31">
        <v>0.32064614857776735</v>
      </c>
      <c r="T68" s="31">
        <v>0.3255410851597404</v>
      </c>
      <c r="U68" s="31">
        <v>0.32687341879178139</v>
      </c>
      <c r="V68" s="31">
        <v>0.36116676929413249</v>
      </c>
      <c r="W68" s="31">
        <v>0.30911732899599403</v>
      </c>
      <c r="X68" s="31">
        <v>0.31272236282568494</v>
      </c>
      <c r="Y68" s="31">
        <v>0.30616970053597253</v>
      </c>
      <c r="Z68" s="31">
        <v>0.34269279673956138</v>
      </c>
      <c r="AA68" s="31">
        <v>0.35742336228682897</v>
      </c>
    </row>
    <row r="69" spans="1:27" s="27" customFormat="1" x14ac:dyDescent="0.25">
      <c r="A69" s="28" t="s">
        <v>134</v>
      </c>
      <c r="B69" s="28" t="s">
        <v>69</v>
      </c>
      <c r="C69" s="31">
        <v>0.30984855534077121</v>
      </c>
      <c r="D69" s="31">
        <v>0.29686761114928489</v>
      </c>
      <c r="E69" s="31">
        <v>0.29789041246644665</v>
      </c>
      <c r="F69" s="31">
        <v>0.28557196769231386</v>
      </c>
      <c r="G69" s="31">
        <v>0.27864126223808161</v>
      </c>
      <c r="H69" s="31">
        <v>0.2832156684257065</v>
      </c>
      <c r="I69" s="31">
        <v>0.29078190529394482</v>
      </c>
      <c r="J69" s="31">
        <v>0.27632321816723682</v>
      </c>
      <c r="K69" s="31">
        <v>0.27692595945875337</v>
      </c>
      <c r="L69" s="31">
        <v>0.27628520946861823</v>
      </c>
      <c r="M69" s="31">
        <v>0.28524803504155077</v>
      </c>
      <c r="N69" s="31">
        <v>0.29176977642156543</v>
      </c>
      <c r="O69" s="31">
        <v>0.27804199748535197</v>
      </c>
      <c r="P69" s="31">
        <v>0.27666925848653556</v>
      </c>
      <c r="Q69" s="31">
        <v>0.28465136078964759</v>
      </c>
      <c r="R69" s="31">
        <v>0.29349925515167774</v>
      </c>
      <c r="S69" s="31">
        <v>0.27972083232375311</v>
      </c>
      <c r="T69" s="31">
        <v>0.29007909198511356</v>
      </c>
      <c r="U69" s="31">
        <v>0.29377845276874565</v>
      </c>
      <c r="V69" s="31">
        <v>0.29553650035451279</v>
      </c>
      <c r="W69" s="31">
        <v>0.29525465062846545</v>
      </c>
      <c r="X69" s="31">
        <v>0.279748409716846</v>
      </c>
      <c r="Y69" s="31">
        <v>0.2734378632320939</v>
      </c>
      <c r="Z69" s="31">
        <v>0.28167104483947741</v>
      </c>
      <c r="AA69" s="31">
        <v>0.29040201540569771</v>
      </c>
    </row>
    <row r="70" spans="1:27" s="27" customFormat="1" x14ac:dyDescent="0.25">
      <c r="A70" s="28" t="s">
        <v>134</v>
      </c>
      <c r="B70" s="28" t="s">
        <v>36</v>
      </c>
      <c r="C70" s="31">
        <v>5.4238990700140974E-2</v>
      </c>
      <c r="D70" s="31">
        <v>5.0300436783235758E-2</v>
      </c>
      <c r="E70" s="31">
        <v>5.8912147975791994E-2</v>
      </c>
      <c r="F70" s="31">
        <v>4.9428685140061289E-2</v>
      </c>
      <c r="G70" s="31">
        <v>5.0410217118425603E-2</v>
      </c>
      <c r="H70" s="31">
        <v>5.3536469908854613E-2</v>
      </c>
      <c r="I70" s="31">
        <v>5.2647072446769166E-2</v>
      </c>
      <c r="J70" s="31">
        <v>4.9527452406664216E-2</v>
      </c>
      <c r="K70" s="31">
        <v>4.809201909687711E-2</v>
      </c>
      <c r="L70" s="31">
        <v>5.640550478089313E-2</v>
      </c>
      <c r="M70" s="31">
        <v>5.5767061248533846E-2</v>
      </c>
      <c r="N70" s="31">
        <v>0.11377093678611455</v>
      </c>
      <c r="O70" s="31">
        <v>0.11383937474815629</v>
      </c>
      <c r="P70" s="31">
        <v>0.11412794360754233</v>
      </c>
      <c r="Q70" s="31">
        <v>0.11605783993594887</v>
      </c>
      <c r="R70" s="31">
        <v>0.11769404429264385</v>
      </c>
      <c r="S70" s="31">
        <v>0.11520161373482779</v>
      </c>
      <c r="T70" s="31">
        <v>0.11368383586312754</v>
      </c>
      <c r="U70" s="31">
        <v>0.11336881892877253</v>
      </c>
      <c r="V70" s="31">
        <v>0.10989453334901501</v>
      </c>
      <c r="W70" s="31">
        <v>0.11821726181798327</v>
      </c>
      <c r="X70" s="31">
        <v>0.11594146149953452</v>
      </c>
      <c r="Y70" s="31">
        <v>0.1134346321983177</v>
      </c>
      <c r="Z70" s="31">
        <v>0.11597807612990933</v>
      </c>
      <c r="AA70" s="31">
        <v>0.1189816913758735</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0.10848494707777424</v>
      </c>
      <c r="D72" s="31">
        <v>0.10409009795757017</v>
      </c>
      <c r="E72" s="31">
        <v>0.11550024631058815</v>
      </c>
      <c r="F72" s="31">
        <v>9.3194210039347483E-2</v>
      </c>
      <c r="G72" s="31">
        <v>9.3706961765211538E-2</v>
      </c>
      <c r="H72" s="31">
        <v>9.1309188619599593E-2</v>
      </c>
      <c r="I72" s="31">
        <v>8.8029521449413589E-2</v>
      </c>
      <c r="J72" s="31">
        <v>8.5356231753996439E-2</v>
      </c>
      <c r="K72" s="31">
        <v>8.4088105502732213E-2</v>
      </c>
      <c r="L72" s="31">
        <v>8.2863455294492877E-2</v>
      </c>
      <c r="M72" s="31">
        <v>8.192720419909974E-2</v>
      </c>
      <c r="N72" s="31">
        <v>8.0020942836094761E-2</v>
      </c>
      <c r="O72" s="31">
        <v>7.8083390671587344E-2</v>
      </c>
      <c r="P72" s="31">
        <v>7.4981551315000769E-2</v>
      </c>
      <c r="Q72" s="31">
        <v>7.2954545342225702E-2</v>
      </c>
      <c r="R72" s="31">
        <v>7.1206693297909421E-2</v>
      </c>
      <c r="S72" s="31">
        <v>6.9820908582583163E-2</v>
      </c>
      <c r="T72" s="31">
        <v>6.7510020162551393E-2</v>
      </c>
      <c r="U72" s="31">
        <v>6.6440919259256451E-2</v>
      </c>
      <c r="V72" s="31">
        <v>6.5028659259971366E-2</v>
      </c>
      <c r="W72" s="31">
        <v>6.495816947379475E-2</v>
      </c>
      <c r="X72" s="31">
        <v>6.5369449429598922E-2</v>
      </c>
      <c r="Y72" s="31">
        <v>6.27379659244061E-2</v>
      </c>
      <c r="Z72" s="31">
        <v>6.213177174592114E-2</v>
      </c>
      <c r="AA72" s="31">
        <v>6.0764052905054322E-2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2.1482715358271864E-7</v>
      </c>
      <c r="E78" s="31">
        <v>2.841542248419384E-7</v>
      </c>
      <c r="F78" s="31">
        <v>3.1259821640848626E-7</v>
      </c>
      <c r="G78" s="31">
        <v>3.0525822942963682E-7</v>
      </c>
      <c r="H78" s="31">
        <v>3.1401519105369323E-7</v>
      </c>
      <c r="I78" s="31">
        <v>3.2896440927940913E-7</v>
      </c>
      <c r="J78" s="31">
        <v>3.335507821757858E-7</v>
      </c>
      <c r="K78" s="31">
        <v>3.6175841024382027E-7</v>
      </c>
      <c r="L78" s="31">
        <v>3.6817938450966861E-7</v>
      </c>
      <c r="M78" s="31">
        <v>3.4719796933878902E-7</v>
      </c>
      <c r="N78" s="31">
        <v>4.4593601495615215E-7</v>
      </c>
      <c r="O78" s="31">
        <v>4.785781683413068E-7</v>
      </c>
      <c r="P78" s="31">
        <v>4.6777881498613498E-7</v>
      </c>
      <c r="Q78" s="31">
        <v>5.3392073584906617E-7</v>
      </c>
      <c r="R78" s="31">
        <v>5.7057286745366897E-7</v>
      </c>
      <c r="S78" s="31">
        <v>7.2273248972868359E-7</v>
      </c>
      <c r="T78" s="31">
        <v>7.7297018790183271E-7</v>
      </c>
      <c r="U78" s="31">
        <v>8.8467743712121452E-7</v>
      </c>
      <c r="V78" s="31">
        <v>7.9088700880290836E-7</v>
      </c>
      <c r="W78" s="31">
        <v>9.6397327180759692E-7</v>
      </c>
      <c r="X78" s="31">
        <v>9.8690860980821536E-7</v>
      </c>
      <c r="Y78" s="31">
        <v>9.5085931522556899E-7</v>
      </c>
      <c r="Z78" s="31">
        <v>9.3001969685439416E-7</v>
      </c>
      <c r="AA78" s="31">
        <v>9.35934899495688E-7</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2.5041996104786483E-7</v>
      </c>
      <c r="D80" s="31">
        <v>1.941202487871084E-7</v>
      </c>
      <c r="E80" s="31">
        <v>2.3971221472725697E-4</v>
      </c>
      <c r="F80" s="31">
        <v>2.695193288858766E-7</v>
      </c>
      <c r="G80" s="31">
        <v>2.8465554743482504E-4</v>
      </c>
      <c r="H80" s="31">
        <v>2.5960486409870087E-7</v>
      </c>
      <c r="I80" s="31">
        <v>2.7098097861566548E-7</v>
      </c>
      <c r="J80" s="31">
        <v>2.7395273734904789E-7</v>
      </c>
      <c r="K80" s="31">
        <v>2.9918510276516826E-7</v>
      </c>
      <c r="L80" s="31">
        <v>3.1165396015753217E-7</v>
      </c>
      <c r="M80" s="31">
        <v>2.6165508772636177E-7</v>
      </c>
      <c r="N80" s="31">
        <v>4.1620616522253352E-5</v>
      </c>
      <c r="O80" s="31">
        <v>3.761537825799615E-7</v>
      </c>
      <c r="P80" s="31">
        <v>3.6029354854111171E-7</v>
      </c>
      <c r="Q80" s="31">
        <v>4.1926340686709575E-7</v>
      </c>
      <c r="R80" s="31">
        <v>4.5500388264619909E-7</v>
      </c>
      <c r="S80" s="31">
        <v>9.136918714107386E-4</v>
      </c>
      <c r="T80" s="31">
        <v>5.7578455329468301E-7</v>
      </c>
      <c r="U80" s="31">
        <v>1.2064213262391473E-3</v>
      </c>
      <c r="V80" s="31">
        <v>4.5777573747134864E-4</v>
      </c>
      <c r="W80" s="31">
        <v>1.1430757617515738E-3</v>
      </c>
      <c r="X80" s="31">
        <v>1.6569178876396979E-6</v>
      </c>
      <c r="Y80" s="31">
        <v>2.6303713344657136E-3</v>
      </c>
      <c r="Z80" s="31">
        <v>8.4303841198432438E-3</v>
      </c>
      <c r="AA80" s="31">
        <v>6.3289722159477748E-3</v>
      </c>
    </row>
    <row r="81" spans="1:27" s="27" customFormat="1" x14ac:dyDescent="0.25">
      <c r="A81" s="28" t="s">
        <v>135</v>
      </c>
      <c r="B81" s="28" t="s">
        <v>66</v>
      </c>
      <c r="C81" s="31">
        <v>0.36863436782597003</v>
      </c>
      <c r="D81" s="31">
        <v>0.55606952500180751</v>
      </c>
      <c r="E81" s="31">
        <v>0.41378300427735842</v>
      </c>
      <c r="F81" s="31">
        <v>0.42085440303786781</v>
      </c>
      <c r="G81" s="31">
        <v>0.50449802504027119</v>
      </c>
      <c r="H81" s="31">
        <v>0.45827330055721793</v>
      </c>
      <c r="I81" s="31">
        <v>0.46119081972483683</v>
      </c>
      <c r="J81" s="31">
        <v>0.50832897581856096</v>
      </c>
      <c r="K81" s="31">
        <v>0.45287843448470827</v>
      </c>
      <c r="L81" s="31">
        <v>0.36294556280775975</v>
      </c>
      <c r="M81" s="31">
        <v>0.55238458762712872</v>
      </c>
      <c r="N81" s="31">
        <v>0.4054394949083312</v>
      </c>
      <c r="O81" s="31">
        <v>0.41432614803807005</v>
      </c>
      <c r="P81" s="31">
        <v>0.49717889915766372</v>
      </c>
      <c r="Q81" s="31">
        <v>0.45360879773472074</v>
      </c>
      <c r="R81" s="31">
        <v>0.45132354660766322</v>
      </c>
      <c r="S81" s="31">
        <v>0.50091586074900418</v>
      </c>
      <c r="T81" s="31">
        <v>0.44579483026469874</v>
      </c>
      <c r="U81" s="31">
        <v>0.35979751103142738</v>
      </c>
      <c r="V81" s="31">
        <v>0.5394447718297205</v>
      </c>
      <c r="W81" s="31">
        <v>0.39906466682110553</v>
      </c>
      <c r="X81" s="31">
        <v>0.40779790143011224</v>
      </c>
      <c r="Y81" s="31">
        <v>0.49185275905683479</v>
      </c>
      <c r="Z81" s="31">
        <v>0.44401167751640197</v>
      </c>
      <c r="AA81" s="31">
        <v>0.44417481698745115</v>
      </c>
    </row>
    <row r="82" spans="1:27" s="27" customFormat="1" x14ac:dyDescent="0.25">
      <c r="A82" s="28" t="s">
        <v>135</v>
      </c>
      <c r="B82" s="28" t="s">
        <v>70</v>
      </c>
      <c r="C82" s="31">
        <v>0.35765884461380143</v>
      </c>
      <c r="D82" s="31">
        <v>0.40615250894706761</v>
      </c>
      <c r="E82" s="31">
        <v>0.37864494071270527</v>
      </c>
      <c r="F82" s="31">
        <v>0.36760593251811746</v>
      </c>
      <c r="G82" s="31">
        <v>0.4037068883074772</v>
      </c>
      <c r="H82" s="31">
        <v>0.41045902444378862</v>
      </c>
      <c r="I82" s="31">
        <v>0.42027447815931845</v>
      </c>
      <c r="J82" s="31">
        <v>0.37165533904918968</v>
      </c>
      <c r="K82" s="31">
        <v>0.36468524824105786</v>
      </c>
      <c r="L82" s="31">
        <v>0.35712610332381783</v>
      </c>
      <c r="M82" s="31">
        <v>0.40672282825699585</v>
      </c>
      <c r="N82" s="31">
        <v>0.38743981382826065</v>
      </c>
      <c r="O82" s="31">
        <v>0.37865777317024824</v>
      </c>
      <c r="P82" s="31">
        <v>0.41351530663997549</v>
      </c>
      <c r="Q82" s="31">
        <v>0.44808110973680232</v>
      </c>
      <c r="R82" s="31">
        <v>0.4777487584373265</v>
      </c>
      <c r="S82" s="31">
        <v>0.4418689117766173</v>
      </c>
      <c r="T82" s="31">
        <v>0.43175056126154671</v>
      </c>
      <c r="U82" s="31">
        <v>0.42460173923951094</v>
      </c>
      <c r="V82" s="31">
        <v>0.45960185865367226</v>
      </c>
      <c r="W82" s="31">
        <v>0.42674182177607634</v>
      </c>
      <c r="X82" s="31">
        <v>0.42196008155094999</v>
      </c>
      <c r="Y82" s="31">
        <v>0.45341274280793376</v>
      </c>
      <c r="Z82" s="31">
        <v>0.47260025012492318</v>
      </c>
      <c r="AA82" s="31">
        <v>0.48883384317249462</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v>3.5592359589041093E-3</v>
      </c>
      <c r="D86" s="31">
        <v>4.3244252204155658E-3</v>
      </c>
      <c r="E86" s="31">
        <v>5.1035998858447486E-3</v>
      </c>
      <c r="F86" s="31">
        <v>5.6199155251141558E-3</v>
      </c>
      <c r="G86" s="31">
        <v>5.3232188762294391E-3</v>
      </c>
      <c r="H86" s="31">
        <v>5.9810926979971249E-3</v>
      </c>
      <c r="I86" s="31">
        <v>6.8672205638677774E-3</v>
      </c>
      <c r="J86" s="31">
        <v>9.8491655471692804E-3</v>
      </c>
      <c r="K86" s="31">
        <v>6.0185269406392607E-3</v>
      </c>
      <c r="L86" s="31">
        <v>4.720125972737254E-3</v>
      </c>
      <c r="M86" s="31">
        <v>2.7480667722521845E-3</v>
      </c>
      <c r="N86" s="31">
        <v>8.1007684570827878E-3</v>
      </c>
      <c r="O86" s="31">
        <v>8.0806515217334771E-3</v>
      </c>
      <c r="P86" s="31">
        <v>8.8640130955457922E-3</v>
      </c>
      <c r="Q86" s="31">
        <v>2.1828008668059746E-2</v>
      </c>
      <c r="R86" s="31">
        <v>6.0278587987355116E-2</v>
      </c>
      <c r="S86" s="31">
        <v>6.0975036979870084E-2</v>
      </c>
      <c r="T86" s="31">
        <v>5.364210926495333E-2</v>
      </c>
      <c r="U86" s="31">
        <v>6.0609688503792752E-2</v>
      </c>
      <c r="V86" s="31">
        <v>5.6513951499867411E-2</v>
      </c>
      <c r="W86" s="31">
        <v>6.1870343557192245E-2</v>
      </c>
      <c r="X86" s="31">
        <v>5.8265051413157923E-2</v>
      </c>
      <c r="Y86" s="31">
        <v>5.4776904031864609E-2</v>
      </c>
      <c r="Z86" s="31">
        <v>5.6189219604211069E-2</v>
      </c>
      <c r="AA86" s="31">
        <v>5.1908244174537932E-2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0.11647857551541017</v>
      </c>
      <c r="D92" s="32">
        <v>6.6840682264400389E-2</v>
      </c>
      <c r="E92" s="32">
        <v>7.3104488505359874E-2</v>
      </c>
      <c r="F92" s="32">
        <v>6.8898682700207728E-2</v>
      </c>
      <c r="G92" s="32">
        <v>7.1307653690453332E-2</v>
      </c>
      <c r="H92" s="32">
        <v>7.5039952516086264E-2</v>
      </c>
      <c r="I92" s="32">
        <v>7.4729144708028522E-2</v>
      </c>
      <c r="J92" s="32">
        <v>9.2122979628424168E-2</v>
      </c>
      <c r="K92" s="32">
        <v>9.1020410839965787E-2</v>
      </c>
      <c r="L92" s="32">
        <v>0.10581480244029202</v>
      </c>
      <c r="M92" s="32">
        <v>0.12497128038575547</v>
      </c>
      <c r="N92" s="32">
        <v>0.14264076320252234</v>
      </c>
      <c r="O92" s="32">
        <v>0.14384041757999605</v>
      </c>
      <c r="P92" s="32">
        <v>0.14804828972345008</v>
      </c>
      <c r="Q92" s="32">
        <v>0.15362206300170519</v>
      </c>
      <c r="R92" s="32">
        <v>0.1545002755836013</v>
      </c>
      <c r="S92" s="32">
        <v>0.1506806130466273</v>
      </c>
      <c r="T92" s="32">
        <v>0.14886353964128593</v>
      </c>
      <c r="U92" s="32">
        <v>0.15080905067557951</v>
      </c>
      <c r="V92" s="32">
        <v>0.14811285181635059</v>
      </c>
      <c r="W92" s="32">
        <v>0.15147379943635578</v>
      </c>
      <c r="X92" s="32">
        <v>0.15680442148280643</v>
      </c>
      <c r="Y92" s="32">
        <v>0.15325502243807995</v>
      </c>
      <c r="Z92" s="32">
        <v>0.15848812634695578</v>
      </c>
      <c r="AA92" s="32">
        <v>0.1587329389563028</v>
      </c>
    </row>
    <row r="93" spans="1:27" collapsed="1" x14ac:dyDescent="0.25">
      <c r="A93" s="28" t="s">
        <v>40</v>
      </c>
      <c r="B93" s="28" t="s">
        <v>122</v>
      </c>
      <c r="C93" s="32">
        <v>1.2553919756583239E-2</v>
      </c>
      <c r="D93" s="32">
        <v>4.0836882874995699E-2</v>
      </c>
      <c r="E93" s="32">
        <v>7.6275105486318537E-2</v>
      </c>
      <c r="F93" s="32">
        <v>0.10217048155909374</v>
      </c>
      <c r="G93" s="32">
        <v>9.9182489775499733E-2</v>
      </c>
      <c r="H93" s="32">
        <v>0.17583133601489279</v>
      </c>
      <c r="I93" s="32">
        <v>0.19971091206846461</v>
      </c>
      <c r="J93" s="32">
        <v>0.19666325318589548</v>
      </c>
      <c r="K93" s="32">
        <v>0.29038570919501233</v>
      </c>
      <c r="L93" s="32">
        <v>0.31419010989788643</v>
      </c>
      <c r="M93" s="32">
        <v>0.30216755487726771</v>
      </c>
      <c r="N93" s="32">
        <v>0.31364456329942864</v>
      </c>
      <c r="O93" s="32">
        <v>0.30596586948177085</v>
      </c>
      <c r="P93" s="32">
        <v>0.31784712696954953</v>
      </c>
      <c r="Q93" s="32">
        <v>0.35073162412850362</v>
      </c>
      <c r="R93" s="32">
        <v>0.32768192280729969</v>
      </c>
      <c r="S93" s="32">
        <v>0.3104994041776078</v>
      </c>
      <c r="T93" s="32">
        <v>0.30161945309458571</v>
      </c>
      <c r="U93" s="32">
        <v>0.32542894016724239</v>
      </c>
      <c r="V93" s="32">
        <v>0.3279399430015445</v>
      </c>
      <c r="W93" s="32">
        <v>0.32636182720207879</v>
      </c>
      <c r="X93" s="32">
        <v>0.3345599503360796</v>
      </c>
      <c r="Y93" s="32">
        <v>0.31574293608656739</v>
      </c>
      <c r="Z93" s="32">
        <v>0.33530801311925523</v>
      </c>
      <c r="AA93" s="32">
        <v>0.33194466038870357</v>
      </c>
    </row>
    <row r="94" spans="1:27" x14ac:dyDescent="0.25">
      <c r="A94" s="28" t="s">
        <v>40</v>
      </c>
      <c r="B94" s="28" t="s">
        <v>76</v>
      </c>
      <c r="C94" s="32">
        <v>0.10037037594347495</v>
      </c>
      <c r="D94" s="32">
        <v>0.10544263335361219</v>
      </c>
      <c r="E94" s="32">
        <v>0.10397776570667636</v>
      </c>
      <c r="F94" s="32">
        <v>9.7393985836558214E-2</v>
      </c>
      <c r="G94" s="32">
        <v>0.10242114701488647</v>
      </c>
      <c r="H94" s="32">
        <v>0.10435720497227223</v>
      </c>
      <c r="I94" s="32">
        <v>0.10123532437818733</v>
      </c>
      <c r="J94" s="32">
        <v>9.794658739907873E-2</v>
      </c>
      <c r="K94" s="32">
        <v>9.7081276726149676E-2</v>
      </c>
      <c r="L94" s="32">
        <v>9.4962682244857141E-2</v>
      </c>
      <c r="M94" s="32">
        <v>9.2725831808161283E-2</v>
      </c>
      <c r="N94" s="32">
        <v>9.2734298007793897E-2</v>
      </c>
      <c r="O94" s="32">
        <v>9.1618491065553323E-2</v>
      </c>
      <c r="P94" s="32">
        <v>8.7535224238965689E-2</v>
      </c>
      <c r="Q94" s="32">
        <v>8.4079664829097789E-2</v>
      </c>
      <c r="R94" s="32">
        <v>8.4636518733659488E-2</v>
      </c>
      <c r="S94" s="32">
        <v>8.3039883368567394E-2</v>
      </c>
      <c r="T94" s="32">
        <v>7.9214437130488327E-2</v>
      </c>
      <c r="U94" s="32">
        <v>7.8475955839237541E-2</v>
      </c>
      <c r="V94" s="32">
        <v>7.5751650634223691E-2</v>
      </c>
      <c r="W94" s="32">
        <v>7.6855062225925766E-2</v>
      </c>
      <c r="X94" s="32">
        <v>7.585605459378901E-2</v>
      </c>
      <c r="Y94" s="32">
        <v>7.4105003045893333E-2</v>
      </c>
      <c r="Z94" s="32">
        <v>7.3956672404015517E-2</v>
      </c>
      <c r="AA94" s="32">
        <v>7.2718516487346022E-2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v>0.16632965262878932</v>
      </c>
      <c r="M97" s="32">
        <v>0.16422244836002212</v>
      </c>
      <c r="N97" s="32">
        <v>0.16546540351315417</v>
      </c>
      <c r="O97" s="32">
        <v>0.16518041739453379</v>
      </c>
      <c r="P97" s="32">
        <v>0.16416916100951329</v>
      </c>
      <c r="Q97" s="32">
        <v>0.16371916860170829</v>
      </c>
      <c r="R97" s="32">
        <v>0.1648193789897632</v>
      </c>
      <c r="S97" s="32">
        <v>0.16083546323474057</v>
      </c>
      <c r="T97" s="32">
        <v>0.15820691850004087</v>
      </c>
      <c r="U97" s="32">
        <v>0.16086835735431135</v>
      </c>
      <c r="V97" s="32">
        <v>0.15713899490469357</v>
      </c>
      <c r="W97" s="32">
        <v>0.15936768829566314</v>
      </c>
      <c r="X97" s="32">
        <v>0.15736914010338801</v>
      </c>
      <c r="Y97" s="32">
        <v>0.15435498175111514</v>
      </c>
      <c r="Z97" s="32">
        <v>0.16055095568700167</v>
      </c>
      <c r="AA97" s="32">
        <v>0.16127758670753892</v>
      </c>
    </row>
    <row r="98" spans="1:27" x14ac:dyDescent="0.25">
      <c r="A98" s="28" t="s">
        <v>131</v>
      </c>
      <c r="B98" s="28" t="s">
        <v>122</v>
      </c>
      <c r="C98" s="32">
        <v>3.553521594368341E-3</v>
      </c>
      <c r="D98" s="32">
        <v>4.7194767204827133E-2</v>
      </c>
      <c r="E98" s="32">
        <v>8.1764823738856268E-2</v>
      </c>
      <c r="F98" s="32">
        <v>0.12132958742348601</v>
      </c>
      <c r="G98" s="32">
        <v>9.7693007042720506E-2</v>
      </c>
      <c r="H98" s="32">
        <v>0.18171935683338253</v>
      </c>
      <c r="I98" s="32">
        <v>0.20488525793595713</v>
      </c>
      <c r="J98" s="32">
        <v>0.20372083573052038</v>
      </c>
      <c r="K98" s="32">
        <v>0.30042503207220556</v>
      </c>
      <c r="L98" s="32">
        <v>0.32532285719151355</v>
      </c>
      <c r="M98" s="32">
        <v>0.31886661567895264</v>
      </c>
      <c r="N98" s="32">
        <v>0.32490263194973068</v>
      </c>
      <c r="O98" s="32">
        <v>0.31614723182482346</v>
      </c>
      <c r="P98" s="32">
        <v>0.32984728709653266</v>
      </c>
      <c r="Q98" s="32">
        <v>0.36182738696345923</v>
      </c>
      <c r="R98" s="32">
        <v>0.33772517936272628</v>
      </c>
      <c r="S98" s="32">
        <v>0.31822531821916372</v>
      </c>
      <c r="T98" s="32">
        <v>0.30722560486750222</v>
      </c>
      <c r="U98" s="32">
        <v>0.33223495192328234</v>
      </c>
      <c r="V98" s="32">
        <v>0.33762896929221403</v>
      </c>
      <c r="W98" s="32">
        <v>0.33075701841162441</v>
      </c>
      <c r="X98" s="32">
        <v>0.33932315622249593</v>
      </c>
      <c r="Y98" s="32">
        <v>0.32009346294282059</v>
      </c>
      <c r="Z98" s="32">
        <v>0.34049709532089872</v>
      </c>
      <c r="AA98" s="32">
        <v>0.3374593105826551</v>
      </c>
    </row>
    <row r="99" spans="1:27" x14ac:dyDescent="0.25">
      <c r="A99" s="28" t="s">
        <v>131</v>
      </c>
      <c r="B99" s="28" t="s">
        <v>76</v>
      </c>
      <c r="C99" s="32">
        <v>8.9524818415322435E-2</v>
      </c>
      <c r="D99" s="32">
        <v>0.10733945038300484</v>
      </c>
      <c r="E99" s="32">
        <v>9.2976627945273976E-2</v>
      </c>
      <c r="F99" s="32">
        <v>9.3390907124118461E-2</v>
      </c>
      <c r="G99" s="32">
        <v>9.7527109063332076E-2</v>
      </c>
      <c r="H99" s="32">
        <v>0.10197519299611979</v>
      </c>
      <c r="I99" s="32">
        <v>0.10039137205902818</v>
      </c>
      <c r="J99" s="32">
        <v>9.8740683014305386E-2</v>
      </c>
      <c r="K99" s="32">
        <v>9.8440816320502944E-2</v>
      </c>
      <c r="L99" s="32">
        <v>9.6411420423126365E-2</v>
      </c>
      <c r="M99" s="32">
        <v>9.2861949401706695E-2</v>
      </c>
      <c r="N99" s="32">
        <v>9.3329876690614613E-2</v>
      </c>
      <c r="O99" s="32">
        <v>9.1983185425131758E-2</v>
      </c>
      <c r="P99" s="32">
        <v>8.5830472073378739E-2</v>
      </c>
      <c r="Q99" s="32">
        <v>8.2749848602444068E-2</v>
      </c>
      <c r="R99" s="32">
        <v>8.2310944086215157E-2</v>
      </c>
      <c r="S99" s="32">
        <v>8.018494507734969E-2</v>
      </c>
      <c r="T99" s="32">
        <v>7.6154030091718325E-2</v>
      </c>
      <c r="U99" s="32">
        <v>7.6154639428272011E-2</v>
      </c>
      <c r="V99" s="32">
        <v>7.4037669392767944E-2</v>
      </c>
      <c r="W99" s="32">
        <v>7.4772354014173911E-2</v>
      </c>
      <c r="X99" s="32">
        <v>7.4169264991446257E-2</v>
      </c>
      <c r="Y99" s="32">
        <v>7.2498720630893479E-2</v>
      </c>
      <c r="Z99" s="32">
        <v>7.2452749624474691E-2</v>
      </c>
      <c r="AA99" s="32">
        <v>7.1480046100698871E-2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8.6349223366334563E-2</v>
      </c>
      <c r="D102" s="32">
        <v>0.13309155697567815</v>
      </c>
      <c r="E102" s="32">
        <v>0.15788346462962791</v>
      </c>
      <c r="F102" s="32">
        <v>0.16904436148236612</v>
      </c>
      <c r="G102" s="32">
        <v>0.18753172772158364</v>
      </c>
      <c r="H102" s="32">
        <v>0.18891405285503385</v>
      </c>
      <c r="I102" s="32">
        <v>0.19892103061786942</v>
      </c>
      <c r="J102" s="32">
        <v>0.17527382284006807</v>
      </c>
      <c r="K102" s="32">
        <v>0.18061807558143425</v>
      </c>
      <c r="L102" s="32">
        <v>0.1768687886697809</v>
      </c>
      <c r="M102" s="32">
        <v>0.16462123007148935</v>
      </c>
      <c r="N102" s="32">
        <v>0.1703490736598588</v>
      </c>
      <c r="O102" s="32">
        <v>0.16973060556075656</v>
      </c>
      <c r="P102" s="32">
        <v>0.16623205989325304</v>
      </c>
      <c r="Q102" s="32">
        <v>0.16606196332084894</v>
      </c>
      <c r="R102" s="32">
        <v>0.16595474033361129</v>
      </c>
      <c r="S102" s="32">
        <v>0.16194472110376865</v>
      </c>
      <c r="T102" s="32">
        <v>0.16115025016734244</v>
      </c>
      <c r="U102" s="32">
        <v>0.16390271070061668</v>
      </c>
      <c r="V102" s="32">
        <v>0.16247390754024738</v>
      </c>
      <c r="W102" s="32">
        <v>0.16323982258855388</v>
      </c>
      <c r="X102" s="32">
        <v>0.16283244696000809</v>
      </c>
      <c r="Y102" s="32">
        <v>0.15973512843515836</v>
      </c>
      <c r="Z102" s="32">
        <v>0.1624045160081263</v>
      </c>
      <c r="AA102" s="32">
        <v>0.16020670596069603</v>
      </c>
    </row>
    <row r="103" spans="1:27" x14ac:dyDescent="0.25">
      <c r="A103" s="28" t="s">
        <v>132</v>
      </c>
      <c r="B103" s="28" t="s">
        <v>122</v>
      </c>
      <c r="C103" s="32">
        <v>2.7983173748951637E-2</v>
      </c>
      <c r="D103" s="32">
        <v>2.9937652595284692E-2</v>
      </c>
      <c r="E103" s="32">
        <v>6.6864159910539567E-2</v>
      </c>
      <c r="F103" s="32">
        <v>6.9325380688782787E-2</v>
      </c>
      <c r="G103" s="32">
        <v>0.10793600778103306</v>
      </c>
      <c r="H103" s="32">
        <v>0.1412233154418972</v>
      </c>
      <c r="I103" s="32">
        <v>0.16929758555659982</v>
      </c>
      <c r="J103" s="32">
        <v>0.15518106571041304</v>
      </c>
      <c r="K103" s="32">
        <v>0.19040186457575561</v>
      </c>
      <c r="L103" s="32">
        <v>0.20331677210215079</v>
      </c>
      <c r="M103" s="32">
        <v>0.1358581404301456</v>
      </c>
      <c r="N103" s="32">
        <v>0.20152305207198445</v>
      </c>
      <c r="O103" s="32">
        <v>0.20456743770351854</v>
      </c>
      <c r="P103" s="32">
        <v>0.19833501696095568</v>
      </c>
      <c r="Q103" s="32">
        <v>0.2402266541017074</v>
      </c>
      <c r="R103" s="32">
        <v>0.23303079695221626</v>
      </c>
      <c r="S103" s="32">
        <v>0.2669478991385405</v>
      </c>
      <c r="T103" s="32">
        <v>0.27001699407303603</v>
      </c>
      <c r="U103" s="32">
        <v>0.28706215356151238</v>
      </c>
      <c r="V103" s="32">
        <v>0.2733213055871147</v>
      </c>
      <c r="W103" s="32">
        <v>0.29884886227368929</v>
      </c>
      <c r="X103" s="32">
        <v>0.31423436110879055</v>
      </c>
      <c r="Y103" s="32">
        <v>0.29426932099974418</v>
      </c>
      <c r="Z103" s="32">
        <v>0.30792541303650989</v>
      </c>
      <c r="AA103" s="32">
        <v>0.30208444130599371</v>
      </c>
    </row>
    <row r="104" spans="1:27" x14ac:dyDescent="0.25">
      <c r="A104" s="28" t="s">
        <v>132</v>
      </c>
      <c r="B104" s="28" t="s">
        <v>76</v>
      </c>
      <c r="C104" s="32">
        <v>9.5637527002341932E-2</v>
      </c>
      <c r="D104" s="32">
        <v>8.8478703703703698E-2</v>
      </c>
      <c r="E104" s="32">
        <v>9.35831460454907E-2</v>
      </c>
      <c r="F104" s="32">
        <v>9.6260616438356164E-2</v>
      </c>
      <c r="G104" s="32">
        <v>0.10715954450421365</v>
      </c>
      <c r="H104" s="32">
        <v>0.11045900288257098</v>
      </c>
      <c r="I104" s="32">
        <v>0.10654212441612962</v>
      </c>
      <c r="J104" s="32">
        <v>9.9894568446971616E-2</v>
      </c>
      <c r="K104" s="32">
        <v>0.10310989993070964</v>
      </c>
      <c r="L104" s="32">
        <v>0.10095312815710299</v>
      </c>
      <c r="M104" s="32">
        <v>9.4376483894817328E-2</v>
      </c>
      <c r="N104" s="32">
        <v>9.7755457166213477E-2</v>
      </c>
      <c r="O104" s="32">
        <v>9.7010711611610442E-2</v>
      </c>
      <c r="P104" s="32">
        <v>9.3450062525999938E-2</v>
      </c>
      <c r="Q104" s="32">
        <v>8.5878949966582907E-2</v>
      </c>
      <c r="R104" s="32">
        <v>8.5817397955635907E-2</v>
      </c>
      <c r="S104" s="32">
        <v>8.6066438702614309E-2</v>
      </c>
      <c r="T104" s="32">
        <v>8.3449149024491479E-2</v>
      </c>
      <c r="U104" s="32">
        <v>8.1711632235222528E-2</v>
      </c>
      <c r="V104" s="32">
        <v>7.7450816791616459E-2</v>
      </c>
      <c r="W104" s="32">
        <v>7.9493490467993491E-2</v>
      </c>
      <c r="X104" s="32">
        <v>7.7844250165577181E-2</v>
      </c>
      <c r="Y104" s="32">
        <v>7.6273205652006112E-2</v>
      </c>
      <c r="Z104" s="32">
        <v>7.5543550580369323E-2</v>
      </c>
      <c r="AA104" s="32">
        <v>7.4850926760849174E-2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0.22608927665373746</v>
      </c>
      <c r="D107" s="32">
        <v>6.4967430637960816E-2</v>
      </c>
      <c r="E107" s="32">
        <v>6.8369242906426417E-2</v>
      </c>
      <c r="F107" s="32">
        <v>6.6488661830144791E-2</v>
      </c>
      <c r="G107" s="32">
        <v>6.8480920838079662E-2</v>
      </c>
      <c r="H107" s="32">
        <v>7.229415622277488E-2</v>
      </c>
      <c r="I107" s="32">
        <v>7.1651788886315418E-2</v>
      </c>
      <c r="J107" s="32">
        <v>6.6814253980657656E-2</v>
      </c>
      <c r="K107" s="32">
        <v>6.2910665594915829E-2</v>
      </c>
      <c r="L107" s="32">
        <v>6.3308653814758656E-2</v>
      </c>
      <c r="M107" s="32">
        <v>6.3975258346395475E-2</v>
      </c>
      <c r="N107" s="32">
        <v>6.348742960170535E-2</v>
      </c>
      <c r="O107" s="32">
        <v>6.0077824871683734E-2</v>
      </c>
      <c r="P107" s="32">
        <v>6.1623467508907397E-2</v>
      </c>
      <c r="Q107" s="32">
        <v>6.1257669016098915E-2</v>
      </c>
      <c r="R107" s="32">
        <v>6.2444218306722629E-2</v>
      </c>
      <c r="S107" s="32">
        <v>5.9353464033188447E-2</v>
      </c>
      <c r="T107" s="32">
        <v>5.8012252915462297E-2</v>
      </c>
      <c r="U107" s="32">
        <v>9.4326103099178299E-2</v>
      </c>
      <c r="V107" s="32">
        <v>9.3504386630249736E-2</v>
      </c>
      <c r="W107" s="32">
        <v>7.6877787286562915E-2</v>
      </c>
      <c r="X107" s="32">
        <v>0.14474876996583955</v>
      </c>
      <c r="Y107" s="32">
        <v>0.14105522415873931</v>
      </c>
      <c r="Z107" s="32">
        <v>0.14922456364338316</v>
      </c>
      <c r="AA107" s="32">
        <v>0.1498020007765955</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t="s">
        <v>166</v>
      </c>
      <c r="V108" s="32" t="s">
        <v>166</v>
      </c>
      <c r="W108" s="32">
        <v>0.38714760299194856</v>
      </c>
      <c r="X108" s="32">
        <v>0.37644163577274209</v>
      </c>
      <c r="Y108" s="32">
        <v>0.35129488939398756</v>
      </c>
      <c r="Z108" s="32">
        <v>0.36393718421992688</v>
      </c>
      <c r="AA108" s="32">
        <v>0.36418528443679615</v>
      </c>
    </row>
    <row r="109" spans="1:27" x14ac:dyDescent="0.25">
      <c r="A109" s="28" t="s">
        <v>133</v>
      </c>
      <c r="B109" s="28" t="s">
        <v>76</v>
      </c>
      <c r="C109" s="32">
        <v>0.1100105236872146</v>
      </c>
      <c r="D109" s="32">
        <v>0.10912226946558129</v>
      </c>
      <c r="E109" s="32">
        <v>0.11175104642313545</v>
      </c>
      <c r="F109" s="32">
        <v>0.10566255598936006</v>
      </c>
      <c r="G109" s="32">
        <v>0.11216682198406763</v>
      </c>
      <c r="H109" s="32">
        <v>0.11255314034634273</v>
      </c>
      <c r="I109" s="32">
        <v>0.1074768364273401</v>
      </c>
      <c r="J109" s="32">
        <v>0.10342702480902705</v>
      </c>
      <c r="K109" s="32">
        <v>9.9239039466235315E-2</v>
      </c>
      <c r="L109" s="32">
        <v>9.6309487597153784E-2</v>
      </c>
      <c r="M109" s="32">
        <v>9.7904731749047305E-2</v>
      </c>
      <c r="N109" s="32">
        <v>9.5152706038273943E-2</v>
      </c>
      <c r="O109" s="32">
        <v>9.423333378612142E-2</v>
      </c>
      <c r="P109" s="32">
        <v>9.1510955005870961E-2</v>
      </c>
      <c r="Q109" s="32">
        <v>8.8549746959710116E-2</v>
      </c>
      <c r="R109" s="32">
        <v>8.8006071396676752E-2</v>
      </c>
      <c r="S109" s="32">
        <v>8.5408962959695175E-2</v>
      </c>
      <c r="T109" s="32">
        <v>8.0839614887404418E-2</v>
      </c>
      <c r="U109" s="32">
        <v>7.9426111463810997E-2</v>
      </c>
      <c r="V109" s="32">
        <v>7.6932930426515056E-2</v>
      </c>
      <c r="W109" s="32">
        <v>7.7711932166186826E-2</v>
      </c>
      <c r="X109" s="32">
        <v>7.650197972005926E-2</v>
      </c>
      <c r="Y109" s="32">
        <v>7.5109487287111587E-2</v>
      </c>
      <c r="Z109" s="32">
        <v>7.5317267201635493E-2</v>
      </c>
      <c r="AA109" s="32">
        <v>7.3759497709014521E-2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6.6797724042913426E-2</v>
      </c>
      <c r="D112" s="32">
        <v>6.2263300658590183E-2</v>
      </c>
      <c r="E112" s="32">
        <v>7.2567049859961749E-2</v>
      </c>
      <c r="F112" s="32">
        <v>6.1023088502294036E-2</v>
      </c>
      <c r="G112" s="32">
        <v>6.2234821086814836E-2</v>
      </c>
      <c r="H112" s="32">
        <v>6.609440252776802E-2</v>
      </c>
      <c r="I112" s="32">
        <v>6.5160380876347485E-2</v>
      </c>
      <c r="J112" s="32">
        <v>6.0981008511784188E-2</v>
      </c>
      <c r="K112" s="32">
        <v>5.9372875414551614E-2</v>
      </c>
      <c r="L112" s="32">
        <v>6.9636412445042539E-2</v>
      </c>
      <c r="M112" s="32">
        <v>6.9040303709329329E-2</v>
      </c>
      <c r="N112" s="32">
        <v>0.14080668714195999</v>
      </c>
      <c r="O112" s="32">
        <v>0.14051008157543146</v>
      </c>
      <c r="P112" s="32">
        <v>0.14052300405017726</v>
      </c>
      <c r="Q112" s="32">
        <v>0.14328128346398344</v>
      </c>
      <c r="R112" s="32">
        <v>0.14530129769662906</v>
      </c>
      <c r="S112" s="32">
        <v>0.14222422834136988</v>
      </c>
      <c r="T112" s="32">
        <v>0.14075028193543515</v>
      </c>
      <c r="U112" s="32">
        <v>0.1395616494013448</v>
      </c>
      <c r="V112" s="32">
        <v>0.13607212510702046</v>
      </c>
      <c r="W112" s="32">
        <v>0.14563136423462064</v>
      </c>
      <c r="X112" s="32">
        <v>0.14339254653001615</v>
      </c>
      <c r="Y112" s="32">
        <v>0.13984456343630025</v>
      </c>
      <c r="Z112" s="32">
        <v>0.14318280469721212</v>
      </c>
      <c r="AA112" s="32">
        <v>0.1468909764341455</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0.12737961856079055</v>
      </c>
      <c r="D114" s="32">
        <v>0.12220823903402764</v>
      </c>
      <c r="E114" s="32">
        <v>0.13563761591809287</v>
      </c>
      <c r="F114" s="32">
        <v>0.10940004682098922</v>
      </c>
      <c r="G114" s="32">
        <v>0.11000911200267427</v>
      </c>
      <c r="H114" s="32">
        <v>0.10719115911485774</v>
      </c>
      <c r="I114" s="32">
        <v>0.10333612709454393</v>
      </c>
      <c r="J114" s="32">
        <v>0.10019322039374776</v>
      </c>
      <c r="K114" s="32">
        <v>9.8701008241471766E-2</v>
      </c>
      <c r="L114" s="32">
        <v>9.7260114381696822E-2</v>
      </c>
      <c r="M114" s="32">
        <v>9.6156980227027969E-2</v>
      </c>
      <c r="N114" s="32">
        <v>9.3918682250636681E-2</v>
      </c>
      <c r="O114" s="32">
        <v>9.1643120452033933E-2</v>
      </c>
      <c r="P114" s="32">
        <v>8.7998795931783572E-2</v>
      </c>
      <c r="Q114" s="32">
        <v>8.5619028916309667E-2</v>
      </c>
      <c r="R114" s="32">
        <v>8.3567365008917496E-2</v>
      </c>
      <c r="S114" s="32">
        <v>8.1940407939969429E-2</v>
      </c>
      <c r="T114" s="32">
        <v>7.922442309629131E-2</v>
      </c>
      <c r="U114" s="32">
        <v>7.7969197656125477E-2</v>
      </c>
      <c r="V114" s="32">
        <v>7.630981928604065E-2</v>
      </c>
      <c r="W114" s="32">
        <v>7.6228739191182282E-2</v>
      </c>
      <c r="X114" s="32">
        <v>7.6714087320970889E-2</v>
      </c>
      <c r="Y114" s="32">
        <v>7.3619666887936752E-2</v>
      </c>
      <c r="Z114" s="32">
        <v>7.2909006617389721E-2</v>
      </c>
      <c r="AA114" s="32">
        <v>7.130248594477942E-2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v>3.9509961187214615E-3</v>
      </c>
      <c r="D119" s="32">
        <v>4.8496846879386339E-3</v>
      </c>
      <c r="E119" s="32">
        <v>5.7625034246575344E-3</v>
      </c>
      <c r="F119" s="32">
        <v>6.3788858447488585E-3</v>
      </c>
      <c r="G119" s="32">
        <v>6.0272681580393955E-3</v>
      </c>
      <c r="H119" s="32">
        <v>6.8016715872950134E-3</v>
      </c>
      <c r="I119" s="32">
        <v>7.8446689958365321E-3</v>
      </c>
      <c r="J119" s="32">
        <v>1.1356094944287357E-2</v>
      </c>
      <c r="K119" s="32">
        <v>6.8511287671232787E-3</v>
      </c>
      <c r="L119" s="32">
        <v>5.3273208310110152E-3</v>
      </c>
      <c r="M119" s="32">
        <v>3.0057446429296447E-3</v>
      </c>
      <c r="N119" s="32">
        <v>9.3071307755784732E-3</v>
      </c>
      <c r="O119" s="32">
        <v>9.2872159128799363E-3</v>
      </c>
      <c r="P119" s="32">
        <v>1.0213776169552857E-2</v>
      </c>
      <c r="Q119" s="32">
        <v>2.5469861465830822E-2</v>
      </c>
      <c r="R119" s="32">
        <v>7.071002809975413E-2</v>
      </c>
      <c r="S119" s="32">
        <v>7.1532558363881921E-2</v>
      </c>
      <c r="T119" s="32">
        <v>6.2908028203265659E-2</v>
      </c>
      <c r="U119" s="32">
        <v>7.1107103040994005E-2</v>
      </c>
      <c r="V119" s="32">
        <v>6.6290719136247539E-2</v>
      </c>
      <c r="W119" s="32">
        <v>7.2593774786186116E-2</v>
      </c>
      <c r="X119" s="32">
        <v>6.8353464505220438E-2</v>
      </c>
      <c r="Y119" s="32">
        <v>6.4251000179748607E-2</v>
      </c>
      <c r="Z119" s="32">
        <v>6.5915132367967186E-2</v>
      </c>
      <c r="AA119" s="32">
        <v>6.0881390914779308E-2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0.15768261082411461</v>
      </c>
      <c r="D124" s="32">
        <v>0.16130879044335525</v>
      </c>
      <c r="E124" s="32">
        <v>0.16309310249552431</v>
      </c>
      <c r="F124" s="32">
        <v>0.15864833428950378</v>
      </c>
      <c r="G124" s="32">
        <v>0.15306656024080559</v>
      </c>
      <c r="H124" s="32">
        <v>0.16392307183646257</v>
      </c>
      <c r="I124" s="32">
        <v>0.16401681236730825</v>
      </c>
      <c r="J124" s="32">
        <v>0.14885315240662206</v>
      </c>
      <c r="K124" s="32">
        <v>0.15689083189339231</v>
      </c>
      <c r="L124" s="32">
        <v>0.1631434885442766</v>
      </c>
      <c r="M124" s="32">
        <v>0.16531911493218099</v>
      </c>
      <c r="N124" s="32">
        <v>0.16705207995219729</v>
      </c>
      <c r="O124" s="32">
        <v>0.16165732613777084</v>
      </c>
      <c r="P124" s="32">
        <v>0.15667261913222416</v>
      </c>
      <c r="Q124" s="32">
        <v>0.16775635128778496</v>
      </c>
      <c r="R124" s="32">
        <v>0.16804838873666905</v>
      </c>
      <c r="S124" s="32">
        <v>0.15171505705797086</v>
      </c>
      <c r="T124" s="32">
        <v>0.1597113297265742</v>
      </c>
      <c r="U124" s="32">
        <v>0.16633079669913964</v>
      </c>
      <c r="V124" s="32">
        <v>0.16871544972480421</v>
      </c>
      <c r="W124" s="32">
        <v>0.16953439743424831</v>
      </c>
      <c r="X124" s="32">
        <v>0.1650667470878463</v>
      </c>
      <c r="Y124" s="32">
        <v>0.15936456379361924</v>
      </c>
      <c r="Z124" s="32">
        <v>0.17037827910322431</v>
      </c>
      <c r="AA124" s="32">
        <v>0.16997724977861686</v>
      </c>
    </row>
    <row r="125" spans="1:27" collapsed="1" x14ac:dyDescent="0.25">
      <c r="A125" s="28" t="s">
        <v>40</v>
      </c>
      <c r="B125" s="28" t="s">
        <v>77</v>
      </c>
      <c r="C125" s="32">
        <v>4.8839334233240772E-2</v>
      </c>
      <c r="D125" s="32">
        <v>4.8355724374646886E-2</v>
      </c>
      <c r="E125" s="32">
        <v>4.7892612716332141E-2</v>
      </c>
      <c r="F125" s="32">
        <v>4.7329723384911086E-2</v>
      </c>
      <c r="G125" s="32">
        <v>4.7055392544489164E-2</v>
      </c>
      <c r="H125" s="32">
        <v>4.6977185821213192E-2</v>
      </c>
      <c r="I125" s="32">
        <v>4.6806410214609094E-2</v>
      </c>
      <c r="J125" s="32">
        <v>4.6255332949406543E-2</v>
      </c>
      <c r="K125" s="32">
        <v>4.6159947736536713E-2</v>
      </c>
      <c r="L125" s="32">
        <v>4.5872385915507428E-2</v>
      </c>
      <c r="M125" s="32">
        <v>4.6116071416847766E-2</v>
      </c>
      <c r="N125" s="32">
        <v>4.5309171642130275E-2</v>
      </c>
      <c r="O125" s="32">
        <v>4.4643196693605613E-2</v>
      </c>
      <c r="P125" s="32">
        <v>4.3829412774762724E-2</v>
      </c>
      <c r="Q125" s="32">
        <v>4.3096522442979249E-2</v>
      </c>
      <c r="R125" s="32">
        <v>4.2162821606762955E-2</v>
      </c>
      <c r="S125" s="32">
        <v>4.1359320417971975E-2</v>
      </c>
      <c r="T125" s="32">
        <v>4.0768848313012689E-2</v>
      </c>
      <c r="U125" s="32">
        <v>4.045339940580487E-2</v>
      </c>
      <c r="V125" s="32">
        <v>4.0041237577927373E-2</v>
      </c>
      <c r="W125" s="32">
        <v>3.9809188398840255E-2</v>
      </c>
      <c r="X125" s="32">
        <v>3.956682709339987E-2</v>
      </c>
      <c r="Y125" s="32">
        <v>3.9481253590946078E-2</v>
      </c>
      <c r="Z125" s="32">
        <v>3.8913258061080092E-2</v>
      </c>
      <c r="AA125" s="32">
        <v>3.84507387569933E-2</v>
      </c>
    </row>
    <row r="126" spans="1:27" collapsed="1" x14ac:dyDescent="0.25">
      <c r="A126" s="28" t="s">
        <v>40</v>
      </c>
      <c r="B126" s="28" t="s">
        <v>78</v>
      </c>
      <c r="C126" s="32">
        <v>5.7484647578924068E-2</v>
      </c>
      <c r="D126" s="32">
        <v>5.6921645618401753E-2</v>
      </c>
      <c r="E126" s="32">
        <v>5.636900099935075E-2</v>
      </c>
      <c r="F126" s="32">
        <v>5.5705648783119975E-2</v>
      </c>
      <c r="G126" s="32">
        <v>5.5398019929474802E-2</v>
      </c>
      <c r="H126" s="32">
        <v>5.5307089347462327E-2</v>
      </c>
      <c r="I126" s="32">
        <v>5.509804482031367E-2</v>
      </c>
      <c r="J126" s="32">
        <v>5.4453228124320227E-2</v>
      </c>
      <c r="K126" s="32">
        <v>5.4341424838713431E-2</v>
      </c>
      <c r="L126" s="32">
        <v>5.4000137909036759E-2</v>
      </c>
      <c r="M126" s="32">
        <v>5.4281128261054343E-2</v>
      </c>
      <c r="N126" s="32">
        <v>5.332834011363255E-2</v>
      </c>
      <c r="O126" s="32">
        <v>5.2559295703674874E-2</v>
      </c>
      <c r="P126" s="32">
        <v>5.160082415887067E-2</v>
      </c>
      <c r="Q126" s="32">
        <v>5.0740088627399156E-2</v>
      </c>
      <c r="R126" s="32">
        <v>4.9628840214846787E-2</v>
      </c>
      <c r="S126" s="32">
        <v>4.8677004495614649E-2</v>
      </c>
      <c r="T126" s="32">
        <v>4.79947263627543E-2</v>
      </c>
      <c r="U126" s="32">
        <v>4.7628718657495697E-2</v>
      </c>
      <c r="V126" s="32">
        <v>4.7132423636287689E-2</v>
      </c>
      <c r="W126" s="32">
        <v>4.6856804544702362E-2</v>
      </c>
      <c r="X126" s="32">
        <v>4.6596049922829397E-2</v>
      </c>
      <c r="Y126" s="32">
        <v>4.6464748974793996E-2</v>
      </c>
      <c r="Z126" s="32">
        <v>4.5805264600421766E-2</v>
      </c>
      <c r="AA126" s="32">
        <v>4.5274589243204301E-2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0.15893843634518717</v>
      </c>
      <c r="D129" s="32">
        <v>0.16590425407314913</v>
      </c>
      <c r="E129" s="32">
        <v>0.16277513529697615</v>
      </c>
      <c r="F129" s="32">
        <v>0.16099534735678217</v>
      </c>
      <c r="G129" s="32">
        <v>0.15417834315657813</v>
      </c>
      <c r="H129" s="32">
        <v>0.17112266427281936</v>
      </c>
      <c r="I129" s="32">
        <v>0.16867723155882663</v>
      </c>
      <c r="J129" s="32">
        <v>0.15032419602978425</v>
      </c>
      <c r="K129" s="32">
        <v>0.15450804032116625</v>
      </c>
      <c r="L129" s="32">
        <v>0.1638780107910501</v>
      </c>
      <c r="M129" s="32">
        <v>0.17126422406218564</v>
      </c>
      <c r="N129" s="32">
        <v>0.16703214852932685</v>
      </c>
      <c r="O129" s="32">
        <v>0.16382400192822985</v>
      </c>
      <c r="P129" s="32">
        <v>0.15810103282461654</v>
      </c>
      <c r="Q129" s="32">
        <v>0.17372691453399883</v>
      </c>
      <c r="R129" s="32">
        <v>0.17109726807981074</v>
      </c>
      <c r="S129" s="32">
        <v>0.15235802558876535</v>
      </c>
      <c r="T129" s="32">
        <v>0.15708191833089774</v>
      </c>
      <c r="U129" s="32">
        <v>0.16659306339796434</v>
      </c>
      <c r="V129" s="32">
        <v>0.1738512394107426</v>
      </c>
      <c r="W129" s="32">
        <v>0.16890983711379784</v>
      </c>
      <c r="X129" s="32">
        <v>0.16650646581107797</v>
      </c>
      <c r="Y129" s="32">
        <v>0.16001305635969656</v>
      </c>
      <c r="Z129" s="32">
        <v>0.17565398835330964</v>
      </c>
      <c r="AA129" s="32">
        <v>0.17257903646164985</v>
      </c>
    </row>
    <row r="130" spans="1:27" x14ac:dyDescent="0.25">
      <c r="A130" s="28" t="s">
        <v>131</v>
      </c>
      <c r="B130" s="28" t="s">
        <v>77</v>
      </c>
      <c r="C130" s="32">
        <v>4.878961591333391E-2</v>
      </c>
      <c r="D130" s="32">
        <v>4.8029146049163481E-2</v>
      </c>
      <c r="E130" s="32">
        <v>4.7783737183737338E-2</v>
      </c>
      <c r="F130" s="32">
        <v>4.7391007608920253E-2</v>
      </c>
      <c r="G130" s="32">
        <v>4.7287327509363743E-2</v>
      </c>
      <c r="H130" s="32">
        <v>4.7291027117010866E-2</v>
      </c>
      <c r="I130" s="32">
        <v>4.7006680254812486E-2</v>
      </c>
      <c r="J130" s="32">
        <v>4.6346932261478714E-2</v>
      </c>
      <c r="K130" s="32">
        <v>4.6068235794320504E-2</v>
      </c>
      <c r="L130" s="32">
        <v>4.562617723137858E-2</v>
      </c>
      <c r="M130" s="32">
        <v>4.5794215482491872E-2</v>
      </c>
      <c r="N130" s="32">
        <v>4.4837848778794563E-2</v>
      </c>
      <c r="O130" s="32">
        <v>4.410320033922107E-2</v>
      </c>
      <c r="P130" s="32">
        <v>4.32785499545668E-2</v>
      </c>
      <c r="Q130" s="32">
        <v>4.251192693887975E-2</v>
      </c>
      <c r="R130" s="32">
        <v>4.1614462409665334E-2</v>
      </c>
      <c r="S130" s="32">
        <v>4.0921851585255679E-2</v>
      </c>
      <c r="T130" s="32">
        <v>4.0332870600497166E-2</v>
      </c>
      <c r="U130" s="32">
        <v>4.0108511263673284E-2</v>
      </c>
      <c r="V130" s="32">
        <v>3.9733011032609296E-2</v>
      </c>
      <c r="W130" s="32">
        <v>3.9470529274412774E-2</v>
      </c>
      <c r="X130" s="32">
        <v>3.9192109369016681E-2</v>
      </c>
      <c r="Y130" s="32">
        <v>3.9090318831787506E-2</v>
      </c>
      <c r="Z130" s="32">
        <v>3.8540112717291519E-2</v>
      </c>
      <c r="AA130" s="32">
        <v>3.802193008882393E-2</v>
      </c>
    </row>
    <row r="131" spans="1:27" x14ac:dyDescent="0.25">
      <c r="A131" s="28" t="s">
        <v>131</v>
      </c>
      <c r="B131" s="28" t="s">
        <v>78</v>
      </c>
      <c r="C131" s="32">
        <v>5.7434000089217424E-2</v>
      </c>
      <c r="D131" s="32">
        <v>5.6553105320872779E-2</v>
      </c>
      <c r="E131" s="32">
        <v>5.6251481337687453E-2</v>
      </c>
      <c r="F131" s="32">
        <v>5.5783170550359452E-2</v>
      </c>
      <c r="G131" s="32">
        <v>5.5670878765629428E-2</v>
      </c>
      <c r="H131" s="32">
        <v>5.5682950926211422E-2</v>
      </c>
      <c r="I131" s="32">
        <v>5.5338348712098799E-2</v>
      </c>
      <c r="J131" s="32">
        <v>5.4570277586321311E-2</v>
      </c>
      <c r="K131" s="32">
        <v>5.4230394713763064E-2</v>
      </c>
      <c r="L131" s="32">
        <v>5.3705780700876234E-2</v>
      </c>
      <c r="M131" s="32">
        <v>5.3877844968919821E-2</v>
      </c>
      <c r="N131" s="32">
        <v>5.2778147983561251E-2</v>
      </c>
      <c r="O131" s="32">
        <v>5.1942093313552186E-2</v>
      </c>
      <c r="P131" s="32">
        <v>5.0934084356400122E-2</v>
      </c>
      <c r="Q131" s="32">
        <v>5.0065742053206838E-2</v>
      </c>
      <c r="R131" s="32">
        <v>4.8983656145588569E-2</v>
      </c>
      <c r="S131" s="32">
        <v>4.8157915253648487E-2</v>
      </c>
      <c r="T131" s="32">
        <v>4.7460702210527422E-2</v>
      </c>
      <c r="U131" s="32">
        <v>4.7229620399305811E-2</v>
      </c>
      <c r="V131" s="32">
        <v>4.6758376684157936E-2</v>
      </c>
      <c r="W131" s="32">
        <v>4.6463860333630487E-2</v>
      </c>
      <c r="X131" s="32">
        <v>4.6159154941279271E-2</v>
      </c>
      <c r="Y131" s="32">
        <v>4.59888016720554E-2</v>
      </c>
      <c r="Z131" s="32">
        <v>4.5344931252542249E-2</v>
      </c>
      <c r="AA131" s="32">
        <v>4.4787229945764104E-2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0.16228149838584455</v>
      </c>
      <c r="D134" s="32">
        <v>0.17230442322244383</v>
      </c>
      <c r="E134" s="32">
        <v>0.17202736158523216</v>
      </c>
      <c r="F134" s="32">
        <v>0.16549067037779075</v>
      </c>
      <c r="G134" s="32">
        <v>0.16669624097008234</v>
      </c>
      <c r="H134" s="32">
        <v>0.17726057313372384</v>
      </c>
      <c r="I134" s="32">
        <v>0.17799329168445702</v>
      </c>
      <c r="J134" s="32">
        <v>0.14990829332618205</v>
      </c>
      <c r="K134" s="32">
        <v>0.16256508491996491</v>
      </c>
      <c r="L134" s="32">
        <v>0.16820947161335167</v>
      </c>
      <c r="M134" s="32">
        <v>0.17720359161597127</v>
      </c>
      <c r="N134" s="32">
        <v>0.17576602145946418</v>
      </c>
      <c r="O134" s="32">
        <v>0.16777497448591855</v>
      </c>
      <c r="P134" s="32">
        <v>0.16955441393990933</v>
      </c>
      <c r="Q134" s="32">
        <v>0.18054360265645503</v>
      </c>
      <c r="R134" s="32">
        <v>0.1810994056669136</v>
      </c>
      <c r="S134" s="32">
        <v>0.15286767756700428</v>
      </c>
      <c r="T134" s="32">
        <v>0.16674048979123551</v>
      </c>
      <c r="U134" s="32">
        <v>0.17289450596275768</v>
      </c>
      <c r="V134" s="32">
        <v>0.18159493245745048</v>
      </c>
      <c r="W134" s="32">
        <v>0.17931951956042322</v>
      </c>
      <c r="X134" s="32">
        <v>0.17243486505103778</v>
      </c>
      <c r="Y134" s="32">
        <v>0.17357202036064523</v>
      </c>
      <c r="Z134" s="32">
        <v>0.18365241592563492</v>
      </c>
      <c r="AA134" s="32">
        <v>0.18372808262238535</v>
      </c>
    </row>
    <row r="135" spans="1:27" x14ac:dyDescent="0.25">
      <c r="A135" s="28" t="s">
        <v>132</v>
      </c>
      <c r="B135" s="28" t="s">
        <v>77</v>
      </c>
      <c r="C135" s="32">
        <v>4.8220064926387474E-2</v>
      </c>
      <c r="D135" s="32">
        <v>4.742016063454535E-2</v>
      </c>
      <c r="E135" s="32">
        <v>4.7197454491311998E-2</v>
      </c>
      <c r="F135" s="32">
        <v>4.6909698644549545E-2</v>
      </c>
      <c r="G135" s="32">
        <v>4.6809260327733929E-2</v>
      </c>
      <c r="H135" s="32">
        <v>4.6827031632339783E-2</v>
      </c>
      <c r="I135" s="32">
        <v>4.6645027396331112E-2</v>
      </c>
      <c r="J135" s="32">
        <v>4.6157864061091521E-2</v>
      </c>
      <c r="K135" s="32">
        <v>4.5932202240392413E-2</v>
      </c>
      <c r="L135" s="32">
        <v>4.5774971298320019E-2</v>
      </c>
      <c r="M135" s="32">
        <v>4.6112318282274092E-2</v>
      </c>
      <c r="N135" s="32">
        <v>4.5362955670802119E-2</v>
      </c>
      <c r="O135" s="32">
        <v>4.474317810076324E-2</v>
      </c>
      <c r="P135" s="32">
        <v>4.3953873239955955E-2</v>
      </c>
      <c r="Q135" s="32">
        <v>4.3245301530734331E-2</v>
      </c>
      <c r="R135" s="32">
        <v>4.2238632668019319E-2</v>
      </c>
      <c r="S135" s="32">
        <v>4.1407909671077235E-2</v>
      </c>
      <c r="T135" s="32">
        <v>4.0731474944393858E-2</v>
      </c>
      <c r="U135" s="32">
        <v>4.0319213432883902E-2</v>
      </c>
      <c r="V135" s="32">
        <v>4.0154900578139592E-2</v>
      </c>
      <c r="W135" s="32">
        <v>4.004711499141813E-2</v>
      </c>
      <c r="X135" s="32">
        <v>3.9892549914887693E-2</v>
      </c>
      <c r="Y135" s="32">
        <v>3.9900546699773241E-2</v>
      </c>
      <c r="Z135" s="32">
        <v>3.9374985926899614E-2</v>
      </c>
      <c r="AA135" s="32">
        <v>3.8958333333333331E-2</v>
      </c>
    </row>
    <row r="136" spans="1:27" x14ac:dyDescent="0.25">
      <c r="A136" s="28" t="s">
        <v>132</v>
      </c>
      <c r="B136" s="28" t="s">
        <v>78</v>
      </c>
      <c r="C136" s="32">
        <v>5.6777016901737018E-2</v>
      </c>
      <c r="D136" s="32">
        <v>5.5815060251585544E-2</v>
      </c>
      <c r="E136" s="32">
        <v>5.5566554382165616E-2</v>
      </c>
      <c r="F136" s="32">
        <v>5.5207680293199619E-2</v>
      </c>
      <c r="G136" s="32">
        <v>5.5120146303528794E-2</v>
      </c>
      <c r="H136" s="32">
        <v>5.5143203112871415E-2</v>
      </c>
      <c r="I136" s="32">
        <v>5.4930521639385048E-2</v>
      </c>
      <c r="J136" s="32">
        <v>5.4321712334343401E-2</v>
      </c>
      <c r="K136" s="32">
        <v>5.4052494283437495E-2</v>
      </c>
      <c r="L136" s="32">
        <v>5.3906071996769056E-2</v>
      </c>
      <c r="M136" s="32">
        <v>5.4282247144975614E-2</v>
      </c>
      <c r="N136" s="32">
        <v>5.3379369594143619E-2</v>
      </c>
      <c r="O136" s="32">
        <v>5.2687003023990028E-2</v>
      </c>
      <c r="P136" s="32">
        <v>5.1763471960928294E-2</v>
      </c>
      <c r="Q136" s="32">
        <v>5.0915908717475249E-2</v>
      </c>
      <c r="R136" s="32">
        <v>4.9727592424794E-2</v>
      </c>
      <c r="S136" s="32">
        <v>4.874881778069047E-2</v>
      </c>
      <c r="T136" s="32">
        <v>4.7938583953038724E-2</v>
      </c>
      <c r="U136" s="32">
        <v>4.7459160244381675E-2</v>
      </c>
      <c r="V136" s="32">
        <v>4.7253008146990252E-2</v>
      </c>
      <c r="W136" s="32">
        <v>4.7118712345390702E-2</v>
      </c>
      <c r="X136" s="32">
        <v>4.6989911316401761E-2</v>
      </c>
      <c r="Y136" s="32">
        <v>4.6960889312848343E-2</v>
      </c>
      <c r="Z136" s="32">
        <v>4.6352972402621172E-2</v>
      </c>
      <c r="AA136" s="32">
        <v>4.5839912685686532E-2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0.14601309695183287</v>
      </c>
      <c r="D139" s="32">
        <v>0.141555955459016</v>
      </c>
      <c r="E139" s="32">
        <v>0.14987454526262553</v>
      </c>
      <c r="F139" s="32">
        <v>0.14631738123851051</v>
      </c>
      <c r="G139" s="32">
        <v>0.13834876519990738</v>
      </c>
      <c r="H139" s="32">
        <v>0.14706469766090255</v>
      </c>
      <c r="I139" s="32">
        <v>0.14772979432063077</v>
      </c>
      <c r="J139" s="32">
        <v>0.1422585477642723</v>
      </c>
      <c r="K139" s="32">
        <v>0.15010165657639291</v>
      </c>
      <c r="L139" s="32">
        <v>0.15575326381424187</v>
      </c>
      <c r="M139" s="32">
        <v>0.14941877341902096</v>
      </c>
      <c r="N139" s="32">
        <v>0.15731615086315684</v>
      </c>
      <c r="O139" s="32">
        <v>0.15226862036337765</v>
      </c>
      <c r="P139" s="32">
        <v>0.14391785476867924</v>
      </c>
      <c r="Q139" s="32">
        <v>0.1526830114404478</v>
      </c>
      <c r="R139" s="32">
        <v>0.15351469914824806</v>
      </c>
      <c r="S139" s="32">
        <v>0.14570740202508892</v>
      </c>
      <c r="T139" s="32">
        <v>0.15224304283500301</v>
      </c>
      <c r="U139" s="32">
        <v>0.15820542634521409</v>
      </c>
      <c r="V139" s="32">
        <v>0.15219142785259471</v>
      </c>
      <c r="W139" s="32">
        <v>0.15933128902791013</v>
      </c>
      <c r="X139" s="32">
        <v>0.15530353290568472</v>
      </c>
      <c r="Y139" s="32">
        <v>0.14601243146607945</v>
      </c>
      <c r="Z139" s="32">
        <v>0.15509471268353378</v>
      </c>
      <c r="AA139" s="32">
        <v>0.1550034756656149</v>
      </c>
    </row>
    <row r="140" spans="1:27" x14ac:dyDescent="0.25">
      <c r="A140" s="28" t="s">
        <v>133</v>
      </c>
      <c r="B140" s="28" t="s">
        <v>77</v>
      </c>
      <c r="C140" s="32">
        <v>4.9094073164226155E-2</v>
      </c>
      <c r="D140" s="32">
        <v>4.8546553571960464E-2</v>
      </c>
      <c r="E140" s="32">
        <v>4.8159548946696495E-2</v>
      </c>
      <c r="F140" s="32">
        <v>4.7677258279183746E-2</v>
      </c>
      <c r="G140" s="32">
        <v>4.7478882154616021E-2</v>
      </c>
      <c r="H140" s="32">
        <v>4.7514934256828602E-2</v>
      </c>
      <c r="I140" s="32">
        <v>4.7572126960995213E-2</v>
      </c>
      <c r="J140" s="32">
        <v>4.7085198241232744E-2</v>
      </c>
      <c r="K140" s="32">
        <v>4.7051941858490078E-2</v>
      </c>
      <c r="L140" s="32">
        <v>4.6718879431542196E-2</v>
      </c>
      <c r="M140" s="32">
        <v>4.689423042357526E-2</v>
      </c>
      <c r="N140" s="32">
        <v>4.6209175348346274E-2</v>
      </c>
      <c r="O140" s="32">
        <v>4.559010950157711E-2</v>
      </c>
      <c r="P140" s="32">
        <v>4.4724975318864039E-2</v>
      </c>
      <c r="Q140" s="32">
        <v>4.4026579228125598E-2</v>
      </c>
      <c r="R140" s="32">
        <v>4.3071198905331384E-2</v>
      </c>
      <c r="S140" s="32">
        <v>4.216793902653429E-2</v>
      </c>
      <c r="T140" s="32">
        <v>4.154218078621439E-2</v>
      </c>
      <c r="U140" s="32">
        <v>4.1240060838293888E-2</v>
      </c>
      <c r="V140" s="32">
        <v>4.0680824662256608E-2</v>
      </c>
      <c r="W140" s="32">
        <v>4.044308171296504E-2</v>
      </c>
      <c r="X140" s="32">
        <v>4.0210490755512647E-2</v>
      </c>
      <c r="Y140" s="32">
        <v>4.009897773530445E-2</v>
      </c>
      <c r="Z140" s="32">
        <v>3.9526556732604877E-2</v>
      </c>
      <c r="AA140" s="32">
        <v>3.909760485673696E-2</v>
      </c>
    </row>
    <row r="141" spans="1:27" x14ac:dyDescent="0.25">
      <c r="A141" s="28" t="s">
        <v>133</v>
      </c>
      <c r="B141" s="28" t="s">
        <v>78</v>
      </c>
      <c r="C141" s="32">
        <v>5.775843763298321E-2</v>
      </c>
      <c r="D141" s="32">
        <v>5.7133117959158888E-2</v>
      </c>
      <c r="E141" s="32">
        <v>5.6673471399298195E-2</v>
      </c>
      <c r="F141" s="32">
        <v>5.6105594062634913E-2</v>
      </c>
      <c r="G141" s="32">
        <v>5.5880833286624444E-2</v>
      </c>
      <c r="H141" s="32">
        <v>5.59146997639672E-2</v>
      </c>
      <c r="I141" s="32">
        <v>5.5990111533987932E-2</v>
      </c>
      <c r="J141" s="32">
        <v>5.5434356973039223E-2</v>
      </c>
      <c r="K141" s="32">
        <v>5.541294586703318E-2</v>
      </c>
      <c r="L141" s="32">
        <v>5.5000225180667474E-2</v>
      </c>
      <c r="M141" s="32">
        <v>5.5211621836028936E-2</v>
      </c>
      <c r="N141" s="32">
        <v>5.4382880705166628E-2</v>
      </c>
      <c r="O141" s="32">
        <v>5.3644308945661676E-2</v>
      </c>
      <c r="P141" s="32">
        <v>5.2659908256857353E-2</v>
      </c>
      <c r="Q141" s="32">
        <v>5.1810981596457799E-2</v>
      </c>
      <c r="R141" s="32">
        <v>5.0680295821935908E-2</v>
      </c>
      <c r="S141" s="32">
        <v>4.9613681154578926E-2</v>
      </c>
      <c r="T141" s="32">
        <v>4.8932841042159621E-2</v>
      </c>
      <c r="U141" s="32">
        <v>4.8564787783272098E-2</v>
      </c>
      <c r="V141" s="32">
        <v>4.7916286410932166E-2</v>
      </c>
      <c r="W141" s="32">
        <v>4.7595528284567812E-2</v>
      </c>
      <c r="X141" s="32">
        <v>4.7352993085793327E-2</v>
      </c>
      <c r="Y141" s="32">
        <v>4.71997150694606E-2</v>
      </c>
      <c r="Z141" s="32">
        <v>4.6544904829804064E-2</v>
      </c>
      <c r="AA141" s="32">
        <v>4.6036077933912053E-2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0.1692640625636701</v>
      </c>
      <c r="D144" s="32">
        <v>0.17168809407767183</v>
      </c>
      <c r="E144" s="32">
        <v>0.17711483485714211</v>
      </c>
      <c r="F144" s="32">
        <v>0.17117698995508376</v>
      </c>
      <c r="G144" s="32">
        <v>0.16188901687647203</v>
      </c>
      <c r="H144" s="32">
        <v>0.16817362369032973</v>
      </c>
      <c r="I144" s="32">
        <v>0.17335269484913768</v>
      </c>
      <c r="J144" s="32">
        <v>0.16476392851832855</v>
      </c>
      <c r="K144" s="32">
        <v>0.17302468999905185</v>
      </c>
      <c r="L144" s="32">
        <v>0.17531798359573955</v>
      </c>
      <c r="M144" s="32">
        <v>0.17525299948175124</v>
      </c>
      <c r="N144" s="32">
        <v>0.17976000195818423</v>
      </c>
      <c r="O144" s="32">
        <v>0.17315981685252427</v>
      </c>
      <c r="P144" s="32">
        <v>0.16394296451902082</v>
      </c>
      <c r="Q144" s="32">
        <v>0.17079412022745327</v>
      </c>
      <c r="R144" s="32">
        <v>0.17635988359324919</v>
      </c>
      <c r="S144" s="32">
        <v>0.16814724783236484</v>
      </c>
      <c r="T144" s="32">
        <v>0.17605001438446524</v>
      </c>
      <c r="U144" s="32">
        <v>0.17849039418970469</v>
      </c>
      <c r="V144" s="32">
        <v>0.17821111990018149</v>
      </c>
      <c r="W144" s="32">
        <v>0.18273379654049021</v>
      </c>
      <c r="X144" s="32">
        <v>0.17651826751687846</v>
      </c>
      <c r="Y144" s="32">
        <v>0.16690415802586603</v>
      </c>
      <c r="Z144" s="32">
        <v>0.17319430508970113</v>
      </c>
      <c r="AA144" s="32">
        <v>0.1785773457109876</v>
      </c>
    </row>
    <row r="145" spans="1:27" x14ac:dyDescent="0.25">
      <c r="A145" s="28" t="s">
        <v>134</v>
      </c>
      <c r="B145" s="28" t="s">
        <v>77</v>
      </c>
      <c r="C145" s="32">
        <v>4.9223183614240662E-2</v>
      </c>
      <c r="D145" s="32">
        <v>4.940110008642809E-2</v>
      </c>
      <c r="E145" s="32">
        <v>4.844448515020993E-2</v>
      </c>
      <c r="F145" s="32">
        <v>4.7212563756430105E-2</v>
      </c>
      <c r="G145" s="32">
        <v>4.6241152080941254E-2</v>
      </c>
      <c r="H145" s="32">
        <v>4.5569898151544788E-2</v>
      </c>
      <c r="I145" s="32">
        <v>4.5213726363828068E-2</v>
      </c>
      <c r="J145" s="32">
        <v>4.4610584794752557E-2</v>
      </c>
      <c r="K145" s="32">
        <v>4.4952806938364488E-2</v>
      </c>
      <c r="L145" s="32">
        <v>4.4958044066970487E-2</v>
      </c>
      <c r="M145" s="32">
        <v>4.5383335238503096E-2</v>
      </c>
      <c r="N145" s="32">
        <v>4.4540558127820963E-2</v>
      </c>
      <c r="O145" s="32">
        <v>4.3809339356275685E-2</v>
      </c>
      <c r="P145" s="32">
        <v>4.306564160285048E-2</v>
      </c>
      <c r="Q145" s="32">
        <v>4.2249862259478896E-2</v>
      </c>
      <c r="R145" s="32">
        <v>4.1357101164173099E-2</v>
      </c>
      <c r="S145" s="32">
        <v>4.046603756451507E-2</v>
      </c>
      <c r="T145" s="32">
        <v>4.0087887439296914E-2</v>
      </c>
      <c r="U145" s="32">
        <v>3.9629047724612267E-2</v>
      </c>
      <c r="V145" s="32">
        <v>3.8984063515556784E-2</v>
      </c>
      <c r="W145" s="32">
        <v>3.8600442208786834E-2</v>
      </c>
      <c r="X145" s="32">
        <v>3.8230789986579729E-2</v>
      </c>
      <c r="Y145" s="32">
        <v>3.8065366495082964E-2</v>
      </c>
      <c r="Z145" s="32">
        <v>3.7375142024531342E-2</v>
      </c>
      <c r="AA145" s="32">
        <v>3.6868464054266685E-2</v>
      </c>
    </row>
    <row r="146" spans="1:27" x14ac:dyDescent="0.25">
      <c r="A146" s="28" t="s">
        <v>134</v>
      </c>
      <c r="B146" s="28" t="s">
        <v>78</v>
      </c>
      <c r="C146" s="32">
        <v>5.7930625752443926E-2</v>
      </c>
      <c r="D146" s="32">
        <v>5.8146426023331747E-2</v>
      </c>
      <c r="E146" s="32">
        <v>5.6997026714920504E-2</v>
      </c>
      <c r="F146" s="32">
        <v>5.5568717883287697E-2</v>
      </c>
      <c r="G146" s="32">
        <v>5.4453822537142191E-2</v>
      </c>
      <c r="H146" s="32">
        <v>5.3663104725738028E-2</v>
      </c>
      <c r="I146" s="32">
        <v>5.32004500676065E-2</v>
      </c>
      <c r="J146" s="32">
        <v>5.2512874709364235E-2</v>
      </c>
      <c r="K146" s="32">
        <v>5.2907590777825447E-2</v>
      </c>
      <c r="L146" s="32">
        <v>5.2896960448705642E-2</v>
      </c>
      <c r="M146" s="32">
        <v>5.3450034468948575E-2</v>
      </c>
      <c r="N146" s="32">
        <v>5.2441209045876222E-2</v>
      </c>
      <c r="O146" s="32">
        <v>5.1583399841002693E-2</v>
      </c>
      <c r="P146" s="32">
        <v>5.0714306559541934E-2</v>
      </c>
      <c r="Q146" s="32">
        <v>4.9766087793564118E-2</v>
      </c>
      <c r="R146" s="32">
        <v>4.8712444815063947E-2</v>
      </c>
      <c r="S146" s="32">
        <v>4.7654798842367771E-2</v>
      </c>
      <c r="T146" s="32">
        <v>4.720487554064242E-2</v>
      </c>
      <c r="U146" s="32">
        <v>4.6639446524864847E-2</v>
      </c>
      <c r="V146" s="32">
        <v>4.5866844738388222E-2</v>
      </c>
      <c r="W146" s="32">
        <v>4.547037924633858E-2</v>
      </c>
      <c r="X146" s="32">
        <v>4.4991400500708836E-2</v>
      </c>
      <c r="Y146" s="32">
        <v>4.4822246874979495E-2</v>
      </c>
      <c r="Z146" s="32">
        <v>4.3995146571854792E-2</v>
      </c>
      <c r="AA146" s="32">
        <v>4.3435627699428374E-2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0.13905490340927767</v>
      </c>
      <c r="D149" s="32">
        <v>0.13694851172668057</v>
      </c>
      <c r="E149" s="32">
        <v>0.14240735599301171</v>
      </c>
      <c r="F149" s="32">
        <v>0.14250947755175147</v>
      </c>
      <c r="G149" s="32">
        <v>0.13433096353708845</v>
      </c>
      <c r="H149" s="32">
        <v>0.14240869823060864</v>
      </c>
      <c r="I149" s="32">
        <v>0.14408329870917908</v>
      </c>
      <c r="J149" s="32">
        <v>0.13954823551013945</v>
      </c>
      <c r="K149" s="32">
        <v>0.13990597968622118</v>
      </c>
      <c r="L149" s="32">
        <v>0.1425465643514344</v>
      </c>
      <c r="M149" s="32">
        <v>0.14084517360467397</v>
      </c>
      <c r="N149" s="32">
        <v>0.14442387507200002</v>
      </c>
      <c r="O149" s="32">
        <v>0.14340538025518826</v>
      </c>
      <c r="P149" s="32">
        <v>0.13612179575261149</v>
      </c>
      <c r="Q149" s="32">
        <v>0.14437918363821348</v>
      </c>
      <c r="R149" s="32">
        <v>0.14476647336703871</v>
      </c>
      <c r="S149" s="32">
        <v>0.13998181013012875</v>
      </c>
      <c r="T149" s="32">
        <v>0.14095883912977222</v>
      </c>
      <c r="U149" s="32">
        <v>0.14398427964391891</v>
      </c>
      <c r="V149" s="32">
        <v>0.14202994004982072</v>
      </c>
      <c r="W149" s="32">
        <v>0.14602832492997928</v>
      </c>
      <c r="X149" s="32">
        <v>0.14535508239193184</v>
      </c>
      <c r="Y149" s="32">
        <v>0.13754213782155689</v>
      </c>
      <c r="Z149" s="32">
        <v>0.14586352997178015</v>
      </c>
      <c r="AA149" s="32">
        <v>0.1456962891976511</v>
      </c>
    </row>
    <row r="150" spans="1:27" x14ac:dyDescent="0.25">
      <c r="A150" s="28" t="s">
        <v>135</v>
      </c>
      <c r="B150" s="28" t="s">
        <v>77</v>
      </c>
      <c r="C150" s="32">
        <v>4.8455216345332834E-2</v>
      </c>
      <c r="D150" s="32">
        <v>4.7653113496085711E-2</v>
      </c>
      <c r="E150" s="32">
        <v>4.7125372300765467E-2</v>
      </c>
      <c r="F150" s="32">
        <v>4.703339025990582E-2</v>
      </c>
      <c r="G150" s="32">
        <v>4.6751412957798152E-2</v>
      </c>
      <c r="H150" s="32">
        <v>4.6693212107608087E-2</v>
      </c>
      <c r="I150" s="32">
        <v>4.6507410824774567E-2</v>
      </c>
      <c r="J150" s="32">
        <v>4.6041873056817992E-2</v>
      </c>
      <c r="K150" s="32">
        <v>4.557632406539959E-2</v>
      </c>
      <c r="L150" s="32">
        <v>4.5175618705013867E-2</v>
      </c>
      <c r="M150" s="32">
        <v>4.5319295261824093E-2</v>
      </c>
      <c r="N150" s="32">
        <v>4.4428191008923285E-2</v>
      </c>
      <c r="O150" s="32">
        <v>4.3831958675594848E-2</v>
      </c>
      <c r="P150" s="32">
        <v>4.3072916809724603E-2</v>
      </c>
      <c r="Q150" s="32">
        <v>4.2406436423071348E-2</v>
      </c>
      <c r="R150" s="32">
        <v>4.1554399508463839E-2</v>
      </c>
      <c r="S150" s="32">
        <v>4.0916679599665905E-2</v>
      </c>
      <c r="T150" s="32">
        <v>4.0475667370480535E-2</v>
      </c>
      <c r="U150" s="32">
        <v>4.0107238154303899E-2</v>
      </c>
      <c r="V150" s="32">
        <v>3.9577770909627184E-2</v>
      </c>
      <c r="W150" s="32">
        <v>3.915629731915491E-2</v>
      </c>
      <c r="X150" s="32">
        <v>3.8854624811264178E-2</v>
      </c>
      <c r="Y150" s="32">
        <v>3.8633262631865069E-2</v>
      </c>
      <c r="Z150" s="32">
        <v>3.7885285541311604E-2</v>
      </c>
      <c r="AA150" s="32">
        <v>3.7426911709318215E-2</v>
      </c>
    </row>
    <row r="151" spans="1:27" x14ac:dyDescent="0.25">
      <c r="A151" s="28" t="s">
        <v>135</v>
      </c>
      <c r="B151" s="28" t="s">
        <v>78</v>
      </c>
      <c r="C151" s="32">
        <v>5.7043651858106191E-2</v>
      </c>
      <c r="D151" s="32">
        <v>5.6074298469417048E-2</v>
      </c>
      <c r="E151" s="32">
        <v>5.5473568855892608E-2</v>
      </c>
      <c r="F151" s="32">
        <v>5.5377544415618339E-2</v>
      </c>
      <c r="G151" s="32">
        <v>5.5014125034633925E-2</v>
      </c>
      <c r="H151" s="32">
        <v>5.4957292996895668E-2</v>
      </c>
      <c r="I151" s="32">
        <v>5.4745382163189187E-2</v>
      </c>
      <c r="J151" s="32">
        <v>5.4172169597770832E-2</v>
      </c>
      <c r="K151" s="32">
        <v>5.3673906490045317E-2</v>
      </c>
      <c r="L151" s="32">
        <v>5.3182713236923841E-2</v>
      </c>
      <c r="M151" s="32">
        <v>5.3322710653297446E-2</v>
      </c>
      <c r="N151" s="32">
        <v>5.2300030386356992E-2</v>
      </c>
      <c r="O151" s="32">
        <v>5.1593484415068877E-2</v>
      </c>
      <c r="P151" s="32">
        <v>5.0712167216786216E-2</v>
      </c>
      <c r="Q151" s="32">
        <v>4.991917342731976E-2</v>
      </c>
      <c r="R151" s="32">
        <v>4.8900868085532123E-2</v>
      </c>
      <c r="S151" s="32">
        <v>4.8141027731843297E-2</v>
      </c>
      <c r="T151" s="32">
        <v>4.7655123901673181E-2</v>
      </c>
      <c r="U151" s="32">
        <v>4.7185831280160934E-2</v>
      </c>
      <c r="V151" s="32">
        <v>4.6562768231070417E-2</v>
      </c>
      <c r="W151" s="32">
        <v>4.6127100520258708E-2</v>
      </c>
      <c r="X151" s="32">
        <v>4.5739093368988674E-2</v>
      </c>
      <c r="Y151" s="32">
        <v>4.5461551872938155E-2</v>
      </c>
      <c r="Z151" s="32">
        <v>4.4619020949477305E-2</v>
      </c>
      <c r="AA151" s="32">
        <v>4.4042650833908244E-2</v>
      </c>
    </row>
  </sheetData>
  <sheetProtection algorithmName="SHA-512" hashValue="9A2/PHMEXVnCSyWC5KzjFWk/TSQ/BH0CY2N/9qQAeHC1G8OxXF+btFPYjdVnRubN4P0oHvdhlzgzoyxO7ZhcwA==" saltValue="aJhXvSIXDOAC9PMtGBR6k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49258-917B-4716-AA7E-87C199174E32}">
  <sheetPr codeName="Sheet95">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99670.614599999986</v>
      </c>
      <c r="D6" s="24">
        <v>85463.358000000007</v>
      </c>
      <c r="E6" s="24">
        <v>87518.857300000003</v>
      </c>
      <c r="F6" s="24">
        <v>89127.1976</v>
      </c>
      <c r="G6" s="24">
        <v>83729.36071126</v>
      </c>
      <c r="H6" s="24">
        <v>75875.591968085006</v>
      </c>
      <c r="I6" s="24">
        <v>71331.548621952999</v>
      </c>
      <c r="J6" s="24">
        <v>71237.535395444007</v>
      </c>
      <c r="K6" s="24">
        <v>60793.402285328993</v>
      </c>
      <c r="L6" s="24">
        <v>59646.394933607997</v>
      </c>
      <c r="M6" s="24">
        <v>53127.043909035805</v>
      </c>
      <c r="N6" s="24">
        <v>59931.311092082004</v>
      </c>
      <c r="O6" s="24">
        <v>63960.969134689993</v>
      </c>
      <c r="P6" s="24">
        <v>62440.944988105999</v>
      </c>
      <c r="Q6" s="24">
        <v>47225.440600000009</v>
      </c>
      <c r="R6" s="24">
        <v>42181.308499999999</v>
      </c>
      <c r="S6" s="24">
        <v>35277.044300000001</v>
      </c>
      <c r="T6" s="24">
        <v>35302.176299999992</v>
      </c>
      <c r="U6" s="24">
        <v>34996.072400000005</v>
      </c>
      <c r="V6" s="24">
        <v>32277.310600000004</v>
      </c>
      <c r="W6" s="24">
        <v>32774.967400000001</v>
      </c>
      <c r="X6" s="24">
        <v>20842.435900000004</v>
      </c>
      <c r="Y6" s="24">
        <v>17641.738699999998</v>
      </c>
      <c r="Z6" s="24">
        <v>14126.5795</v>
      </c>
      <c r="AA6" s="24">
        <v>11935.475499999999</v>
      </c>
    </row>
    <row r="7" spans="1:27" x14ac:dyDescent="0.25">
      <c r="A7" s="28" t="s">
        <v>40</v>
      </c>
      <c r="B7" s="28" t="s">
        <v>72</v>
      </c>
      <c r="C7" s="24">
        <v>31870.563799999996</v>
      </c>
      <c r="D7" s="24">
        <v>27919.060399999998</v>
      </c>
      <c r="E7" s="24">
        <v>30603.434899999997</v>
      </c>
      <c r="F7" s="24">
        <v>24999.475296114004</v>
      </c>
      <c r="G7" s="24">
        <v>23842.190789851004</v>
      </c>
      <c r="H7" s="24">
        <v>23209.542814202003</v>
      </c>
      <c r="I7" s="24">
        <v>21324.855212477996</v>
      </c>
      <c r="J7" s="24">
        <v>22379.948099999998</v>
      </c>
      <c r="K7" s="24">
        <v>20422.0906</v>
      </c>
      <c r="L7" s="24">
        <v>21731.359700000001</v>
      </c>
      <c r="M7" s="24">
        <v>22025.279200000001</v>
      </c>
      <c r="N7" s="24">
        <v>22343.856900000002</v>
      </c>
      <c r="O7" s="24">
        <v>23225.434000000001</v>
      </c>
      <c r="P7" s="24">
        <v>22988.4175</v>
      </c>
      <c r="Q7" s="24">
        <v>22220.942800000001</v>
      </c>
      <c r="R7" s="24">
        <v>22926.167400000002</v>
      </c>
      <c r="S7" s="24">
        <v>22117.3694</v>
      </c>
      <c r="T7" s="24">
        <v>21590.548000000003</v>
      </c>
      <c r="U7" s="24">
        <v>21431.691299999999</v>
      </c>
      <c r="V7" s="24">
        <v>23146.302800000001</v>
      </c>
      <c r="W7" s="24">
        <v>21722.280299999999</v>
      </c>
      <c r="X7" s="24">
        <v>22153.926599999999</v>
      </c>
      <c r="Y7" s="24">
        <v>21017.502799999998</v>
      </c>
      <c r="Z7" s="24">
        <v>20963.176800000001</v>
      </c>
      <c r="AA7" s="24">
        <v>21811.015800000001</v>
      </c>
    </row>
    <row r="8" spans="1:27" x14ac:dyDescent="0.25">
      <c r="A8" s="28" t="s">
        <v>40</v>
      </c>
      <c r="B8" s="28" t="s">
        <v>20</v>
      </c>
      <c r="C8" s="24">
        <v>2459.8898502789998</v>
      </c>
      <c r="D8" s="24">
        <v>2360.4378793612</v>
      </c>
      <c r="E8" s="24">
        <v>1834.6751568811801</v>
      </c>
      <c r="F8" s="24">
        <v>1837.97558350344</v>
      </c>
      <c r="G8" s="24">
        <v>1837.97566685263</v>
      </c>
      <c r="H8" s="24">
        <v>1837.9756705252303</v>
      </c>
      <c r="I8" s="24">
        <v>1843.9708940754604</v>
      </c>
      <c r="J8" s="24">
        <v>1893.2992318826502</v>
      </c>
      <c r="K8" s="24">
        <v>1838.7629338141301</v>
      </c>
      <c r="L8" s="24">
        <v>1838.2125209284602</v>
      </c>
      <c r="M8" s="24">
        <v>1837.9759720472298</v>
      </c>
      <c r="N8" s="24">
        <v>1838.3674810311402</v>
      </c>
      <c r="O8" s="24">
        <v>1838.2240522313798</v>
      </c>
      <c r="P8" s="24">
        <v>1890.4017408007501</v>
      </c>
      <c r="Q8" s="24">
        <v>5381.9651576450597</v>
      </c>
      <c r="R8" s="24">
        <v>3249.4941057047999</v>
      </c>
      <c r="S8" s="24">
        <v>4323.8320229038</v>
      </c>
      <c r="T8" s="24">
        <v>5013.3931499215996</v>
      </c>
      <c r="U8" s="24">
        <v>5515.8713059050006</v>
      </c>
      <c r="V8" s="24">
        <v>4757.5904249985006</v>
      </c>
      <c r="W8" s="24">
        <v>4689.5460468075999</v>
      </c>
      <c r="X8" s="24">
        <v>6225.9458934177001</v>
      </c>
      <c r="Y8" s="24">
        <v>4244.114053298199</v>
      </c>
      <c r="Z8" s="24">
        <v>3437.7063299914007</v>
      </c>
      <c r="AA8" s="24">
        <v>1747.2353468147001</v>
      </c>
    </row>
    <row r="9" spans="1:27" x14ac:dyDescent="0.25">
      <c r="A9" s="28" t="s">
        <v>40</v>
      </c>
      <c r="B9" s="28" t="s">
        <v>32</v>
      </c>
      <c r="C9" s="24">
        <v>732.217894</v>
      </c>
      <c r="D9" s="24">
        <v>716.87731699999995</v>
      </c>
      <c r="E9" s="24">
        <v>751.95059600000002</v>
      </c>
      <c r="F9" s="24">
        <v>93.161333000000013</v>
      </c>
      <c r="G9" s="24">
        <v>95.163008000000005</v>
      </c>
      <c r="H9" s="24">
        <v>108.797121</v>
      </c>
      <c r="I9" s="24">
        <v>115.85211000000001</v>
      </c>
      <c r="J9" s="24">
        <v>98.01828900000001</v>
      </c>
      <c r="K9" s="24">
        <v>88.385325500000008</v>
      </c>
      <c r="L9" s="24">
        <v>96.418901500000004</v>
      </c>
      <c r="M9" s="24">
        <v>89.827612999999999</v>
      </c>
      <c r="N9" s="24">
        <v>92.116304</v>
      </c>
      <c r="O9" s="24">
        <v>87.119206199999994</v>
      </c>
      <c r="P9" s="24">
        <v>87.335313499999998</v>
      </c>
      <c r="Q9" s="24">
        <v>94.979370000000003</v>
      </c>
      <c r="R9" s="24">
        <v>79.137249999999995</v>
      </c>
      <c r="S9" s="24">
        <v>155.63072</v>
      </c>
      <c r="T9" s="24">
        <v>169.88265999999999</v>
      </c>
      <c r="U9" s="24">
        <v>0</v>
      </c>
      <c r="V9" s="24">
        <v>0</v>
      </c>
      <c r="W9" s="24">
        <v>0</v>
      </c>
      <c r="X9" s="24">
        <v>0</v>
      </c>
      <c r="Y9" s="24">
        <v>0</v>
      </c>
      <c r="Z9" s="24">
        <v>0</v>
      </c>
      <c r="AA9" s="24">
        <v>0</v>
      </c>
    </row>
    <row r="10" spans="1:27" x14ac:dyDescent="0.25">
      <c r="A10" s="28" t="s">
        <v>40</v>
      </c>
      <c r="B10" s="28" t="s">
        <v>67</v>
      </c>
      <c r="C10" s="24">
        <v>51.507027114219504</v>
      </c>
      <c r="D10" s="24">
        <v>49.424566302068989</v>
      </c>
      <c r="E10" s="24">
        <v>106.68268475962547</v>
      </c>
      <c r="F10" s="24">
        <v>22.602045382977987</v>
      </c>
      <c r="G10" s="24">
        <v>50.687291764335981</v>
      </c>
      <c r="H10" s="24">
        <v>63.825540645385992</v>
      </c>
      <c r="I10" s="24">
        <v>43.891817970675</v>
      </c>
      <c r="J10" s="24">
        <v>50.804618990336991</v>
      </c>
      <c r="K10" s="24">
        <v>8.4015839009879993</v>
      </c>
      <c r="L10" s="24">
        <v>22.782823671544996</v>
      </c>
      <c r="M10" s="24">
        <v>15.007415052190002</v>
      </c>
      <c r="N10" s="24">
        <v>29.257894290646995</v>
      </c>
      <c r="O10" s="24">
        <v>6.8316448505559997</v>
      </c>
      <c r="P10" s="24">
        <v>12.499096416871989</v>
      </c>
      <c r="Q10" s="24">
        <v>266.37332926162594</v>
      </c>
      <c r="R10" s="24">
        <v>194.71042380001001</v>
      </c>
      <c r="S10" s="24">
        <v>660.79168742527997</v>
      </c>
      <c r="T10" s="24">
        <v>593.50714788018604</v>
      </c>
      <c r="U10" s="24">
        <v>1274.4666141652788</v>
      </c>
      <c r="V10" s="24">
        <v>2000.5854060274899</v>
      </c>
      <c r="W10" s="24">
        <v>1347.33195277801</v>
      </c>
      <c r="X10" s="24">
        <v>2873.9035716540402</v>
      </c>
      <c r="Y10" s="24">
        <v>4775.313628950199</v>
      </c>
      <c r="Z10" s="24">
        <v>3994.3745351059902</v>
      </c>
      <c r="AA10" s="24">
        <v>3592.4093508800097</v>
      </c>
    </row>
    <row r="11" spans="1:27" x14ac:dyDescent="0.25">
      <c r="A11" s="28" t="s">
        <v>40</v>
      </c>
      <c r="B11" s="28" t="s">
        <v>66</v>
      </c>
      <c r="C11" s="24">
        <v>12482.623453100001</v>
      </c>
      <c r="D11" s="24">
        <v>16131.961336999999</v>
      </c>
      <c r="E11" s="24">
        <v>13157.272994999998</v>
      </c>
      <c r="F11" s="24">
        <v>14611.548857999998</v>
      </c>
      <c r="G11" s="24">
        <v>16554.869256999998</v>
      </c>
      <c r="H11" s="24">
        <v>15526.148551999999</v>
      </c>
      <c r="I11" s="24">
        <v>15718.481814999999</v>
      </c>
      <c r="J11" s="24">
        <v>18130.226816000002</v>
      </c>
      <c r="K11" s="24">
        <v>15948.990975000001</v>
      </c>
      <c r="L11" s="24">
        <v>13406.108959000001</v>
      </c>
      <c r="M11" s="24">
        <v>16859.91302</v>
      </c>
      <c r="N11" s="24">
        <v>13759.420299000001</v>
      </c>
      <c r="O11" s="24">
        <v>14806.404063999998</v>
      </c>
      <c r="P11" s="24">
        <v>16761.082312999999</v>
      </c>
      <c r="Q11" s="24">
        <v>15773.190862999998</v>
      </c>
      <c r="R11" s="24">
        <v>15489.831395999998</v>
      </c>
      <c r="S11" s="24">
        <v>17389.245659999997</v>
      </c>
      <c r="T11" s="24">
        <v>15113.869239999996</v>
      </c>
      <c r="U11" s="24">
        <v>12787.242359</v>
      </c>
      <c r="V11" s="24">
        <v>16186.219149999997</v>
      </c>
      <c r="W11" s="24">
        <v>12910.108689999997</v>
      </c>
      <c r="X11" s="24">
        <v>13924.508923999998</v>
      </c>
      <c r="Y11" s="24">
        <v>15641.195174</v>
      </c>
      <c r="Z11" s="24">
        <v>14381.422027999999</v>
      </c>
      <c r="AA11" s="24">
        <v>14495.247604999999</v>
      </c>
    </row>
    <row r="12" spans="1:27" x14ac:dyDescent="0.25">
      <c r="A12" s="28" t="s">
        <v>40</v>
      </c>
      <c r="B12" s="28" t="s">
        <v>70</v>
      </c>
      <c r="C12" s="24">
        <v>27412.505848000001</v>
      </c>
      <c r="D12" s="24">
        <v>33791.875420916273</v>
      </c>
      <c r="E12" s="24">
        <v>31474.847363755365</v>
      </c>
      <c r="F12" s="24">
        <v>33875.533994446101</v>
      </c>
      <c r="G12" s="24">
        <v>36790.097240919131</v>
      </c>
      <c r="H12" s="24">
        <v>40037.278664888167</v>
      </c>
      <c r="I12" s="24">
        <v>43202.067500953068</v>
      </c>
      <c r="J12" s="24">
        <v>46224.970484674974</v>
      </c>
      <c r="K12" s="24">
        <v>46804.293740992776</v>
      </c>
      <c r="L12" s="24">
        <v>47331.38939503752</v>
      </c>
      <c r="M12" s="24">
        <v>49387.141159411833</v>
      </c>
      <c r="N12" s="24">
        <v>47053.683705325268</v>
      </c>
      <c r="O12" s="24">
        <v>45362.243129184302</v>
      </c>
      <c r="P12" s="24">
        <v>49418.371145647048</v>
      </c>
      <c r="Q12" s="24">
        <v>59495.79423206122</v>
      </c>
      <c r="R12" s="24">
        <v>68769.08137196365</v>
      </c>
      <c r="S12" s="24">
        <v>84055.258780224889</v>
      </c>
      <c r="T12" s="24">
        <v>84023.944310639985</v>
      </c>
      <c r="U12" s="24">
        <v>84546.51910497123</v>
      </c>
      <c r="V12" s="24">
        <v>82377.901716612178</v>
      </c>
      <c r="W12" s="24">
        <v>84781.099476888048</v>
      </c>
      <c r="X12" s="24">
        <v>86180.312957235699</v>
      </c>
      <c r="Y12" s="24">
        <v>92565.536138087249</v>
      </c>
      <c r="Z12" s="24">
        <v>94600.748394141367</v>
      </c>
      <c r="AA12" s="24">
        <v>99396.232571253</v>
      </c>
    </row>
    <row r="13" spans="1:27" x14ac:dyDescent="0.25">
      <c r="A13" s="28" t="s">
        <v>40</v>
      </c>
      <c r="B13" s="28" t="s">
        <v>69</v>
      </c>
      <c r="C13" s="24">
        <v>13588.853633196515</v>
      </c>
      <c r="D13" s="24">
        <v>20628.25972845393</v>
      </c>
      <c r="E13" s="24">
        <v>21729.363326412116</v>
      </c>
      <c r="F13" s="24">
        <v>21499.166453488742</v>
      </c>
      <c r="G13" s="24">
        <v>23252.329639646203</v>
      </c>
      <c r="H13" s="24">
        <v>27360.210847229522</v>
      </c>
      <c r="I13" s="24">
        <v>30026.093090037517</v>
      </c>
      <c r="J13" s="24">
        <v>26614.539019429365</v>
      </c>
      <c r="K13" s="24">
        <v>41253.103962071997</v>
      </c>
      <c r="L13" s="24">
        <v>43260.256498481656</v>
      </c>
      <c r="M13" s="24">
        <v>44608.868871402119</v>
      </c>
      <c r="N13" s="24">
        <v>44254.475245350586</v>
      </c>
      <c r="O13" s="24">
        <v>42900.802978015745</v>
      </c>
      <c r="P13" s="24">
        <v>41876.519699392105</v>
      </c>
      <c r="Q13" s="24">
        <v>45047.471850901413</v>
      </c>
      <c r="R13" s="24">
        <v>44834.316846110385</v>
      </c>
      <c r="S13" s="24">
        <v>40152.885919545333</v>
      </c>
      <c r="T13" s="24">
        <v>42536.145040322983</v>
      </c>
      <c r="U13" s="24">
        <v>44828.179270612454</v>
      </c>
      <c r="V13" s="24">
        <v>46587.537508276124</v>
      </c>
      <c r="W13" s="24">
        <v>51495.931267277643</v>
      </c>
      <c r="X13" s="24">
        <v>61475.334715883553</v>
      </c>
      <c r="Y13" s="24">
        <v>60224.904911141239</v>
      </c>
      <c r="Z13" s="24">
        <v>63381.579046708335</v>
      </c>
      <c r="AA13" s="24">
        <v>63602.149991912302</v>
      </c>
    </row>
    <row r="14" spans="1:27" x14ac:dyDescent="0.25">
      <c r="A14" s="28" t="s">
        <v>40</v>
      </c>
      <c r="B14" s="28" t="s">
        <v>36</v>
      </c>
      <c r="C14" s="24">
        <v>200.8530130474</v>
      </c>
      <c r="D14" s="24">
        <v>266.03230760715002</v>
      </c>
      <c r="E14" s="24">
        <v>292.42061848966</v>
      </c>
      <c r="F14" s="24">
        <v>274.91778934109993</v>
      </c>
      <c r="G14" s="24">
        <v>284.51964465640003</v>
      </c>
      <c r="H14" s="24">
        <v>299.43763387609999</v>
      </c>
      <c r="I14" s="24">
        <v>297.4951873764</v>
      </c>
      <c r="J14" s="24">
        <v>468.94056773130006</v>
      </c>
      <c r="K14" s="24">
        <v>462.65315458830003</v>
      </c>
      <c r="L14" s="24">
        <v>618.69785143289903</v>
      </c>
      <c r="M14" s="24">
        <v>1131.4861836290002</v>
      </c>
      <c r="N14" s="24">
        <v>2213.0729034503997</v>
      </c>
      <c r="O14" s="24">
        <v>2174.1383101965002</v>
      </c>
      <c r="P14" s="24">
        <v>2846.8103071879</v>
      </c>
      <c r="Q14" s="24">
        <v>4541.4339672561009</v>
      </c>
      <c r="R14" s="24">
        <v>4561.8980348311998</v>
      </c>
      <c r="S14" s="24">
        <v>4454.6947945062993</v>
      </c>
      <c r="T14" s="24">
        <v>4414.9927712910994</v>
      </c>
      <c r="U14" s="24">
        <v>4687.289405647999</v>
      </c>
      <c r="V14" s="24">
        <v>4588.203854140299</v>
      </c>
      <c r="W14" s="24">
        <v>6680.1008231699989</v>
      </c>
      <c r="X14" s="24">
        <v>7603.7028810595002</v>
      </c>
      <c r="Y14" s="24">
        <v>7673.0349816454991</v>
      </c>
      <c r="Z14" s="24">
        <v>8537.7101736370005</v>
      </c>
      <c r="AA14" s="24">
        <v>8539.9171827359987</v>
      </c>
    </row>
    <row r="15" spans="1:27" x14ac:dyDescent="0.25">
      <c r="A15" s="28" t="s">
        <v>40</v>
      </c>
      <c r="B15" s="28" t="s">
        <v>74</v>
      </c>
      <c r="C15" s="24">
        <v>92.276923699999998</v>
      </c>
      <c r="D15" s="24">
        <v>138.31362799999991</v>
      </c>
      <c r="E15" s="24">
        <v>287.28611599999999</v>
      </c>
      <c r="F15" s="24">
        <v>325.49366909843997</v>
      </c>
      <c r="G15" s="24">
        <v>1452.6802080218997</v>
      </c>
      <c r="H15" s="24">
        <v>2797.8736732445996</v>
      </c>
      <c r="I15" s="24">
        <v>3323.8226685903987</v>
      </c>
      <c r="J15" s="24">
        <v>3371.1011771753997</v>
      </c>
      <c r="K15" s="24">
        <v>9642.2604327624013</v>
      </c>
      <c r="L15" s="24">
        <v>10238.554429728398</v>
      </c>
      <c r="M15" s="24">
        <v>9464.4680299986994</v>
      </c>
      <c r="N15" s="24">
        <v>10461.808019525599</v>
      </c>
      <c r="O15" s="24">
        <v>9833.1928176910988</v>
      </c>
      <c r="P15" s="24">
        <v>10329.412108507202</v>
      </c>
      <c r="Q15" s="24">
        <v>11645.587063495401</v>
      </c>
      <c r="R15" s="24">
        <v>10709.034754577497</v>
      </c>
      <c r="S15" s="24">
        <v>11251.879311095599</v>
      </c>
      <c r="T15" s="24">
        <v>10860.3526752906</v>
      </c>
      <c r="U15" s="24">
        <v>11805.066548986601</v>
      </c>
      <c r="V15" s="24">
        <v>11566.240358854</v>
      </c>
      <c r="W15" s="24">
        <v>13046.949337208802</v>
      </c>
      <c r="X15" s="24">
        <v>14165.569685659997</v>
      </c>
      <c r="Y15" s="24">
        <v>14003.419449029499</v>
      </c>
      <c r="Z15" s="24">
        <v>16412.828536505403</v>
      </c>
      <c r="AA15" s="24">
        <v>16181.934637022001</v>
      </c>
    </row>
    <row r="16" spans="1:27" x14ac:dyDescent="0.25">
      <c r="A16" s="28" t="s">
        <v>40</v>
      </c>
      <c r="B16" s="28" t="s">
        <v>56</v>
      </c>
      <c r="C16" s="24">
        <v>27.419996801999989</v>
      </c>
      <c r="D16" s="24">
        <v>43.203020639999991</v>
      </c>
      <c r="E16" s="24">
        <v>61.468084149999981</v>
      </c>
      <c r="F16" s="24">
        <v>81.210567709999879</v>
      </c>
      <c r="G16" s="24">
        <v>118.78773157000002</v>
      </c>
      <c r="H16" s="24">
        <v>165.80902040000001</v>
      </c>
      <c r="I16" s="24">
        <v>207.16481110999999</v>
      </c>
      <c r="J16" s="24">
        <v>254.84275727000002</v>
      </c>
      <c r="K16" s="24">
        <v>332.01072789999995</v>
      </c>
      <c r="L16" s="24">
        <v>395.08344729999999</v>
      </c>
      <c r="M16" s="24">
        <v>490.31893099999996</v>
      </c>
      <c r="N16" s="24">
        <v>569.95305500000006</v>
      </c>
      <c r="O16" s="24">
        <v>651.84811249999996</v>
      </c>
      <c r="P16" s="24">
        <v>706.41439049999997</v>
      </c>
      <c r="Q16" s="24">
        <v>762.03204749999998</v>
      </c>
      <c r="R16" s="24">
        <v>850.62082959999987</v>
      </c>
      <c r="S16" s="24">
        <v>917.12691089999998</v>
      </c>
      <c r="T16" s="24">
        <v>954.42553029999999</v>
      </c>
      <c r="U16" s="24">
        <v>1023.6706391000001</v>
      </c>
      <c r="V16" s="24">
        <v>1064.2851339999997</v>
      </c>
      <c r="W16" s="24">
        <v>1159.9991488000001</v>
      </c>
      <c r="X16" s="24">
        <v>1227.9097672</v>
      </c>
      <c r="Y16" s="24">
        <v>1282.3853349999999</v>
      </c>
      <c r="Z16" s="24">
        <v>1343.3443812999999</v>
      </c>
      <c r="AA16" s="24">
        <v>1385.2066150000001</v>
      </c>
    </row>
    <row r="17" spans="1:27" x14ac:dyDescent="0.25">
      <c r="A17" s="33" t="s">
        <v>139</v>
      </c>
      <c r="B17" s="33"/>
      <c r="C17" s="30">
        <v>188268.7761056897</v>
      </c>
      <c r="D17" s="30">
        <v>187061.25464903348</v>
      </c>
      <c r="E17" s="30">
        <v>187177.08432280825</v>
      </c>
      <c r="F17" s="30">
        <v>186066.66116393526</v>
      </c>
      <c r="G17" s="30">
        <v>186152.6736052933</v>
      </c>
      <c r="H17" s="30">
        <v>184019.3711785753</v>
      </c>
      <c r="I17" s="30">
        <v>183606.76106246773</v>
      </c>
      <c r="J17" s="30">
        <v>186629.34195542132</v>
      </c>
      <c r="K17" s="30">
        <v>187157.43140660887</v>
      </c>
      <c r="L17" s="30">
        <v>187332.92373222718</v>
      </c>
      <c r="M17" s="30">
        <v>187951.05715994918</v>
      </c>
      <c r="N17" s="30">
        <v>189302.48892107964</v>
      </c>
      <c r="O17" s="30">
        <v>192188.02820917196</v>
      </c>
      <c r="P17" s="30">
        <v>195475.57179686279</v>
      </c>
      <c r="Q17" s="30">
        <v>195506.15820286932</v>
      </c>
      <c r="R17" s="30">
        <v>197724.04729357886</v>
      </c>
      <c r="S17" s="30">
        <v>204132.0584900993</v>
      </c>
      <c r="T17" s="30">
        <v>204343.46584876475</v>
      </c>
      <c r="U17" s="30">
        <v>205380.04235465397</v>
      </c>
      <c r="V17" s="30">
        <v>207333.44760591426</v>
      </c>
      <c r="W17" s="30">
        <v>209721.26513375127</v>
      </c>
      <c r="X17" s="30">
        <v>213676.36856219097</v>
      </c>
      <c r="Y17" s="30">
        <v>216110.30540547689</v>
      </c>
      <c r="Z17" s="30">
        <v>214885.5866339471</v>
      </c>
      <c r="AA17" s="30">
        <v>216579.76616586</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48567.165899999993</v>
      </c>
      <c r="D20" s="24">
        <v>40137.917800000003</v>
      </c>
      <c r="E20" s="24">
        <v>38881.576600000008</v>
      </c>
      <c r="F20" s="24">
        <v>40228.172199999994</v>
      </c>
      <c r="G20" s="24">
        <v>39693.535999999993</v>
      </c>
      <c r="H20" s="24">
        <v>34668.680600000007</v>
      </c>
      <c r="I20" s="24">
        <v>32690.903112319997</v>
      </c>
      <c r="J20" s="24">
        <v>32331.128134679999</v>
      </c>
      <c r="K20" s="24">
        <v>23048.519773475</v>
      </c>
      <c r="L20" s="24">
        <v>23406.274944509001</v>
      </c>
      <c r="M20" s="24">
        <v>19241.051431002299</v>
      </c>
      <c r="N20" s="24">
        <v>21987.929899999999</v>
      </c>
      <c r="O20" s="24">
        <v>24835.989700000002</v>
      </c>
      <c r="P20" s="24">
        <v>23655.514899999995</v>
      </c>
      <c r="Q20" s="24">
        <v>8672.4000000000015</v>
      </c>
      <c r="R20" s="24">
        <v>8672.4004999999997</v>
      </c>
      <c r="S20" s="24">
        <v>8672.4003000000012</v>
      </c>
      <c r="T20" s="24">
        <v>8672.4003999999986</v>
      </c>
      <c r="U20" s="24">
        <v>8672.3999000000003</v>
      </c>
      <c r="V20" s="24">
        <v>7145.3086000000003</v>
      </c>
      <c r="W20" s="24">
        <v>8672.4004000000004</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23.157157778999998</v>
      </c>
      <c r="D22" s="24">
        <v>34.690311587670003</v>
      </c>
      <c r="E22" s="24">
        <v>34.757853238459994</v>
      </c>
      <c r="F22" s="24">
        <v>65.525771618890005</v>
      </c>
      <c r="G22" s="24">
        <v>65.525768682329996</v>
      </c>
      <c r="H22" s="24">
        <v>65.525744472559992</v>
      </c>
      <c r="I22" s="24">
        <v>65.772231863960002</v>
      </c>
      <c r="J22" s="24">
        <v>66.433891304900001</v>
      </c>
      <c r="K22" s="24">
        <v>66.312695901300003</v>
      </c>
      <c r="L22" s="24">
        <v>65.762301703799992</v>
      </c>
      <c r="M22" s="24">
        <v>65.525783702169988</v>
      </c>
      <c r="N22" s="24">
        <v>65.916533673899991</v>
      </c>
      <c r="O22" s="24">
        <v>65.772690361460008</v>
      </c>
      <c r="P22" s="24">
        <v>117.94869541595</v>
      </c>
      <c r="Q22" s="24">
        <v>1230.0086028999999</v>
      </c>
      <c r="R22" s="24">
        <v>507.12178715889996</v>
      </c>
      <c r="S22" s="24">
        <v>1248.8754312744002</v>
      </c>
      <c r="T22" s="24">
        <v>1484.8787566557</v>
      </c>
      <c r="U22" s="24">
        <v>1990.5488693895002</v>
      </c>
      <c r="V22" s="24">
        <v>1585.1293595008001</v>
      </c>
      <c r="W22" s="24">
        <v>1514.089215987</v>
      </c>
      <c r="X22" s="24">
        <v>2230.6982873054999</v>
      </c>
      <c r="Y22" s="24">
        <v>373.37034982659998</v>
      </c>
      <c r="Z22" s="24">
        <v>5.5411076000000002E-3</v>
      </c>
      <c r="AA22" s="24">
        <v>5.5624100000000003E-3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5.5971154599999897E-4</v>
      </c>
      <c r="D24" s="24">
        <v>5.2230706099999896E-4</v>
      </c>
      <c r="E24" s="24">
        <v>4.0435853246360001</v>
      </c>
      <c r="F24" s="24">
        <v>0.13153508509399997</v>
      </c>
      <c r="G24" s="24">
        <v>4.8769905232959996</v>
      </c>
      <c r="H24" s="24">
        <v>2.7656883675239996</v>
      </c>
      <c r="I24" s="24">
        <v>1.2172697683</v>
      </c>
      <c r="J24" s="24">
        <v>4.3183190264969999</v>
      </c>
      <c r="K24" s="24">
        <v>7.2487499399999898E-4</v>
      </c>
      <c r="L24" s="24">
        <v>1.3681073005249997</v>
      </c>
      <c r="M24" s="24">
        <v>7.0535405000000007E-4</v>
      </c>
      <c r="N24" s="24">
        <v>5.9660983716030005</v>
      </c>
      <c r="O24" s="24">
        <v>9.0969796999999992E-4</v>
      </c>
      <c r="P24" s="24">
        <v>0.64102652151000006</v>
      </c>
      <c r="Q24" s="24">
        <v>41.357104317349993</v>
      </c>
      <c r="R24" s="24">
        <v>33.395323112699998</v>
      </c>
      <c r="S24" s="24">
        <v>90.309836198360017</v>
      </c>
      <c r="T24" s="24">
        <v>60.796083707859999</v>
      </c>
      <c r="U24" s="24">
        <v>292.75325889811995</v>
      </c>
      <c r="V24" s="24">
        <v>648.00694695735001</v>
      </c>
      <c r="W24" s="24">
        <v>358.21275535082998</v>
      </c>
      <c r="X24" s="24">
        <v>932.58943309585004</v>
      </c>
      <c r="Y24" s="24">
        <v>1770.2477293765492</v>
      </c>
      <c r="Z24" s="24">
        <v>1324.1138036741399</v>
      </c>
      <c r="AA24" s="24">
        <v>1267.2836992064499</v>
      </c>
    </row>
    <row r="25" spans="1:27" s="27" customFormat="1" x14ac:dyDescent="0.25">
      <c r="A25" s="28" t="s">
        <v>131</v>
      </c>
      <c r="B25" s="28" t="s">
        <v>66</v>
      </c>
      <c r="C25" s="24">
        <v>1911.4916550000003</v>
      </c>
      <c r="D25" s="24">
        <v>2075.3804700000001</v>
      </c>
      <c r="E25" s="24">
        <v>2004.2958720000001</v>
      </c>
      <c r="F25" s="24">
        <v>2731.2601799999989</v>
      </c>
      <c r="G25" s="24">
        <v>2989.15724</v>
      </c>
      <c r="H25" s="24">
        <v>3029.2917100000004</v>
      </c>
      <c r="I25" s="24">
        <v>3146.4302499999999</v>
      </c>
      <c r="J25" s="24">
        <v>3861.5676600000002</v>
      </c>
      <c r="K25" s="24">
        <v>3408.5153300000002</v>
      </c>
      <c r="L25" s="24">
        <v>3040.26667</v>
      </c>
      <c r="M25" s="24">
        <v>2886.9607100000003</v>
      </c>
      <c r="N25" s="24">
        <v>2855.7058299999999</v>
      </c>
      <c r="O25" s="24">
        <v>3168.5719759999988</v>
      </c>
      <c r="P25" s="24">
        <v>3457.9861700000001</v>
      </c>
      <c r="Q25" s="24">
        <v>3465.0523649999986</v>
      </c>
      <c r="R25" s="24">
        <v>3237.4188059999997</v>
      </c>
      <c r="S25" s="24">
        <v>3814.2499839999991</v>
      </c>
      <c r="T25" s="24">
        <v>3234.18163</v>
      </c>
      <c r="U25" s="24">
        <v>2985.2510600000001</v>
      </c>
      <c r="V25" s="24">
        <v>2978.31358</v>
      </c>
      <c r="W25" s="24">
        <v>2627.0478499999999</v>
      </c>
      <c r="X25" s="24">
        <v>3174.9842599999997</v>
      </c>
      <c r="Y25" s="24">
        <v>3202.223504</v>
      </c>
      <c r="Z25" s="24">
        <v>3020.0946839999997</v>
      </c>
      <c r="AA25" s="24">
        <v>3122.8075399999998</v>
      </c>
    </row>
    <row r="26" spans="1:27" s="27" customFormat="1" x14ac:dyDescent="0.25">
      <c r="A26" s="28" t="s">
        <v>131</v>
      </c>
      <c r="B26" s="28" t="s">
        <v>70</v>
      </c>
      <c r="C26" s="24">
        <v>6036.7663649999986</v>
      </c>
      <c r="D26" s="24">
        <v>7608.6024166049638</v>
      </c>
      <c r="E26" s="24">
        <v>8329.4828106603654</v>
      </c>
      <c r="F26" s="24">
        <v>10259.824875208631</v>
      </c>
      <c r="G26" s="24">
        <v>11085.863214506389</v>
      </c>
      <c r="H26" s="24">
        <v>11517.095317514882</v>
      </c>
      <c r="I26" s="24">
        <v>11244.626520971497</v>
      </c>
      <c r="J26" s="24">
        <v>13012.200808023392</v>
      </c>
      <c r="K26" s="24">
        <v>14358.899476730558</v>
      </c>
      <c r="L26" s="24">
        <v>15129.438089667647</v>
      </c>
      <c r="M26" s="24">
        <v>15448.625702048301</v>
      </c>
      <c r="N26" s="24">
        <v>15461.416310902538</v>
      </c>
      <c r="O26" s="24">
        <v>15200.163406874701</v>
      </c>
      <c r="P26" s="24">
        <v>16537.954081267442</v>
      </c>
      <c r="Q26" s="24">
        <v>20231.44112905924</v>
      </c>
      <c r="R26" s="24">
        <v>19971.553386749496</v>
      </c>
      <c r="S26" s="24">
        <v>21056.329317936779</v>
      </c>
      <c r="T26" s="24">
        <v>18658.445700672401</v>
      </c>
      <c r="U26" s="24">
        <v>19986.490120297796</v>
      </c>
      <c r="V26" s="24">
        <v>18971.991356866201</v>
      </c>
      <c r="W26" s="24">
        <v>25673.012151530602</v>
      </c>
      <c r="X26" s="24">
        <v>24836.0201164625</v>
      </c>
      <c r="Y26" s="24">
        <v>26019.852004424702</v>
      </c>
      <c r="Z26" s="24">
        <v>27054.3795948974</v>
      </c>
      <c r="AA26" s="24">
        <v>27193.853319397302</v>
      </c>
    </row>
    <row r="27" spans="1:27" s="27" customFormat="1" x14ac:dyDescent="0.25">
      <c r="A27" s="28" t="s">
        <v>131</v>
      </c>
      <c r="B27" s="28" t="s">
        <v>69</v>
      </c>
      <c r="C27" s="24">
        <v>4639.7374042712308</v>
      </c>
      <c r="D27" s="24">
        <v>9223.0877414409715</v>
      </c>
      <c r="E27" s="24">
        <v>10218.541106391547</v>
      </c>
      <c r="F27" s="24">
        <v>10466.065753918974</v>
      </c>
      <c r="G27" s="24">
        <v>12515.791026246698</v>
      </c>
      <c r="H27" s="24">
        <v>16046.829621265661</v>
      </c>
      <c r="I27" s="24">
        <v>18703.218332997549</v>
      </c>
      <c r="J27" s="24">
        <v>16682.917262475297</v>
      </c>
      <c r="K27" s="24">
        <v>28865.501629538299</v>
      </c>
      <c r="L27" s="24">
        <v>30549.438336513304</v>
      </c>
      <c r="M27" s="24">
        <v>31342.20237779697</v>
      </c>
      <c r="N27" s="24">
        <v>30998.457898305871</v>
      </c>
      <c r="O27" s="24">
        <v>30144.634757369964</v>
      </c>
      <c r="P27" s="24">
        <v>29259.390847696202</v>
      </c>
      <c r="Q27" s="24">
        <v>31653.705772517136</v>
      </c>
      <c r="R27" s="24">
        <v>31700.779716856872</v>
      </c>
      <c r="S27" s="24">
        <v>28361.863528034897</v>
      </c>
      <c r="T27" s="24">
        <v>29125.494777279091</v>
      </c>
      <c r="U27" s="24">
        <v>30948.435981016202</v>
      </c>
      <c r="V27" s="24">
        <v>31582.424653903232</v>
      </c>
      <c r="W27" s="24">
        <v>32331.877633131597</v>
      </c>
      <c r="X27" s="24">
        <v>37838.909228355195</v>
      </c>
      <c r="Y27" s="24">
        <v>36532.67252882789</v>
      </c>
      <c r="Z27" s="24">
        <v>39380.191375037</v>
      </c>
      <c r="AA27" s="24">
        <v>39518.09049797029</v>
      </c>
    </row>
    <row r="28" spans="1:27" s="27" customFormat="1" x14ac:dyDescent="0.25">
      <c r="A28" s="28" t="s">
        <v>131</v>
      </c>
      <c r="B28" s="28" t="s">
        <v>36</v>
      </c>
      <c r="C28" s="24">
        <v>5.0248057E-3</v>
      </c>
      <c r="D28" s="24">
        <v>5.5703413499999998E-3</v>
      </c>
      <c r="E28" s="24">
        <v>5.6212045599999903E-3</v>
      </c>
      <c r="F28" s="24">
        <v>5.5765870999999996E-3</v>
      </c>
      <c r="G28" s="24">
        <v>7.3713969000000004E-3</v>
      </c>
      <c r="H28" s="24">
        <v>9.4069413000000008E-3</v>
      </c>
      <c r="I28" s="24">
        <v>1.1368098599999999E-2</v>
      </c>
      <c r="J28" s="24">
        <v>1.4702277E-2</v>
      </c>
      <c r="K28" s="24">
        <v>1.46913636E-2</v>
      </c>
      <c r="L28" s="24">
        <v>162.48443243610001</v>
      </c>
      <c r="M28" s="24">
        <v>159.985511793</v>
      </c>
      <c r="N28" s="24">
        <v>684.705864905</v>
      </c>
      <c r="O28" s="24">
        <v>683.08732920950001</v>
      </c>
      <c r="P28" s="24">
        <v>677.24416561930002</v>
      </c>
      <c r="Q28" s="24">
        <v>2333.3747779511</v>
      </c>
      <c r="R28" s="24">
        <v>2347.3829493691997</v>
      </c>
      <c r="S28" s="24">
        <v>2286.5020802680001</v>
      </c>
      <c r="T28" s="24">
        <v>2257.3481207530999</v>
      </c>
      <c r="U28" s="24">
        <v>2291.1116925964002</v>
      </c>
      <c r="V28" s="24">
        <v>2231.5746279232994</v>
      </c>
      <c r="W28" s="24">
        <v>4157.3347923109995</v>
      </c>
      <c r="X28" s="24">
        <v>4543.3192407190008</v>
      </c>
      <c r="Y28" s="24">
        <v>4453.4629415399995</v>
      </c>
      <c r="Z28" s="24">
        <v>4632.242671588001</v>
      </c>
      <c r="AA28" s="24">
        <v>4653.2069809639988</v>
      </c>
    </row>
    <row r="29" spans="1:27" s="27" customFormat="1" x14ac:dyDescent="0.25">
      <c r="A29" s="28" t="s">
        <v>131</v>
      </c>
      <c r="B29" s="28" t="s">
        <v>74</v>
      </c>
      <c r="C29" s="24">
        <v>7.2234796999999995</v>
      </c>
      <c r="D29" s="24">
        <v>50.570907999999996</v>
      </c>
      <c r="E29" s="24">
        <v>84.170376000000005</v>
      </c>
      <c r="F29" s="24">
        <v>117.69002514490001</v>
      </c>
      <c r="G29" s="24">
        <v>1128.4332079462997</v>
      </c>
      <c r="H29" s="24">
        <v>2372.9644863815997</v>
      </c>
      <c r="I29" s="24">
        <v>2815.1323287382988</v>
      </c>
      <c r="J29" s="24">
        <v>2904.8240392763996</v>
      </c>
      <c r="K29" s="24">
        <v>9070.156774000001</v>
      </c>
      <c r="L29" s="24">
        <v>9627.6454699999995</v>
      </c>
      <c r="M29" s="24">
        <v>9058.4614099999999</v>
      </c>
      <c r="N29" s="24">
        <v>9854.0762599999998</v>
      </c>
      <c r="O29" s="24">
        <v>9218.5247620000009</v>
      </c>
      <c r="P29" s="24">
        <v>9735.6563000000006</v>
      </c>
      <c r="Q29" s="24">
        <v>10921.582760000001</v>
      </c>
      <c r="R29" s="24">
        <v>9947.2195699999993</v>
      </c>
      <c r="S29" s="24">
        <v>9693.1971649999996</v>
      </c>
      <c r="T29" s="24">
        <v>9273.1667600000001</v>
      </c>
      <c r="U29" s="24">
        <v>10123.594849999999</v>
      </c>
      <c r="V29" s="24">
        <v>9968.8427669999983</v>
      </c>
      <c r="W29" s="24">
        <v>10428.132570000002</v>
      </c>
      <c r="X29" s="24">
        <v>10625.276754999999</v>
      </c>
      <c r="Y29" s="24">
        <v>10341.04802</v>
      </c>
      <c r="Z29" s="24">
        <v>10891.880866000001</v>
      </c>
      <c r="AA29" s="24">
        <v>10721.332710000001</v>
      </c>
    </row>
    <row r="30" spans="1:27" s="27" customFormat="1" x14ac:dyDescent="0.25">
      <c r="A30" s="28" t="s">
        <v>131</v>
      </c>
      <c r="B30" s="28" t="s">
        <v>56</v>
      </c>
      <c r="C30" s="24">
        <v>9.2910248949999996</v>
      </c>
      <c r="D30" s="24">
        <v>15.780586389999989</v>
      </c>
      <c r="E30" s="24">
        <v>20.274199079999978</v>
      </c>
      <c r="F30" s="24">
        <v>29.287840329999995</v>
      </c>
      <c r="G30" s="24">
        <v>43.240859710000002</v>
      </c>
      <c r="H30" s="24">
        <v>62.104196600000009</v>
      </c>
      <c r="I30" s="24">
        <v>77.167122359999993</v>
      </c>
      <c r="J30" s="24">
        <v>95.509223269999993</v>
      </c>
      <c r="K30" s="24">
        <v>124.01878019999999</v>
      </c>
      <c r="L30" s="24">
        <v>146.21103639999998</v>
      </c>
      <c r="M30" s="24">
        <v>176.8849032</v>
      </c>
      <c r="N30" s="24">
        <v>203.96451039999999</v>
      </c>
      <c r="O30" s="24">
        <v>231.49541089999997</v>
      </c>
      <c r="P30" s="24">
        <v>243.9762585</v>
      </c>
      <c r="Q30" s="24">
        <v>263.20461349999999</v>
      </c>
      <c r="R30" s="24">
        <v>288.78411560000001</v>
      </c>
      <c r="S30" s="24">
        <v>307.17814390000001</v>
      </c>
      <c r="T30" s="24">
        <v>316.49609229999993</v>
      </c>
      <c r="U30" s="24">
        <v>340.70610009999996</v>
      </c>
      <c r="V30" s="24">
        <v>354.92345199999988</v>
      </c>
      <c r="W30" s="24">
        <v>383.49546579999998</v>
      </c>
      <c r="X30" s="24">
        <v>406.59677619999997</v>
      </c>
      <c r="Y30" s="24">
        <v>423.81193300000007</v>
      </c>
      <c r="Z30" s="24">
        <v>444.1454463</v>
      </c>
      <c r="AA30" s="24">
        <v>459.15745600000002</v>
      </c>
    </row>
    <row r="31" spans="1:27" s="27" customFormat="1" x14ac:dyDescent="0.25">
      <c r="A31" s="33" t="s">
        <v>139</v>
      </c>
      <c r="B31" s="33"/>
      <c r="C31" s="30">
        <v>61178.319041761766</v>
      </c>
      <c r="D31" s="30">
        <v>59079.67926194067</v>
      </c>
      <c r="E31" s="30">
        <v>59472.697827615018</v>
      </c>
      <c r="F31" s="30">
        <v>63750.980315831577</v>
      </c>
      <c r="G31" s="30">
        <v>66354.75023995871</v>
      </c>
      <c r="H31" s="30">
        <v>65330.188681620624</v>
      </c>
      <c r="I31" s="30">
        <v>65852.1677179213</v>
      </c>
      <c r="J31" s="30">
        <v>65958.566075510083</v>
      </c>
      <c r="K31" s="30">
        <v>69747.749630520149</v>
      </c>
      <c r="L31" s="30">
        <v>72192.548449694266</v>
      </c>
      <c r="M31" s="30">
        <v>68984.366709903785</v>
      </c>
      <c r="N31" s="30">
        <v>71375.392571253906</v>
      </c>
      <c r="O31" s="30">
        <v>73415.133440304096</v>
      </c>
      <c r="P31" s="30">
        <v>73029.435720901092</v>
      </c>
      <c r="Q31" s="30">
        <v>65293.964973793729</v>
      </c>
      <c r="R31" s="30">
        <v>64122.669519877963</v>
      </c>
      <c r="S31" s="30">
        <v>63244.028397444432</v>
      </c>
      <c r="T31" s="30">
        <v>61236.19734831505</v>
      </c>
      <c r="U31" s="30">
        <v>64875.879189601619</v>
      </c>
      <c r="V31" s="30">
        <v>62911.174497227585</v>
      </c>
      <c r="W31" s="30">
        <v>71176.640006000031</v>
      </c>
      <c r="X31" s="30">
        <v>69013.201325219037</v>
      </c>
      <c r="Y31" s="30">
        <v>67898.366116455742</v>
      </c>
      <c r="Z31" s="30">
        <v>70778.784998716146</v>
      </c>
      <c r="AA31" s="30">
        <v>71102.040618984043</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51103.448699999994</v>
      </c>
      <c r="D34" s="24">
        <v>45325.440200000012</v>
      </c>
      <c r="E34" s="24">
        <v>48637.280699999996</v>
      </c>
      <c r="F34" s="24">
        <v>48899.025400000006</v>
      </c>
      <c r="G34" s="24">
        <v>44035.82471126</v>
      </c>
      <c r="H34" s="24">
        <v>41206.911368084999</v>
      </c>
      <c r="I34" s="24">
        <v>38640.645509633003</v>
      </c>
      <c r="J34" s="24">
        <v>38906.407260764005</v>
      </c>
      <c r="K34" s="24">
        <v>37744.882511853997</v>
      </c>
      <c r="L34" s="24">
        <v>36240.119989098996</v>
      </c>
      <c r="M34" s="24">
        <v>33885.992478033506</v>
      </c>
      <c r="N34" s="24">
        <v>37943.381192082008</v>
      </c>
      <c r="O34" s="24">
        <v>39124.979434689994</v>
      </c>
      <c r="P34" s="24">
        <v>38785.430088106004</v>
      </c>
      <c r="Q34" s="24">
        <v>38553.040600000008</v>
      </c>
      <c r="R34" s="24">
        <v>33508.908000000003</v>
      </c>
      <c r="S34" s="24">
        <v>26604.644</v>
      </c>
      <c r="T34" s="24">
        <v>26629.775899999997</v>
      </c>
      <c r="U34" s="24">
        <v>26323.672500000001</v>
      </c>
      <c r="V34" s="24">
        <v>25132.002000000004</v>
      </c>
      <c r="W34" s="24">
        <v>24102.567000000003</v>
      </c>
      <c r="X34" s="24">
        <v>20842.435900000004</v>
      </c>
      <c r="Y34" s="24">
        <v>17641.738699999998</v>
      </c>
      <c r="Z34" s="24">
        <v>14126.5795</v>
      </c>
      <c r="AA34" s="24">
        <v>11935.475499999999</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1150.2389925</v>
      </c>
      <c r="D36" s="24">
        <v>1176.43430934712</v>
      </c>
      <c r="E36" s="24">
        <v>1176.4343576930501</v>
      </c>
      <c r="F36" s="24">
        <v>1309.0441669196</v>
      </c>
      <c r="G36" s="24">
        <v>1309.0442444544001</v>
      </c>
      <c r="H36" s="24">
        <v>1309.0442608900701</v>
      </c>
      <c r="I36" s="24">
        <v>1314.7929366679002</v>
      </c>
      <c r="J36" s="24">
        <v>1363.4595024947002</v>
      </c>
      <c r="K36" s="24">
        <v>1309.0443235206001</v>
      </c>
      <c r="L36" s="24">
        <v>1309.0442971079001</v>
      </c>
      <c r="M36" s="24">
        <v>1309.0443123512998</v>
      </c>
      <c r="N36" s="24">
        <v>1309.0446004320002</v>
      </c>
      <c r="O36" s="24">
        <v>1309.0448223101998</v>
      </c>
      <c r="P36" s="24">
        <v>1309.0459824176</v>
      </c>
      <c r="Q36" s="24">
        <v>3131.7591676445004</v>
      </c>
      <c r="R36" s="24">
        <v>2259.0558449453997</v>
      </c>
      <c r="S36" s="24">
        <v>3074.9517807706002</v>
      </c>
      <c r="T36" s="24">
        <v>3528.5093457025996</v>
      </c>
      <c r="U36" s="24">
        <v>3525.3164376623999</v>
      </c>
      <c r="V36" s="24">
        <v>3172.4554608909998</v>
      </c>
      <c r="W36" s="24">
        <v>3175.4502633612997</v>
      </c>
      <c r="X36" s="24">
        <v>3995.2406916519999</v>
      </c>
      <c r="Y36" s="24">
        <v>3870.7362484637001</v>
      </c>
      <c r="Z36" s="24">
        <v>3437.6935967860004</v>
      </c>
      <c r="AA36" s="24">
        <v>1747.222235578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0.66452957659849998</v>
      </c>
      <c r="D38" s="24">
        <v>6.8862612700000005E-4</v>
      </c>
      <c r="E38" s="24">
        <v>2.6025702888444999</v>
      </c>
      <c r="F38" s="24">
        <v>6.6388476574700004</v>
      </c>
      <c r="G38" s="24">
        <v>20.120655956559997</v>
      </c>
      <c r="H38" s="24">
        <v>8.5716705423399997</v>
      </c>
      <c r="I38" s="24">
        <v>2.2902454431259995</v>
      </c>
      <c r="J38" s="24">
        <v>18.953995965660003</v>
      </c>
      <c r="K38" s="24">
        <v>2.4012348119419999</v>
      </c>
      <c r="L38" s="24">
        <v>5.8320895161159996</v>
      </c>
      <c r="M38" s="24">
        <v>7.5399356812020004</v>
      </c>
      <c r="N38" s="24">
        <v>9.2646160881999915</v>
      </c>
      <c r="O38" s="24">
        <v>3.0639321685800001</v>
      </c>
      <c r="P38" s="24">
        <v>5.959223844155999</v>
      </c>
      <c r="Q38" s="24">
        <v>20.298999073735999</v>
      </c>
      <c r="R38" s="24">
        <v>29.4759760964</v>
      </c>
      <c r="S38" s="24">
        <v>114.07509422765</v>
      </c>
      <c r="T38" s="24">
        <v>45.880272014739994</v>
      </c>
      <c r="U38" s="24">
        <v>229.28177273576998</v>
      </c>
      <c r="V38" s="24">
        <v>313.73596766708999</v>
      </c>
      <c r="W38" s="24">
        <v>246.58526670099999</v>
      </c>
      <c r="X38" s="24">
        <v>705.55695025363002</v>
      </c>
      <c r="Y38" s="24">
        <v>973.47890530065001</v>
      </c>
      <c r="Z38" s="24">
        <v>1266.3121077934002</v>
      </c>
      <c r="AA38" s="24">
        <v>1236.7212322601999</v>
      </c>
    </row>
    <row r="39" spans="1:27" s="27" customFormat="1" x14ac:dyDescent="0.25">
      <c r="A39" s="28" t="s">
        <v>132</v>
      </c>
      <c r="B39" s="28" t="s">
        <v>66</v>
      </c>
      <c r="C39" s="24">
        <v>686.27915000000007</v>
      </c>
      <c r="D39" s="24">
        <v>682.91154000000006</v>
      </c>
      <c r="E39" s="24">
        <v>682.61463000000003</v>
      </c>
      <c r="F39" s="24">
        <v>677.25149999999996</v>
      </c>
      <c r="G39" s="24">
        <v>674.43747000000008</v>
      </c>
      <c r="H39" s="24">
        <v>671.62327000000005</v>
      </c>
      <c r="I39" s="24">
        <v>671.65463</v>
      </c>
      <c r="J39" s="24">
        <v>662.94335000000001</v>
      </c>
      <c r="K39" s="24">
        <v>663.11405999999999</v>
      </c>
      <c r="L39" s="24">
        <v>660.24732000000006</v>
      </c>
      <c r="M39" s="24">
        <v>660.55623000000003</v>
      </c>
      <c r="N39" s="24">
        <v>655.35853999999995</v>
      </c>
      <c r="O39" s="24">
        <v>652.49864000000002</v>
      </c>
      <c r="P39" s="24">
        <v>649.28742</v>
      </c>
      <c r="Q39" s="24">
        <v>648.36711000000003</v>
      </c>
      <c r="R39" s="24">
        <v>641.98707999999999</v>
      </c>
      <c r="S39" s="24">
        <v>240.96700000000001</v>
      </c>
      <c r="T39" s="24">
        <v>240.12566000000001</v>
      </c>
      <c r="U39" s="24">
        <v>238.04839999999999</v>
      </c>
      <c r="V39" s="24">
        <v>237.14822000000001</v>
      </c>
      <c r="W39" s="24">
        <v>237.64418000000001</v>
      </c>
      <c r="X39" s="24">
        <v>0</v>
      </c>
      <c r="Y39" s="24">
        <v>0</v>
      </c>
      <c r="Z39" s="24">
        <v>0</v>
      </c>
      <c r="AA39" s="24">
        <v>0</v>
      </c>
    </row>
    <row r="40" spans="1:27" s="27" customFormat="1" x14ac:dyDescent="0.25">
      <c r="A40" s="28" t="s">
        <v>132</v>
      </c>
      <c r="B40" s="28" t="s">
        <v>70</v>
      </c>
      <c r="C40" s="24">
        <v>2116.773146</v>
      </c>
      <c r="D40" s="24">
        <v>3588.6799280568498</v>
      </c>
      <c r="E40" s="24">
        <v>3552.2954962452404</v>
      </c>
      <c r="F40" s="24">
        <v>3247.9433234916692</v>
      </c>
      <c r="G40" s="24">
        <v>5008.1678535987594</v>
      </c>
      <c r="H40" s="24">
        <v>6720.5281680322105</v>
      </c>
      <c r="I40" s="24">
        <v>10065.141238442471</v>
      </c>
      <c r="J40" s="24">
        <v>12647.830109231449</v>
      </c>
      <c r="K40" s="24">
        <v>12542.912297459743</v>
      </c>
      <c r="L40" s="24">
        <v>12791.491347986692</v>
      </c>
      <c r="M40" s="24">
        <v>12305.523864269268</v>
      </c>
      <c r="N40" s="24">
        <v>11966.76209175065</v>
      </c>
      <c r="O40" s="24">
        <v>10769.386159395008</v>
      </c>
      <c r="P40" s="24">
        <v>12992.927307399499</v>
      </c>
      <c r="Q40" s="24">
        <v>12915.735939297499</v>
      </c>
      <c r="R40" s="24">
        <v>19600.282837372299</v>
      </c>
      <c r="S40" s="24">
        <v>32579.689902708793</v>
      </c>
      <c r="T40" s="24">
        <v>32042.916517194866</v>
      </c>
      <c r="U40" s="24">
        <v>32649.087252265897</v>
      </c>
      <c r="V40" s="24">
        <v>29608.071778155801</v>
      </c>
      <c r="W40" s="24">
        <v>29190.761535310397</v>
      </c>
      <c r="X40" s="24">
        <v>27296.455584391697</v>
      </c>
      <c r="Y40" s="24">
        <v>32552.163096795495</v>
      </c>
      <c r="Z40" s="24">
        <v>31412.542533850505</v>
      </c>
      <c r="AA40" s="24">
        <v>37364.362559025896</v>
      </c>
    </row>
    <row r="41" spans="1:27" s="27" customFormat="1" x14ac:dyDescent="0.25">
      <c r="A41" s="28" t="s">
        <v>132</v>
      </c>
      <c r="B41" s="28" t="s">
        <v>69</v>
      </c>
      <c r="C41" s="24">
        <v>5214.9824402310023</v>
      </c>
      <c r="D41" s="24">
        <v>7522.1949131338897</v>
      </c>
      <c r="E41" s="24">
        <v>7569.1476685434309</v>
      </c>
      <c r="F41" s="24">
        <v>7236.3186052304609</v>
      </c>
      <c r="G41" s="24">
        <v>7090.2927083568566</v>
      </c>
      <c r="H41" s="24">
        <v>7531.1897336479497</v>
      </c>
      <c r="I41" s="24">
        <v>7484.4131003336088</v>
      </c>
      <c r="J41" s="24">
        <v>6294.2708517899609</v>
      </c>
      <c r="K41" s="24">
        <v>8755.7320766013599</v>
      </c>
      <c r="L41" s="24">
        <v>9059.9847898305998</v>
      </c>
      <c r="M41" s="24">
        <v>9561.3886134277309</v>
      </c>
      <c r="N41" s="24">
        <v>9403.5056716902618</v>
      </c>
      <c r="O41" s="24">
        <v>9079.1990262522777</v>
      </c>
      <c r="P41" s="24">
        <v>9007.9828652741999</v>
      </c>
      <c r="Q41" s="24">
        <v>9592.6426059023397</v>
      </c>
      <c r="R41" s="24">
        <v>9242.6215795339212</v>
      </c>
      <c r="S41" s="24">
        <v>8111.6656262682391</v>
      </c>
      <c r="T41" s="24">
        <v>8933.3305908045877</v>
      </c>
      <c r="U41" s="24">
        <v>9317.6999268173495</v>
      </c>
      <c r="V41" s="24">
        <v>10459.635938435593</v>
      </c>
      <c r="W41" s="24">
        <v>10405.818133290153</v>
      </c>
      <c r="X41" s="24">
        <v>15270.541583437449</v>
      </c>
      <c r="Y41" s="24">
        <v>15154.501438451751</v>
      </c>
      <c r="Z41" s="24">
        <v>15706.087527528432</v>
      </c>
      <c r="AA41" s="24">
        <v>15691.15754989071</v>
      </c>
    </row>
    <row r="42" spans="1:27" s="27" customFormat="1" x14ac:dyDescent="0.25">
      <c r="A42" s="28" t="s">
        <v>132</v>
      </c>
      <c r="B42" s="28" t="s">
        <v>36</v>
      </c>
      <c r="C42" s="24">
        <v>1.2295986350999999</v>
      </c>
      <c r="D42" s="24">
        <v>20.7913568361</v>
      </c>
      <c r="E42" s="24">
        <v>24.7114511678</v>
      </c>
      <c r="F42" s="24">
        <v>26.373579152699993</v>
      </c>
      <c r="G42" s="24">
        <v>29.270110945399999</v>
      </c>
      <c r="H42" s="24">
        <v>29.511260783699999</v>
      </c>
      <c r="I42" s="24">
        <v>31.053507421900001</v>
      </c>
      <c r="J42" s="24">
        <v>218.90531370000002</v>
      </c>
      <c r="K42" s="24">
        <v>225.57992590000001</v>
      </c>
      <c r="L42" s="24">
        <v>220.89806089999999</v>
      </c>
      <c r="M42" s="24">
        <v>735.65363980000006</v>
      </c>
      <c r="N42" s="24">
        <v>765.39019170000006</v>
      </c>
      <c r="O42" s="24">
        <v>760.58506520000003</v>
      </c>
      <c r="P42" s="24">
        <v>1459.2174402999999</v>
      </c>
      <c r="Q42" s="24">
        <v>1465.3314468999999</v>
      </c>
      <c r="R42" s="24">
        <v>1460.5822676</v>
      </c>
      <c r="S42" s="24">
        <v>1421.3070412</v>
      </c>
      <c r="T42" s="24">
        <v>1422.2802630000001</v>
      </c>
      <c r="U42" s="24">
        <v>1442.5222769</v>
      </c>
      <c r="V42" s="24">
        <v>1425.9645413000001</v>
      </c>
      <c r="W42" s="24">
        <v>1440.5880215</v>
      </c>
      <c r="X42" s="24">
        <v>2050.2778813</v>
      </c>
      <c r="Y42" s="24">
        <v>2013.6788991000001</v>
      </c>
      <c r="Z42" s="24">
        <v>2651.0330421000003</v>
      </c>
      <c r="AA42" s="24">
        <v>2615.4408558</v>
      </c>
    </row>
    <row r="43" spans="1:27" s="27" customFormat="1" x14ac:dyDescent="0.25">
      <c r="A43" s="28" t="s">
        <v>132</v>
      </c>
      <c r="B43" s="28" t="s">
        <v>74</v>
      </c>
      <c r="C43" s="24">
        <v>85.053443999999999</v>
      </c>
      <c r="D43" s="24">
        <v>87.742719999999906</v>
      </c>
      <c r="E43" s="24">
        <v>203.11573999999999</v>
      </c>
      <c r="F43" s="24">
        <v>207.79978489760001</v>
      </c>
      <c r="G43" s="24">
        <v>324.24269331049999</v>
      </c>
      <c r="H43" s="24">
        <v>424.90424572529997</v>
      </c>
      <c r="I43" s="24">
        <v>508.68518473569998</v>
      </c>
      <c r="J43" s="24">
        <v>466.27160230999999</v>
      </c>
      <c r="K43" s="24">
        <v>572.09810933099993</v>
      </c>
      <c r="L43" s="24">
        <v>610.90337268069993</v>
      </c>
      <c r="M43" s="24">
        <v>406.00016195540002</v>
      </c>
      <c r="N43" s="24">
        <v>607.72503164620002</v>
      </c>
      <c r="O43" s="24">
        <v>614.661241111599</v>
      </c>
      <c r="P43" s="24">
        <v>593.74816974570001</v>
      </c>
      <c r="Q43" s="24">
        <v>723.99392489399997</v>
      </c>
      <c r="R43" s="24">
        <v>761.80286999999998</v>
      </c>
      <c r="S43" s="24">
        <v>1558.66445</v>
      </c>
      <c r="T43" s="24">
        <v>1587.1683</v>
      </c>
      <c r="U43" s="24">
        <v>1681.4145000000001</v>
      </c>
      <c r="V43" s="24">
        <v>1597.3380999999999</v>
      </c>
      <c r="W43" s="24">
        <v>2251.9963000000002</v>
      </c>
      <c r="X43" s="24">
        <v>3184.7042999999999</v>
      </c>
      <c r="Y43" s="24">
        <v>3004.3977999999997</v>
      </c>
      <c r="Z43" s="24">
        <v>3674.3806</v>
      </c>
      <c r="AA43" s="24">
        <v>3609.2915000000003</v>
      </c>
    </row>
    <row r="44" spans="1:27" s="27" customFormat="1" x14ac:dyDescent="0.25">
      <c r="A44" s="28" t="s">
        <v>132</v>
      </c>
      <c r="B44" s="28" t="s">
        <v>56</v>
      </c>
      <c r="C44" s="24">
        <v>4.4976177000000002</v>
      </c>
      <c r="D44" s="24">
        <v>5.9453114999999999</v>
      </c>
      <c r="E44" s="24">
        <v>9.5008339999999993</v>
      </c>
      <c r="F44" s="24">
        <v>14.370493</v>
      </c>
      <c r="G44" s="24">
        <v>22.870626000000001</v>
      </c>
      <c r="H44" s="24">
        <v>32.887104000000001</v>
      </c>
      <c r="I44" s="24">
        <v>41.183993999999998</v>
      </c>
      <c r="J44" s="24">
        <v>49.280327</v>
      </c>
      <c r="K44" s="24">
        <v>66.328673999999907</v>
      </c>
      <c r="L44" s="24">
        <v>82.423096000000001</v>
      </c>
      <c r="M44" s="24">
        <v>100.31357</v>
      </c>
      <c r="N44" s="24">
        <v>123.22661600000001</v>
      </c>
      <c r="O44" s="24">
        <v>144.58573999999999</v>
      </c>
      <c r="P44" s="24">
        <v>160.69753</v>
      </c>
      <c r="Q44" s="24">
        <v>168.34312</v>
      </c>
      <c r="R44" s="24">
        <v>189.28831</v>
      </c>
      <c r="S44" s="24">
        <v>211.66783000000001</v>
      </c>
      <c r="T44" s="24">
        <v>226.10462999999999</v>
      </c>
      <c r="U44" s="24">
        <v>241.46829</v>
      </c>
      <c r="V44" s="24">
        <v>248.21926999999999</v>
      </c>
      <c r="W44" s="24">
        <v>275.21987999999999</v>
      </c>
      <c r="X44" s="24">
        <v>290.50155999999998</v>
      </c>
      <c r="Y44" s="24">
        <v>305.94799999999998</v>
      </c>
      <c r="Z44" s="24">
        <v>318.86862000000002</v>
      </c>
      <c r="AA44" s="24">
        <v>332.14893000000001</v>
      </c>
    </row>
    <row r="45" spans="1:27" s="27" customFormat="1" x14ac:dyDescent="0.25">
      <c r="A45" s="33" t="s">
        <v>139</v>
      </c>
      <c r="B45" s="33"/>
      <c r="C45" s="30">
        <v>60272.386958307601</v>
      </c>
      <c r="D45" s="30">
        <v>58295.661579164</v>
      </c>
      <c r="E45" s="30">
        <v>61620.375422770558</v>
      </c>
      <c r="F45" s="30">
        <v>61376.221843299209</v>
      </c>
      <c r="G45" s="30">
        <v>58137.887643626578</v>
      </c>
      <c r="H45" s="30">
        <v>57447.868471197573</v>
      </c>
      <c r="I45" s="30">
        <v>58178.937660520103</v>
      </c>
      <c r="J45" s="30">
        <v>59893.865070245774</v>
      </c>
      <c r="K45" s="30">
        <v>61018.086504247636</v>
      </c>
      <c r="L45" s="30">
        <v>60066.719833540308</v>
      </c>
      <c r="M45" s="30">
        <v>57730.045433763007</v>
      </c>
      <c r="N45" s="30">
        <v>61287.316712043124</v>
      </c>
      <c r="O45" s="30">
        <v>60938.172014816053</v>
      </c>
      <c r="P45" s="30">
        <v>62750.632887041458</v>
      </c>
      <c r="Q45" s="30">
        <v>64861.844421918082</v>
      </c>
      <c r="R45" s="30">
        <v>65282.331317948017</v>
      </c>
      <c r="S45" s="30">
        <v>70725.993403975284</v>
      </c>
      <c r="T45" s="30">
        <v>71420.538285716786</v>
      </c>
      <c r="U45" s="30">
        <v>72283.106289481424</v>
      </c>
      <c r="V45" s="30">
        <v>68923.049365149491</v>
      </c>
      <c r="W45" s="30">
        <v>67358.826378662852</v>
      </c>
      <c r="X45" s="30">
        <v>68110.23070973478</v>
      </c>
      <c r="Y45" s="30">
        <v>70192.618389011594</v>
      </c>
      <c r="Z45" s="30">
        <v>65949.215265958337</v>
      </c>
      <c r="AA45" s="30">
        <v>67974.939076754803</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31870.563799999996</v>
      </c>
      <c r="D49" s="24">
        <v>27919.060399999998</v>
      </c>
      <c r="E49" s="24">
        <v>30603.434899999997</v>
      </c>
      <c r="F49" s="24">
        <v>24999.475296114004</v>
      </c>
      <c r="G49" s="24">
        <v>23842.190789851004</v>
      </c>
      <c r="H49" s="24">
        <v>23209.542814202003</v>
      </c>
      <c r="I49" s="24">
        <v>21324.855212477996</v>
      </c>
      <c r="J49" s="24">
        <v>22379.948099999998</v>
      </c>
      <c r="K49" s="24">
        <v>20422.0906</v>
      </c>
      <c r="L49" s="24">
        <v>21731.359700000001</v>
      </c>
      <c r="M49" s="24">
        <v>22025.279200000001</v>
      </c>
      <c r="N49" s="24">
        <v>22343.856900000002</v>
      </c>
      <c r="O49" s="24">
        <v>23225.434000000001</v>
      </c>
      <c r="P49" s="24">
        <v>22988.4175</v>
      </c>
      <c r="Q49" s="24">
        <v>22220.942800000001</v>
      </c>
      <c r="R49" s="24">
        <v>22926.167400000002</v>
      </c>
      <c r="S49" s="24">
        <v>22117.3694</v>
      </c>
      <c r="T49" s="24">
        <v>21590.548000000003</v>
      </c>
      <c r="U49" s="24">
        <v>21431.691299999999</v>
      </c>
      <c r="V49" s="24">
        <v>23146.302800000001</v>
      </c>
      <c r="W49" s="24">
        <v>21722.280299999999</v>
      </c>
      <c r="X49" s="24">
        <v>22153.926599999999</v>
      </c>
      <c r="Y49" s="24">
        <v>21017.502799999998</v>
      </c>
      <c r="Z49" s="24">
        <v>20963.176800000001</v>
      </c>
      <c r="AA49" s="24">
        <v>21811.015800000001</v>
      </c>
    </row>
    <row r="50" spans="1:27" s="27" customFormat="1" x14ac:dyDescent="0.25">
      <c r="A50" s="28" t="s">
        <v>133</v>
      </c>
      <c r="B50" s="28" t="s">
        <v>20</v>
      </c>
      <c r="C50" s="24">
        <v>0</v>
      </c>
      <c r="D50" s="24">
        <v>4.9015029999999995E-4</v>
      </c>
      <c r="E50" s="24">
        <v>5.1428249999999997E-4</v>
      </c>
      <c r="F50" s="24">
        <v>5.6073150000000003E-4</v>
      </c>
      <c r="G50" s="24">
        <v>5.6195210000000004E-4</v>
      </c>
      <c r="H50" s="24">
        <v>5.7830169999999897E-4</v>
      </c>
      <c r="I50" s="24">
        <v>5.9431419999999896E-4</v>
      </c>
      <c r="J50" s="24">
        <v>6.4194580000000005E-4</v>
      </c>
      <c r="K50" s="24">
        <v>6.6049926999999897E-4</v>
      </c>
      <c r="L50" s="24">
        <v>6.5698835999999895E-4</v>
      </c>
      <c r="M50" s="24">
        <v>6.5242290000000003E-4</v>
      </c>
      <c r="N50" s="24">
        <v>7.7579373999999996E-4</v>
      </c>
      <c r="O50" s="24">
        <v>8.5678556999999901E-4</v>
      </c>
      <c r="P50" s="24">
        <v>9.706739E-4</v>
      </c>
      <c r="Q50" s="24">
        <v>1.2609521999999999E-3</v>
      </c>
      <c r="R50" s="24">
        <v>1.2409742E-3</v>
      </c>
      <c r="S50" s="24">
        <v>1.670078E-3</v>
      </c>
      <c r="T50" s="24">
        <v>1.7795342E-3</v>
      </c>
      <c r="U50" s="24">
        <v>2.4451427000000002E-3</v>
      </c>
      <c r="V50" s="24">
        <v>2.3055824000000002E-3</v>
      </c>
      <c r="W50" s="24">
        <v>2.6692759999999999E-3</v>
      </c>
      <c r="X50" s="24">
        <v>2.8755749E-3</v>
      </c>
      <c r="Y50" s="24">
        <v>2.8720687E-3</v>
      </c>
      <c r="Z50" s="24">
        <v>2.7632389999999998E-3</v>
      </c>
      <c r="AA50" s="24">
        <v>3.0912779999999998E-3</v>
      </c>
    </row>
    <row r="51" spans="1:27" s="27" customFormat="1" x14ac:dyDescent="0.25">
      <c r="A51" s="28" t="s">
        <v>133</v>
      </c>
      <c r="B51" s="28" t="s">
        <v>32</v>
      </c>
      <c r="C51" s="24">
        <v>16.153765</v>
      </c>
      <c r="D51" s="24">
        <v>13.904966999999999</v>
      </c>
      <c r="E51" s="24">
        <v>17.630796</v>
      </c>
      <c r="F51" s="24">
        <v>9.0653170000000003</v>
      </c>
      <c r="G51" s="24">
        <v>11.066992000000001</v>
      </c>
      <c r="H51" s="24">
        <v>24.701104999999998</v>
      </c>
      <c r="I51" s="24">
        <v>31.756094000000001</v>
      </c>
      <c r="J51" s="24">
        <v>13.922273000000001</v>
      </c>
      <c r="K51" s="24">
        <v>4.2893094999999999</v>
      </c>
      <c r="L51" s="24">
        <v>12.3228855</v>
      </c>
      <c r="M51" s="24">
        <v>5.7315969999999998</v>
      </c>
      <c r="N51" s="24">
        <v>8.0202840000000002</v>
      </c>
      <c r="O51" s="24">
        <v>3.0231862</v>
      </c>
      <c r="P51" s="24">
        <v>3.2392734999999999</v>
      </c>
      <c r="Q51" s="24">
        <v>94.979370000000003</v>
      </c>
      <c r="R51" s="24">
        <v>79.137249999999995</v>
      </c>
      <c r="S51" s="24">
        <v>155.63072</v>
      </c>
      <c r="T51" s="24">
        <v>169.88265999999999</v>
      </c>
      <c r="U51" s="24">
        <v>0</v>
      </c>
      <c r="V51" s="24">
        <v>0</v>
      </c>
      <c r="W51" s="24">
        <v>0</v>
      </c>
      <c r="X51" s="24">
        <v>0</v>
      </c>
      <c r="Y51" s="24">
        <v>0</v>
      </c>
      <c r="Z51" s="24">
        <v>0</v>
      </c>
      <c r="AA51" s="24">
        <v>0</v>
      </c>
    </row>
    <row r="52" spans="1:27" s="27" customFormat="1" x14ac:dyDescent="0.25">
      <c r="A52" s="28" t="s">
        <v>133</v>
      </c>
      <c r="B52" s="28" t="s">
        <v>67</v>
      </c>
      <c r="C52" s="24">
        <v>7.7021681301360001</v>
      </c>
      <c r="D52" s="24">
        <v>20.793474837424</v>
      </c>
      <c r="E52" s="24">
        <v>13.427264176238999</v>
      </c>
      <c r="F52" s="24">
        <v>9.5463850971599982</v>
      </c>
      <c r="G52" s="24">
        <v>12.146359204909999</v>
      </c>
      <c r="H52" s="24">
        <v>24.997046327439989</v>
      </c>
      <c r="I52" s="24">
        <v>16.907305137320002</v>
      </c>
      <c r="J52" s="24">
        <v>14.077130514759999</v>
      </c>
      <c r="K52" s="24">
        <v>1.7739185560199999</v>
      </c>
      <c r="L52" s="24">
        <v>7.3796768524700003</v>
      </c>
      <c r="M52" s="24">
        <v>3.1260685478499997</v>
      </c>
      <c r="N52" s="24">
        <v>7.9663219404149999</v>
      </c>
      <c r="O52" s="24">
        <v>2.6356620452559998</v>
      </c>
      <c r="P52" s="24">
        <v>0.93726154608599999</v>
      </c>
      <c r="Q52" s="24">
        <v>66.011862392729995</v>
      </c>
      <c r="R52" s="24">
        <v>31.36188009564</v>
      </c>
      <c r="S52" s="24">
        <v>101.33986271239991</v>
      </c>
      <c r="T52" s="24">
        <v>48.340580998470003</v>
      </c>
      <c r="U52" s="24">
        <v>190.62539859214999</v>
      </c>
      <c r="V52" s="24">
        <v>369.57579519909996</v>
      </c>
      <c r="W52" s="24">
        <v>225.07222776775001</v>
      </c>
      <c r="X52" s="24">
        <v>391.87381228799995</v>
      </c>
      <c r="Y52" s="24">
        <v>879.7192277649001</v>
      </c>
      <c r="Z52" s="24">
        <v>689.02073119355009</v>
      </c>
      <c r="AA52" s="24">
        <v>525.21728615919994</v>
      </c>
    </row>
    <row r="53" spans="1:27" s="27" customFormat="1" x14ac:dyDescent="0.25">
      <c r="A53" s="28" t="s">
        <v>133</v>
      </c>
      <c r="B53" s="28" t="s">
        <v>66</v>
      </c>
      <c r="C53" s="24">
        <v>2856.4181699999999</v>
      </c>
      <c r="D53" s="24">
        <v>2771.5698950000001</v>
      </c>
      <c r="E53" s="24">
        <v>2581.1177900000002</v>
      </c>
      <c r="F53" s="24">
        <v>3178.9681959999998</v>
      </c>
      <c r="G53" s="24">
        <v>3272.4445549999982</v>
      </c>
      <c r="H53" s="24">
        <v>3087.7306500000004</v>
      </c>
      <c r="I53" s="24">
        <v>3107.268184</v>
      </c>
      <c r="J53" s="24">
        <v>3913.8443700000003</v>
      </c>
      <c r="K53" s="24">
        <v>3242.7179350000001</v>
      </c>
      <c r="L53" s="24">
        <v>2785.6240439999997</v>
      </c>
      <c r="M53" s="24">
        <v>2780.5541799999996</v>
      </c>
      <c r="N53" s="24">
        <v>2518.1897440000002</v>
      </c>
      <c r="O53" s="24">
        <v>3085.7330900000002</v>
      </c>
      <c r="P53" s="24">
        <v>3174.52621</v>
      </c>
      <c r="Q53" s="24">
        <v>3011.20253</v>
      </c>
      <c r="R53" s="24">
        <v>3005.4275699999998</v>
      </c>
      <c r="S53" s="24">
        <v>3783.4967300000008</v>
      </c>
      <c r="T53" s="24">
        <v>3139.9752899999989</v>
      </c>
      <c r="U53" s="24">
        <v>2703.9931699999997</v>
      </c>
      <c r="V53" s="24">
        <v>2685.6277900000005</v>
      </c>
      <c r="W53" s="24">
        <v>2436.7938399999998</v>
      </c>
      <c r="X53" s="24">
        <v>2974.392769999999</v>
      </c>
      <c r="Y53" s="24">
        <v>3061.2380899999998</v>
      </c>
      <c r="Z53" s="24">
        <v>2895.7385240000003</v>
      </c>
      <c r="AA53" s="24">
        <v>2903.7408049999999</v>
      </c>
    </row>
    <row r="54" spans="1:27" s="27" customFormat="1" x14ac:dyDescent="0.25">
      <c r="A54" s="28" t="s">
        <v>133</v>
      </c>
      <c r="B54" s="28" t="s">
        <v>70</v>
      </c>
      <c r="C54" s="24">
        <v>11288.489616000001</v>
      </c>
      <c r="D54" s="24">
        <v>13659.928674115412</v>
      </c>
      <c r="E54" s="24">
        <v>11627.983748239278</v>
      </c>
      <c r="F54" s="24">
        <v>12110.639351753009</v>
      </c>
      <c r="G54" s="24">
        <v>12528.220839824236</v>
      </c>
      <c r="H54" s="24">
        <v>13029.865645183068</v>
      </c>
      <c r="I54" s="24">
        <v>13056.77168102392</v>
      </c>
      <c r="J54" s="24">
        <v>12210.406562091584</v>
      </c>
      <c r="K54" s="24">
        <v>12066.608291021061</v>
      </c>
      <c r="L54" s="24">
        <v>11747.874327015892</v>
      </c>
      <c r="M54" s="24">
        <v>13229.083090535021</v>
      </c>
      <c r="N54" s="24">
        <v>11749.722637112091</v>
      </c>
      <c r="O54" s="24">
        <v>11905.252037008011</v>
      </c>
      <c r="P54" s="24">
        <v>12360.359176513639</v>
      </c>
      <c r="Q54" s="24">
        <v>14219.843890041679</v>
      </c>
      <c r="R54" s="24">
        <v>14608.168778214747</v>
      </c>
      <c r="S54" s="24">
        <v>16001.599895577407</v>
      </c>
      <c r="T54" s="24">
        <v>16622.579823113523</v>
      </c>
      <c r="U54" s="24">
        <v>16202.493490369441</v>
      </c>
      <c r="V54" s="24">
        <v>16697.986508899874</v>
      </c>
      <c r="W54" s="24">
        <v>14816.004245844939</v>
      </c>
      <c r="X54" s="24">
        <v>18906.593133732702</v>
      </c>
      <c r="Y54" s="24">
        <v>18927.300585536046</v>
      </c>
      <c r="Z54" s="24">
        <v>19383.669481308152</v>
      </c>
      <c r="AA54" s="24">
        <v>18067.093132325299</v>
      </c>
    </row>
    <row r="55" spans="1:27" s="27" customFormat="1" x14ac:dyDescent="0.25">
      <c r="A55" s="28" t="s">
        <v>133</v>
      </c>
      <c r="B55" s="28" t="s">
        <v>69</v>
      </c>
      <c r="C55" s="24">
        <v>2708.1383705266644</v>
      </c>
      <c r="D55" s="24">
        <v>2694.0005514428276</v>
      </c>
      <c r="E55" s="24">
        <v>2748.6016093504604</v>
      </c>
      <c r="F55" s="24">
        <v>2653.0451638328941</v>
      </c>
      <c r="G55" s="24">
        <v>2530.2646145336698</v>
      </c>
      <c r="H55" s="24">
        <v>2647.8887821022399</v>
      </c>
      <c r="I55" s="24">
        <v>2673.8550882806403</v>
      </c>
      <c r="J55" s="24">
        <v>2530.6518541484584</v>
      </c>
      <c r="K55" s="24">
        <v>2522.7569260119794</v>
      </c>
      <c r="L55" s="24">
        <v>2544.28610577168</v>
      </c>
      <c r="M55" s="24">
        <v>2562.8332095807395</v>
      </c>
      <c r="N55" s="24">
        <v>2683.9445211598104</v>
      </c>
      <c r="O55" s="24">
        <v>2563.3820775101199</v>
      </c>
      <c r="P55" s="24">
        <v>2501.0558927381999</v>
      </c>
      <c r="Q55" s="24">
        <v>2661.0588590127004</v>
      </c>
      <c r="R55" s="24">
        <v>2715.4090166598985</v>
      </c>
      <c r="S55" s="24">
        <v>2559.0310263881997</v>
      </c>
      <c r="T55" s="24">
        <v>3198.6978245313999</v>
      </c>
      <c r="U55" s="24">
        <v>3267.1152756299998</v>
      </c>
      <c r="V55" s="24">
        <v>3242.799380896</v>
      </c>
      <c r="W55" s="24">
        <v>5348.7382586945996</v>
      </c>
      <c r="X55" s="24">
        <v>5135.4468200105002</v>
      </c>
      <c r="Y55" s="24">
        <v>5703.5289961216004</v>
      </c>
      <c r="Z55" s="24">
        <v>5708.8648209466</v>
      </c>
      <c r="AA55" s="24">
        <v>5726.2943294839988</v>
      </c>
    </row>
    <row r="56" spans="1:27" s="27" customFormat="1" x14ac:dyDescent="0.25">
      <c r="A56" s="28" t="s">
        <v>133</v>
      </c>
      <c r="B56" s="28" t="s">
        <v>36</v>
      </c>
      <c r="C56" s="24">
        <v>121.22026818170001</v>
      </c>
      <c r="D56" s="24">
        <v>172.5297926028</v>
      </c>
      <c r="E56" s="24">
        <v>182.5506714805</v>
      </c>
      <c r="F56" s="24">
        <v>177.09321440599996</v>
      </c>
      <c r="G56" s="24">
        <v>182.37798026590002</v>
      </c>
      <c r="H56" s="24">
        <v>192.53353161060002</v>
      </c>
      <c r="I56" s="24">
        <v>190.33182833079999</v>
      </c>
      <c r="J56" s="24">
        <v>178.4307938103</v>
      </c>
      <c r="K56" s="24">
        <v>167.54368209179998</v>
      </c>
      <c r="L56" s="24">
        <v>168.60476892979901</v>
      </c>
      <c r="M56" s="24">
        <v>169.88898063599999</v>
      </c>
      <c r="N56" s="24">
        <v>169.42841897100001</v>
      </c>
      <c r="O56" s="24">
        <v>136.56042974500002</v>
      </c>
      <c r="P56" s="24">
        <v>139.92518769899999</v>
      </c>
      <c r="Q56" s="24">
        <v>139.09441560299999</v>
      </c>
      <c r="R56" s="24">
        <v>141.78864584099898</v>
      </c>
      <c r="S56" s="24">
        <v>134.770628757</v>
      </c>
      <c r="T56" s="24">
        <v>131.31410379299999</v>
      </c>
      <c r="U56" s="24">
        <v>351.27790900000002</v>
      </c>
      <c r="V56" s="24">
        <v>346.74560499999905</v>
      </c>
      <c r="W56" s="24">
        <v>287.02860700000002</v>
      </c>
      <c r="X56" s="24">
        <v>230.26364699999999</v>
      </c>
      <c r="Y56" s="24">
        <v>224.46275299999999</v>
      </c>
      <c r="Z56" s="24">
        <v>237.42344</v>
      </c>
      <c r="AA56" s="24">
        <v>238.34226200000001</v>
      </c>
    </row>
    <row r="57" spans="1:27" s="27" customFormat="1" x14ac:dyDescent="0.25">
      <c r="A57" s="28" t="s">
        <v>133</v>
      </c>
      <c r="B57" s="28" t="s">
        <v>74</v>
      </c>
      <c r="C57" s="24">
        <v>0</v>
      </c>
      <c r="D57" s="24">
        <v>0</v>
      </c>
      <c r="E57" s="24">
        <v>0</v>
      </c>
      <c r="F57" s="24">
        <v>1.4894630999999999E-3</v>
      </c>
      <c r="G57" s="24">
        <v>1.5998671999999999E-3</v>
      </c>
      <c r="H57" s="24">
        <v>2.0663077000000001E-3</v>
      </c>
      <c r="I57" s="24">
        <v>2.1125649999999998E-3</v>
      </c>
      <c r="J57" s="24">
        <v>2.2243375E-3</v>
      </c>
      <c r="K57" s="24">
        <v>2.2564506999999999E-3</v>
      </c>
      <c r="L57" s="24">
        <v>2.2867343E-3</v>
      </c>
      <c r="M57" s="24">
        <v>2.3599935000000001E-3</v>
      </c>
      <c r="N57" s="24">
        <v>2.8780276999999998E-3</v>
      </c>
      <c r="O57" s="24">
        <v>2.8877695999999999E-3</v>
      </c>
      <c r="P57" s="24">
        <v>3.1189289999999999E-3</v>
      </c>
      <c r="Q57" s="24">
        <v>5.0973140000000004E-3</v>
      </c>
      <c r="R57" s="24">
        <v>5.1748994999999999E-3</v>
      </c>
      <c r="S57" s="24">
        <v>6.1376390000000003E-3</v>
      </c>
      <c r="T57" s="24">
        <v>6.2351919999999996E-3</v>
      </c>
      <c r="U57" s="24">
        <v>4.1324735000000001E-2</v>
      </c>
      <c r="V57" s="24">
        <v>4.2644309999999998E-2</v>
      </c>
      <c r="W57" s="24">
        <v>366.80273</v>
      </c>
      <c r="X57" s="24">
        <v>355.57144</v>
      </c>
      <c r="Y57" s="24">
        <v>657.95556999999997</v>
      </c>
      <c r="Z57" s="24">
        <v>1846.5472</v>
      </c>
      <c r="AA57" s="24">
        <v>1851.2905000000001</v>
      </c>
    </row>
    <row r="58" spans="1:27" s="27" customFormat="1" x14ac:dyDescent="0.25">
      <c r="A58" s="28" t="s">
        <v>133</v>
      </c>
      <c r="B58" s="28" t="s">
        <v>56</v>
      </c>
      <c r="C58" s="24">
        <v>6.5677469999999998</v>
      </c>
      <c r="D58" s="24">
        <v>9.9350389999999997</v>
      </c>
      <c r="E58" s="24">
        <v>15.010408999999999</v>
      </c>
      <c r="F58" s="24">
        <v>20.423812999999999</v>
      </c>
      <c r="G58" s="24">
        <v>31.219784000000001</v>
      </c>
      <c r="H58" s="24">
        <v>44.512867</v>
      </c>
      <c r="I58" s="24">
        <v>57.42783</v>
      </c>
      <c r="J58" s="24">
        <v>72.635509999999996</v>
      </c>
      <c r="K58" s="24">
        <v>96.144585000000006</v>
      </c>
      <c r="L58" s="24">
        <v>114.58996</v>
      </c>
      <c r="M58" s="24">
        <v>150.1722</v>
      </c>
      <c r="N58" s="24">
        <v>173.01721000000001</v>
      </c>
      <c r="O58" s="24">
        <v>199.19725</v>
      </c>
      <c r="P58" s="24">
        <v>219.74567999999999</v>
      </c>
      <c r="Q58" s="24">
        <v>239.01482999999999</v>
      </c>
      <c r="R58" s="24">
        <v>263.87993999999998</v>
      </c>
      <c r="S58" s="24">
        <v>282.62002999999999</v>
      </c>
      <c r="T58" s="24">
        <v>293.71764999999999</v>
      </c>
      <c r="U58" s="24">
        <v>314.73593</v>
      </c>
      <c r="V58" s="24">
        <v>330.49189999999999</v>
      </c>
      <c r="W58" s="24">
        <v>360.80074999999999</v>
      </c>
      <c r="X58" s="24">
        <v>382.60773</v>
      </c>
      <c r="Y58" s="24">
        <v>402.62982</v>
      </c>
      <c r="Z58" s="24">
        <v>424.47784000000001</v>
      </c>
      <c r="AA58" s="24">
        <v>436.63474000000002</v>
      </c>
    </row>
    <row r="59" spans="1:27" s="27" customFormat="1" x14ac:dyDescent="0.25">
      <c r="A59" s="33" t="s">
        <v>139</v>
      </c>
      <c r="B59" s="33"/>
      <c r="C59" s="30">
        <v>48747.465889656793</v>
      </c>
      <c r="D59" s="30">
        <v>47079.258452545961</v>
      </c>
      <c r="E59" s="30">
        <v>47592.196622048476</v>
      </c>
      <c r="F59" s="30">
        <v>42960.740270528571</v>
      </c>
      <c r="G59" s="30">
        <v>42196.334712365919</v>
      </c>
      <c r="H59" s="30">
        <v>42024.726621116453</v>
      </c>
      <c r="I59" s="30">
        <v>40211.414159234075</v>
      </c>
      <c r="J59" s="30">
        <v>41062.850931700596</v>
      </c>
      <c r="K59" s="30">
        <v>38260.237640588326</v>
      </c>
      <c r="L59" s="30">
        <v>38828.847396128403</v>
      </c>
      <c r="M59" s="30">
        <v>40606.607998086511</v>
      </c>
      <c r="N59" s="30">
        <v>39311.701184006059</v>
      </c>
      <c r="O59" s="30">
        <v>40785.460909548958</v>
      </c>
      <c r="P59" s="30">
        <v>41028.536284971822</v>
      </c>
      <c r="Q59" s="30">
        <v>42274.04057239931</v>
      </c>
      <c r="R59" s="30">
        <v>43365.673135944489</v>
      </c>
      <c r="S59" s="30">
        <v>44718.469304756007</v>
      </c>
      <c r="T59" s="30">
        <v>44770.025958177597</v>
      </c>
      <c r="U59" s="30">
        <v>43795.921079734297</v>
      </c>
      <c r="V59" s="30">
        <v>46142.294580577378</v>
      </c>
      <c r="W59" s="30">
        <v>44548.891541583282</v>
      </c>
      <c r="X59" s="30">
        <v>49562.236011606103</v>
      </c>
      <c r="Y59" s="30">
        <v>49589.292571491242</v>
      </c>
      <c r="Z59" s="30">
        <v>49640.473120687304</v>
      </c>
      <c r="AA59" s="30">
        <v>49033.364444246501</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1286.4937</v>
      </c>
      <c r="D64" s="24">
        <v>1149.31237684385</v>
      </c>
      <c r="E64" s="24">
        <v>623.48191391544003</v>
      </c>
      <c r="F64" s="24">
        <v>463.4045146542</v>
      </c>
      <c r="G64" s="24">
        <v>463.4045355586</v>
      </c>
      <c r="H64" s="24">
        <v>463.40451469980002</v>
      </c>
      <c r="I64" s="24">
        <v>463.40453182959999</v>
      </c>
      <c r="J64" s="24">
        <v>463.40458838069998</v>
      </c>
      <c r="K64" s="24">
        <v>463.40459473980002</v>
      </c>
      <c r="L64" s="24">
        <v>463.40459427569999</v>
      </c>
      <c r="M64" s="24">
        <v>463.40459094800002</v>
      </c>
      <c r="N64" s="24">
        <v>463.4047585998</v>
      </c>
      <c r="O64" s="24">
        <v>463.40481076574997</v>
      </c>
      <c r="P64" s="24">
        <v>463.40523996219997</v>
      </c>
      <c r="Q64" s="24">
        <v>1020.1951533012</v>
      </c>
      <c r="R64" s="24">
        <v>483.31419299589999</v>
      </c>
      <c r="S64" s="24">
        <v>1.8239027999999999E-3</v>
      </c>
      <c r="T64" s="24">
        <v>1.8596138E-3</v>
      </c>
      <c r="U64" s="24">
        <v>1.9417550999999999E-3</v>
      </c>
      <c r="V64" s="24">
        <v>1.8579629E-3</v>
      </c>
      <c r="W64" s="24">
        <v>2.1417441000000001E-3</v>
      </c>
      <c r="X64" s="24">
        <v>2.2406560000000002E-3</v>
      </c>
      <c r="Y64" s="24">
        <v>2.8503946999999998E-3</v>
      </c>
      <c r="Z64" s="24">
        <v>2.7342858000000002E-3</v>
      </c>
      <c r="AA64" s="24">
        <v>2.7521976999999999E-3</v>
      </c>
    </row>
    <row r="65" spans="1:27" s="27" customFormat="1" x14ac:dyDescent="0.25">
      <c r="A65" s="28" t="s">
        <v>134</v>
      </c>
      <c r="B65" s="28" t="s">
        <v>32</v>
      </c>
      <c r="C65" s="24">
        <v>716.06412899999998</v>
      </c>
      <c r="D65" s="24">
        <v>702.97235000000001</v>
      </c>
      <c r="E65" s="24">
        <v>734.31979999999999</v>
      </c>
      <c r="F65" s="24">
        <v>84.096016000000006</v>
      </c>
      <c r="G65" s="24">
        <v>84.096016000000006</v>
      </c>
      <c r="H65" s="24">
        <v>84.096016000000006</v>
      </c>
      <c r="I65" s="24">
        <v>84.096016000000006</v>
      </c>
      <c r="J65" s="24">
        <v>84.096016000000006</v>
      </c>
      <c r="K65" s="24">
        <v>84.096016000000006</v>
      </c>
      <c r="L65" s="24">
        <v>84.096016000000006</v>
      </c>
      <c r="M65" s="24">
        <v>84.096016000000006</v>
      </c>
      <c r="N65" s="24">
        <v>84.096019999999996</v>
      </c>
      <c r="O65" s="24">
        <v>84.096019999999996</v>
      </c>
      <c r="P65" s="24">
        <v>84.096040000000002</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43.139379220839004</v>
      </c>
      <c r="D66" s="24">
        <v>28.629577843426997</v>
      </c>
      <c r="E66" s="24">
        <v>86.235486231679971</v>
      </c>
      <c r="F66" s="24">
        <v>6.2848572868239891</v>
      </c>
      <c r="G66" s="24">
        <v>13.099428011789989</v>
      </c>
      <c r="H66" s="24">
        <v>27.490730611057003</v>
      </c>
      <c r="I66" s="24">
        <v>23.476575086318999</v>
      </c>
      <c r="J66" s="24">
        <v>13.454746313979991</v>
      </c>
      <c r="K66" s="24">
        <v>4.2252391442020008</v>
      </c>
      <c r="L66" s="24">
        <v>8.2024640461140006</v>
      </c>
      <c r="M66" s="24">
        <v>4.3402974750780006</v>
      </c>
      <c r="N66" s="24">
        <v>5.9959596154590011</v>
      </c>
      <c r="O66" s="24">
        <v>1.1305544089099997</v>
      </c>
      <c r="P66" s="24">
        <v>4.9610227058199907</v>
      </c>
      <c r="Q66" s="24">
        <v>138.70470972780001</v>
      </c>
      <c r="R66" s="24">
        <v>100.47653501570001</v>
      </c>
      <c r="S66" s="24">
        <v>353.64219010104</v>
      </c>
      <c r="T66" s="24">
        <v>438.48931334803598</v>
      </c>
      <c r="U66" s="24">
        <v>559.92503109749896</v>
      </c>
      <c r="V66" s="24">
        <v>669.03410790099997</v>
      </c>
      <c r="W66" s="24">
        <v>516.88092409119997</v>
      </c>
      <c r="X66" s="24">
        <v>843.88253416249995</v>
      </c>
      <c r="Y66" s="24">
        <v>1150.531315839999</v>
      </c>
      <c r="Z66" s="24">
        <v>710.64454439999997</v>
      </c>
      <c r="AA66" s="24">
        <v>559.97147990000008</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6174.5886709999995</v>
      </c>
      <c r="D68" s="24">
        <v>6895.2756404328011</v>
      </c>
      <c r="E68" s="24">
        <v>6063.8171169246698</v>
      </c>
      <c r="F68" s="24">
        <v>6411.2871350763326</v>
      </c>
      <c r="G68" s="24">
        <v>6140.7342674866377</v>
      </c>
      <c r="H68" s="24">
        <v>6708.7738539426</v>
      </c>
      <c r="I68" s="24">
        <v>6725.2265319526114</v>
      </c>
      <c r="J68" s="24">
        <v>6488.3590319494506</v>
      </c>
      <c r="K68" s="24">
        <v>6004.6975939323875</v>
      </c>
      <c r="L68" s="24">
        <v>5869.3658162213887</v>
      </c>
      <c r="M68" s="24">
        <v>6361.651074856758</v>
      </c>
      <c r="N68" s="24">
        <v>5767.966226721489</v>
      </c>
      <c r="O68" s="24">
        <v>5427.4025372053884</v>
      </c>
      <c r="P68" s="24">
        <v>5277.4536237561697</v>
      </c>
      <c r="Q68" s="24">
        <v>8902.8215435050988</v>
      </c>
      <c r="R68" s="24">
        <v>8423.5549416931026</v>
      </c>
      <c r="S68" s="24">
        <v>8715.1494106375012</v>
      </c>
      <c r="T68" s="24">
        <v>10674.271214902197</v>
      </c>
      <c r="U68" s="24">
        <v>9782.4896642726017</v>
      </c>
      <c r="V68" s="24">
        <v>10685.4139439258</v>
      </c>
      <c r="W68" s="24">
        <v>9145.4929300043004</v>
      </c>
      <c r="X68" s="24">
        <v>9252.1518561742014</v>
      </c>
      <c r="Y68" s="24">
        <v>8738.1585612090003</v>
      </c>
      <c r="Z68" s="24">
        <v>10790.204754484203</v>
      </c>
      <c r="AA68" s="24">
        <v>10606.249825796403</v>
      </c>
    </row>
    <row r="69" spans="1:27" s="27" customFormat="1" x14ac:dyDescent="0.25">
      <c r="A69" s="28" t="s">
        <v>134</v>
      </c>
      <c r="B69" s="28" t="s">
        <v>69</v>
      </c>
      <c r="C69" s="24">
        <v>1025.9953243287889</v>
      </c>
      <c r="D69" s="24">
        <v>1188.9764156283138</v>
      </c>
      <c r="E69" s="24">
        <v>1193.0728118142488</v>
      </c>
      <c r="F69" s="24">
        <v>1143.73679642466</v>
      </c>
      <c r="G69" s="24">
        <v>1115.98110010858</v>
      </c>
      <c r="H69" s="24">
        <v>1134.30239936209</v>
      </c>
      <c r="I69" s="24">
        <v>1164.6062365978703</v>
      </c>
      <c r="J69" s="24">
        <v>1106.69870228799</v>
      </c>
      <c r="K69" s="24">
        <v>1109.11278139162</v>
      </c>
      <c r="L69" s="24">
        <v>1106.5466800594695</v>
      </c>
      <c r="M69" s="24">
        <v>1142.4442036916698</v>
      </c>
      <c r="N69" s="24">
        <v>1168.5657340876401</v>
      </c>
      <c r="O69" s="24">
        <v>1113.5856769828802</v>
      </c>
      <c r="P69" s="24">
        <v>1108.0888710562999</v>
      </c>
      <c r="Q69" s="24">
        <v>1140.0632782589403</v>
      </c>
      <c r="R69" s="24">
        <v>1175.50539594359</v>
      </c>
      <c r="S69" s="24">
        <v>1120.3245504131999</v>
      </c>
      <c r="T69" s="24">
        <v>1278.620490642</v>
      </c>
      <c r="U69" s="24">
        <v>1294.9267449976001</v>
      </c>
      <c r="V69" s="24">
        <v>1302.6762843741999</v>
      </c>
      <c r="W69" s="24">
        <v>3409.4957712608993</v>
      </c>
      <c r="X69" s="24">
        <v>3230.4356022789998</v>
      </c>
      <c r="Y69" s="24">
        <v>2834.2006176557002</v>
      </c>
      <c r="Z69" s="24">
        <v>2586.4339320223999</v>
      </c>
      <c r="AA69" s="24">
        <v>2666.6062857907</v>
      </c>
    </row>
    <row r="70" spans="1:27" s="27" customFormat="1" x14ac:dyDescent="0.25">
      <c r="A70" s="28" t="s">
        <v>134</v>
      </c>
      <c r="B70" s="28" t="s">
        <v>36</v>
      </c>
      <c r="C70" s="24">
        <v>78.397210712000003</v>
      </c>
      <c r="D70" s="24">
        <v>72.704414874199998</v>
      </c>
      <c r="E70" s="24">
        <v>85.151810242700009</v>
      </c>
      <c r="F70" s="24">
        <v>71.444382226599984</v>
      </c>
      <c r="G70" s="24">
        <v>72.863091925299997</v>
      </c>
      <c r="H70" s="24">
        <v>77.381899297299981</v>
      </c>
      <c r="I70" s="24">
        <v>76.096505347499999</v>
      </c>
      <c r="J70" s="24">
        <v>71.587559345199992</v>
      </c>
      <c r="K70" s="24">
        <v>69.512767351299999</v>
      </c>
      <c r="L70" s="24">
        <v>66.707346699000013</v>
      </c>
      <c r="M70" s="24">
        <v>65.952307814000008</v>
      </c>
      <c r="N70" s="24">
        <v>593.54472609999993</v>
      </c>
      <c r="O70" s="24">
        <v>593.90176800000006</v>
      </c>
      <c r="P70" s="24">
        <v>570.41875520000008</v>
      </c>
      <c r="Q70" s="24">
        <v>603.62878030000002</v>
      </c>
      <c r="R70" s="24">
        <v>612.13884770000004</v>
      </c>
      <c r="S70" s="24">
        <v>612.10933649999993</v>
      </c>
      <c r="T70" s="24">
        <v>604.04481399999997</v>
      </c>
      <c r="U70" s="24">
        <v>602.37101099999904</v>
      </c>
      <c r="V70" s="24">
        <v>583.91083000000003</v>
      </c>
      <c r="W70" s="24">
        <v>795.14157550000004</v>
      </c>
      <c r="X70" s="24">
        <v>779.83430630000009</v>
      </c>
      <c r="Y70" s="24">
        <v>981.42149979999999</v>
      </c>
      <c r="Z70" s="24">
        <v>1017.0011863</v>
      </c>
      <c r="AA70" s="24">
        <v>1032.9169750000001</v>
      </c>
    </row>
    <row r="71" spans="1:27" s="27" customFormat="1" x14ac:dyDescent="0.25">
      <c r="A71" s="28" t="s">
        <v>134</v>
      </c>
      <c r="B71" s="28" t="s">
        <v>74</v>
      </c>
      <c r="C71" s="24">
        <v>0</v>
      </c>
      <c r="D71" s="24">
        <v>0</v>
      </c>
      <c r="E71" s="24">
        <v>0</v>
      </c>
      <c r="F71" s="24">
        <v>9.7039464000000001E-4</v>
      </c>
      <c r="G71" s="24">
        <v>1.0564314E-3</v>
      </c>
      <c r="H71" s="24">
        <v>1.1973034E-3</v>
      </c>
      <c r="I71" s="24">
        <v>1.2763973E-3</v>
      </c>
      <c r="J71" s="24">
        <v>1.43044049999999E-3</v>
      </c>
      <c r="K71" s="24">
        <v>1.4531749999999999E-3</v>
      </c>
      <c r="L71" s="24">
        <v>1.467496E-3</v>
      </c>
      <c r="M71" s="24">
        <v>1.5244119999999999E-3</v>
      </c>
      <c r="N71" s="24">
        <v>1.761725E-3</v>
      </c>
      <c r="O71" s="24">
        <v>1.7892359E-3</v>
      </c>
      <c r="P71" s="24">
        <v>1.9181565E-3</v>
      </c>
      <c r="Q71" s="24">
        <v>2.5924994E-3</v>
      </c>
      <c r="R71" s="24">
        <v>2.648769E-3</v>
      </c>
      <c r="S71" s="24">
        <v>4.7536360000000003E-3</v>
      </c>
      <c r="T71" s="24">
        <v>4.8006450000000001E-3</v>
      </c>
      <c r="U71" s="24">
        <v>4.8630326E-3</v>
      </c>
      <c r="V71" s="24">
        <v>5.0100350000000004E-3</v>
      </c>
      <c r="W71" s="24">
        <v>6.1508602999999999E-3</v>
      </c>
      <c r="X71" s="24">
        <v>6.1384969999999997E-3</v>
      </c>
      <c r="Y71" s="24">
        <v>6.2801675000000003E-3</v>
      </c>
      <c r="Z71" s="24">
        <v>7.3284543999999896E-3</v>
      </c>
      <c r="AA71" s="24">
        <v>7.4236609999999998E-3</v>
      </c>
    </row>
    <row r="72" spans="1:27" s="27" customFormat="1" x14ac:dyDescent="0.25">
      <c r="A72" s="28" t="s">
        <v>134</v>
      </c>
      <c r="B72" s="28" t="s">
        <v>56</v>
      </c>
      <c r="C72" s="24">
        <v>7.0324282999999896</v>
      </c>
      <c r="D72" s="24">
        <v>11.489049</v>
      </c>
      <c r="E72" s="24">
        <v>16.593226999999999</v>
      </c>
      <c r="F72" s="24">
        <v>16.980729999999902</v>
      </c>
      <c r="G72" s="24">
        <v>21.26061</v>
      </c>
      <c r="H72" s="24">
        <v>25.995726000000001</v>
      </c>
      <c r="I72" s="24">
        <v>30.922657000000001</v>
      </c>
      <c r="J72" s="24">
        <v>36.563538000000001</v>
      </c>
      <c r="K72" s="24">
        <v>44.859659999999998</v>
      </c>
      <c r="L72" s="24">
        <v>51.247399999999999</v>
      </c>
      <c r="M72" s="24">
        <v>62.510128000000002</v>
      </c>
      <c r="N72" s="24">
        <v>68.275790000000001</v>
      </c>
      <c r="O72" s="24">
        <v>74.899150000000006</v>
      </c>
      <c r="P72" s="24">
        <v>79.93723</v>
      </c>
      <c r="Q72" s="24">
        <v>85.828689999999995</v>
      </c>
      <c r="R72" s="24">
        <v>91.507149999999996</v>
      </c>
      <c r="S72" s="24">
        <v>96.698890000000006</v>
      </c>
      <c r="T72" s="24">
        <v>100.06281</v>
      </c>
      <c r="U72" s="24">
        <v>104.93865</v>
      </c>
      <c r="V72" s="24">
        <v>108.91728000000001</v>
      </c>
      <c r="W72" s="24">
        <v>115.17238999999999</v>
      </c>
      <c r="X72" s="24">
        <v>122.88777</v>
      </c>
      <c r="Y72" s="24">
        <v>124.7557</v>
      </c>
      <c r="Z72" s="24">
        <v>128.82973000000001</v>
      </c>
      <c r="AA72" s="24">
        <v>131.21025</v>
      </c>
    </row>
    <row r="73" spans="1:27" s="27" customFormat="1" x14ac:dyDescent="0.25">
      <c r="A73" s="33" t="s">
        <v>139</v>
      </c>
      <c r="B73" s="33"/>
      <c r="C73" s="30">
        <v>9246.2812035496281</v>
      </c>
      <c r="D73" s="30">
        <v>9965.1663607483915</v>
      </c>
      <c r="E73" s="30">
        <v>8700.9271288860382</v>
      </c>
      <c r="F73" s="30">
        <v>8108.8093194420162</v>
      </c>
      <c r="G73" s="30">
        <v>7817.3153471656078</v>
      </c>
      <c r="H73" s="30">
        <v>8418.0675146155481</v>
      </c>
      <c r="I73" s="30">
        <v>8460.8098914664006</v>
      </c>
      <c r="J73" s="30">
        <v>8156.0130849321204</v>
      </c>
      <c r="K73" s="30">
        <v>7665.5362252080095</v>
      </c>
      <c r="L73" s="30">
        <v>7531.6155706026721</v>
      </c>
      <c r="M73" s="30">
        <v>8055.9361829715062</v>
      </c>
      <c r="N73" s="30">
        <v>7490.0286990243876</v>
      </c>
      <c r="O73" s="30">
        <v>7089.6195993629281</v>
      </c>
      <c r="P73" s="30">
        <v>6938.0047974804893</v>
      </c>
      <c r="Q73" s="30">
        <v>11201.78468479304</v>
      </c>
      <c r="R73" s="30">
        <v>10182.851065648292</v>
      </c>
      <c r="S73" s="30">
        <v>10189.11797505454</v>
      </c>
      <c r="T73" s="30">
        <v>12391.382878506034</v>
      </c>
      <c r="U73" s="30">
        <v>11637.343382122801</v>
      </c>
      <c r="V73" s="30">
        <v>12657.126194163899</v>
      </c>
      <c r="W73" s="30">
        <v>13071.8717671005</v>
      </c>
      <c r="X73" s="30">
        <v>13326.472233271701</v>
      </c>
      <c r="Y73" s="30">
        <v>12722.893345099401</v>
      </c>
      <c r="Z73" s="30">
        <v>14087.285965192401</v>
      </c>
      <c r="AA73" s="30">
        <v>13832.830343684804</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3.9143225999999998E-4</v>
      </c>
      <c r="E78" s="24">
        <v>5.1775172999999903E-4</v>
      </c>
      <c r="F78" s="24">
        <v>5.6957925000000005E-4</v>
      </c>
      <c r="G78" s="24">
        <v>5.5620520000000001E-4</v>
      </c>
      <c r="H78" s="24">
        <v>5.7216109999999999E-4</v>
      </c>
      <c r="I78" s="24">
        <v>5.9939979999999997E-4</v>
      </c>
      <c r="J78" s="24">
        <v>6.0775654999999996E-4</v>
      </c>
      <c r="K78" s="24">
        <v>6.5915315999999903E-4</v>
      </c>
      <c r="L78" s="24">
        <v>6.7085270000000002E-4</v>
      </c>
      <c r="M78" s="24">
        <v>6.3262285999999895E-4</v>
      </c>
      <c r="N78" s="24">
        <v>8.1253169999999895E-4</v>
      </c>
      <c r="O78" s="24">
        <v>8.7200839999999999E-4</v>
      </c>
      <c r="P78" s="24">
        <v>8.5233110000000004E-4</v>
      </c>
      <c r="Q78" s="24">
        <v>9.7284716E-4</v>
      </c>
      <c r="R78" s="24">
        <v>1.0396304000000001E-3</v>
      </c>
      <c r="S78" s="24">
        <v>1.3168779999999901E-3</v>
      </c>
      <c r="T78" s="24">
        <v>1.4084153E-3</v>
      </c>
      <c r="U78" s="24">
        <v>1.6119553000000001E-3</v>
      </c>
      <c r="V78" s="24">
        <v>1.4410613999999999E-3</v>
      </c>
      <c r="W78" s="24">
        <v>1.7564391999999999E-3</v>
      </c>
      <c r="X78" s="24">
        <v>1.7982293E-3</v>
      </c>
      <c r="Y78" s="24">
        <v>1.7325445000000001E-3</v>
      </c>
      <c r="Z78" s="24">
        <v>1.69457299999999E-3</v>
      </c>
      <c r="AA78" s="24">
        <v>1.7053509999999999E-3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3.9047509999999997E-4</v>
      </c>
      <c r="D80" s="24">
        <v>3.0268803E-4</v>
      </c>
      <c r="E80" s="24">
        <v>0.373778738226</v>
      </c>
      <c r="F80" s="24">
        <v>4.2025643E-4</v>
      </c>
      <c r="G80" s="24">
        <v>0.44385806778000003</v>
      </c>
      <c r="H80" s="24">
        <v>4.0479702499999896E-4</v>
      </c>
      <c r="I80" s="24">
        <v>4.2253560999999895E-4</v>
      </c>
      <c r="J80" s="24">
        <v>4.2716943999999898E-4</v>
      </c>
      <c r="K80" s="24">
        <v>4.6651382999999901E-4</v>
      </c>
      <c r="L80" s="24">
        <v>4.85956319999999E-4</v>
      </c>
      <c r="M80" s="24">
        <v>4.0799401000000002E-4</v>
      </c>
      <c r="N80" s="24">
        <v>6.4898274970000003E-2</v>
      </c>
      <c r="O80" s="24">
        <v>5.8652984000000003E-4</v>
      </c>
      <c r="P80" s="24">
        <v>5.6179929999999997E-4</v>
      </c>
      <c r="Q80" s="24">
        <v>6.5375000999999999E-4</v>
      </c>
      <c r="R80" s="24">
        <v>7.0947956999999897E-4</v>
      </c>
      <c r="S80" s="24">
        <v>1.42470418583</v>
      </c>
      <c r="T80" s="24">
        <v>8.9781107999999999E-4</v>
      </c>
      <c r="U80" s="24">
        <v>1.8811528417399992</v>
      </c>
      <c r="V80" s="24">
        <v>0.23258830295000002</v>
      </c>
      <c r="W80" s="24">
        <v>0.58077886722999994</v>
      </c>
      <c r="X80" s="24">
        <v>8.4185405999999993E-4</v>
      </c>
      <c r="Y80" s="24">
        <v>1.3364506681000001</v>
      </c>
      <c r="Z80" s="24">
        <v>4.2833480448999994</v>
      </c>
      <c r="AA80" s="24">
        <v>3.2156533541600001</v>
      </c>
    </row>
    <row r="81" spans="1:27" s="27" customFormat="1" x14ac:dyDescent="0.25">
      <c r="A81" s="28" t="s">
        <v>135</v>
      </c>
      <c r="B81" s="28" t="s">
        <v>66</v>
      </c>
      <c r="C81" s="24">
        <v>7028.4344781000018</v>
      </c>
      <c r="D81" s="24">
        <v>10602.099431999999</v>
      </c>
      <c r="E81" s="24">
        <v>7889.2447029999967</v>
      </c>
      <c r="F81" s="24">
        <v>8024.0689819999989</v>
      </c>
      <c r="G81" s="24">
        <v>9618.8299920000009</v>
      </c>
      <c r="H81" s="24">
        <v>8737.5029219999979</v>
      </c>
      <c r="I81" s="24">
        <v>8793.1287509999984</v>
      </c>
      <c r="J81" s="24">
        <v>9691.8714359999994</v>
      </c>
      <c r="K81" s="24">
        <v>8634.64365</v>
      </c>
      <c r="L81" s="24">
        <v>6919.9709250000005</v>
      </c>
      <c r="M81" s="24">
        <v>10531.841900000001</v>
      </c>
      <c r="N81" s="24">
        <v>7730.166185</v>
      </c>
      <c r="O81" s="24">
        <v>7899.6003580000006</v>
      </c>
      <c r="P81" s="24">
        <v>9479.2825130000001</v>
      </c>
      <c r="Q81" s="24">
        <v>8648.5688579999987</v>
      </c>
      <c r="R81" s="24">
        <v>8604.9979399999975</v>
      </c>
      <c r="S81" s="24">
        <v>9550.5319459999973</v>
      </c>
      <c r="T81" s="24">
        <v>8499.5866599999972</v>
      </c>
      <c r="U81" s="24">
        <v>6859.9497290000008</v>
      </c>
      <c r="V81" s="24">
        <v>10285.129559999998</v>
      </c>
      <c r="W81" s="24">
        <v>7608.6228199999969</v>
      </c>
      <c r="X81" s="24">
        <v>7775.1318940000001</v>
      </c>
      <c r="Y81" s="24">
        <v>9377.7335800000001</v>
      </c>
      <c r="Z81" s="24">
        <v>8465.588819999999</v>
      </c>
      <c r="AA81" s="24">
        <v>8468.6992599999994</v>
      </c>
    </row>
    <row r="82" spans="1:27" s="27" customFormat="1" x14ac:dyDescent="0.25">
      <c r="A82" s="28" t="s">
        <v>135</v>
      </c>
      <c r="B82" s="28" t="s">
        <v>70</v>
      </c>
      <c r="C82" s="24">
        <v>1795.88805</v>
      </c>
      <c r="D82" s="24">
        <v>2039.3887617062401</v>
      </c>
      <c r="E82" s="24">
        <v>1901.2681916858101</v>
      </c>
      <c r="F82" s="24">
        <v>1845.8393089164599</v>
      </c>
      <c r="G82" s="24">
        <v>2027.1110655031098</v>
      </c>
      <c r="H82" s="24">
        <v>2061.0156802154002</v>
      </c>
      <c r="I82" s="24">
        <v>2110.3015285625693</v>
      </c>
      <c r="J82" s="24">
        <v>1866.1739733790989</v>
      </c>
      <c r="K82" s="24">
        <v>1831.1760818490202</v>
      </c>
      <c r="L82" s="24">
        <v>1793.2198141459</v>
      </c>
      <c r="M82" s="24">
        <v>2042.2574277024803</v>
      </c>
      <c r="N82" s="24">
        <v>2107.8164388385003</v>
      </c>
      <c r="O82" s="24">
        <v>2060.0389887011993</v>
      </c>
      <c r="P82" s="24">
        <v>2249.6769567103001</v>
      </c>
      <c r="Q82" s="24">
        <v>3225.9517301576998</v>
      </c>
      <c r="R82" s="24">
        <v>6165.5214279340007</v>
      </c>
      <c r="S82" s="24">
        <v>5702.4902533644008</v>
      </c>
      <c r="T82" s="24">
        <v>6025.7310547569996</v>
      </c>
      <c r="U82" s="24">
        <v>5925.9585777655002</v>
      </c>
      <c r="V82" s="24">
        <v>6414.4381287645001</v>
      </c>
      <c r="W82" s="24">
        <v>5955.8286141977987</v>
      </c>
      <c r="X82" s="24">
        <v>5889.0922664745995</v>
      </c>
      <c r="Y82" s="24">
        <v>6328.0618901220005</v>
      </c>
      <c r="Z82" s="24">
        <v>5959.9520296011005</v>
      </c>
      <c r="AA82" s="24">
        <v>6164.6737347080998</v>
      </c>
    </row>
    <row r="83" spans="1:27" s="27" customFormat="1" x14ac:dyDescent="0.25">
      <c r="A83" s="28" t="s">
        <v>135</v>
      </c>
      <c r="B83" s="28" t="s">
        <v>69</v>
      </c>
      <c r="C83" s="24">
        <v>9.3838829999999995E-5</v>
      </c>
      <c r="D83" s="24">
        <v>1.0680793000000001E-4</v>
      </c>
      <c r="E83" s="24">
        <v>1.3031243000000001E-4</v>
      </c>
      <c r="F83" s="24">
        <v>1.3408174999999999E-4</v>
      </c>
      <c r="G83" s="24">
        <v>1.9040039999999999E-4</v>
      </c>
      <c r="H83" s="24">
        <v>3.1085158000000002E-4</v>
      </c>
      <c r="I83" s="24">
        <v>3.3182785E-4</v>
      </c>
      <c r="J83" s="24">
        <v>3.4872765999999998E-4</v>
      </c>
      <c r="K83" s="24">
        <v>5.4852874000000003E-4</v>
      </c>
      <c r="L83" s="24">
        <v>5.8630659999999997E-4</v>
      </c>
      <c r="M83" s="24">
        <v>4.6690499999999999E-4</v>
      </c>
      <c r="N83" s="24">
        <v>1.4201070000000001E-3</v>
      </c>
      <c r="O83" s="24">
        <v>1.4399005E-3</v>
      </c>
      <c r="P83" s="24">
        <v>1.2226272000000001E-3</v>
      </c>
      <c r="Q83" s="24">
        <v>1.3352103E-3</v>
      </c>
      <c r="R83" s="24">
        <v>1.1371160999999999E-3</v>
      </c>
      <c r="S83" s="24">
        <v>1.1884408000000001E-3</v>
      </c>
      <c r="T83" s="24">
        <v>1.3570659000000001E-3</v>
      </c>
      <c r="U83" s="24">
        <v>1.3421513000000001E-3</v>
      </c>
      <c r="V83" s="24">
        <v>1.2506671E-3</v>
      </c>
      <c r="W83" s="24">
        <v>1.4709003999999999E-3</v>
      </c>
      <c r="X83" s="24">
        <v>1.4818014E-3</v>
      </c>
      <c r="Y83" s="24">
        <v>1.3300842999999999E-3</v>
      </c>
      <c r="Z83" s="24">
        <v>1.3911739E-3</v>
      </c>
      <c r="AA83" s="24">
        <v>1.3287766E-3</v>
      </c>
    </row>
    <row r="84" spans="1:27" s="27" customFormat="1" x14ac:dyDescent="0.25">
      <c r="A84" s="28" t="s">
        <v>135</v>
      </c>
      <c r="B84" s="28" t="s">
        <v>36</v>
      </c>
      <c r="C84" s="24">
        <v>9.1071290000000003E-4</v>
      </c>
      <c r="D84" s="24">
        <v>1.1729526999999999E-3</v>
      </c>
      <c r="E84" s="24">
        <v>1.0643941E-3</v>
      </c>
      <c r="F84" s="24">
        <v>1.0369686999999999E-3</v>
      </c>
      <c r="G84" s="24">
        <v>1.0901229000000001E-3</v>
      </c>
      <c r="H84" s="24">
        <v>1.5352432E-3</v>
      </c>
      <c r="I84" s="24">
        <v>1.9781776E-3</v>
      </c>
      <c r="J84" s="24">
        <v>2.1985987999999998E-3</v>
      </c>
      <c r="K84" s="24">
        <v>2.0878816E-3</v>
      </c>
      <c r="L84" s="24">
        <v>3.2424680000000001E-3</v>
      </c>
      <c r="M84" s="24">
        <v>5.7435860000000002E-3</v>
      </c>
      <c r="N84" s="24">
        <v>3.7017743999999998E-3</v>
      </c>
      <c r="O84" s="24">
        <v>3.718042E-3</v>
      </c>
      <c r="P84" s="24">
        <v>4.7583696000000003E-3</v>
      </c>
      <c r="Q84" s="24">
        <v>4.546502E-3</v>
      </c>
      <c r="R84" s="24">
        <v>5.3243209999999999E-3</v>
      </c>
      <c r="S84" s="24">
        <v>5.7077813E-3</v>
      </c>
      <c r="T84" s="24">
        <v>5.4697449999999998E-3</v>
      </c>
      <c r="U84" s="24">
        <v>6.5161515999999997E-3</v>
      </c>
      <c r="V84" s="24">
        <v>8.2499169999999903E-3</v>
      </c>
      <c r="W84" s="24">
        <v>7.8268590000000002E-3</v>
      </c>
      <c r="X84" s="24">
        <v>7.8057405E-3</v>
      </c>
      <c r="Y84" s="24">
        <v>8.8882054999999995E-3</v>
      </c>
      <c r="Z84" s="24">
        <v>9.8336489999999999E-3</v>
      </c>
      <c r="AA84" s="24">
        <v>1.0108972000000001E-2</v>
      </c>
    </row>
    <row r="85" spans="1:27" s="27" customFormat="1" x14ac:dyDescent="0.25">
      <c r="A85" s="28" t="s">
        <v>135</v>
      </c>
      <c r="B85" s="28" t="s">
        <v>74</v>
      </c>
      <c r="C85" s="24">
        <v>0</v>
      </c>
      <c r="D85" s="24">
        <v>0</v>
      </c>
      <c r="E85" s="24">
        <v>0</v>
      </c>
      <c r="F85" s="24">
        <v>1.3991982E-3</v>
      </c>
      <c r="G85" s="24">
        <v>1.6504664999999999E-3</v>
      </c>
      <c r="H85" s="24">
        <v>1.6775265999999999E-3</v>
      </c>
      <c r="I85" s="24">
        <v>1.7661541000000001E-3</v>
      </c>
      <c r="J85" s="24">
        <v>1.880811E-3</v>
      </c>
      <c r="K85" s="24">
        <v>1.8398056999999999E-3</v>
      </c>
      <c r="L85" s="24">
        <v>1.8328174E-3</v>
      </c>
      <c r="M85" s="24">
        <v>2.5736378E-3</v>
      </c>
      <c r="N85" s="24">
        <v>2.0881266999999998E-3</v>
      </c>
      <c r="O85" s="24">
        <v>2.1375740000000002E-3</v>
      </c>
      <c r="P85" s="24">
        <v>2.6016759999999998E-3</v>
      </c>
      <c r="Q85" s="24">
        <v>2.6887880000000001E-3</v>
      </c>
      <c r="R85" s="24">
        <v>4.4909090000000004E-3</v>
      </c>
      <c r="S85" s="24">
        <v>6.8048205999999998E-3</v>
      </c>
      <c r="T85" s="24">
        <v>6.5794536000000001E-3</v>
      </c>
      <c r="U85" s="24">
        <v>1.1011218999999999E-2</v>
      </c>
      <c r="V85" s="24">
        <v>1.1837509E-2</v>
      </c>
      <c r="W85" s="24">
        <v>1.15863485E-2</v>
      </c>
      <c r="X85" s="24">
        <v>1.1052163E-2</v>
      </c>
      <c r="Y85" s="24">
        <v>1.1778861999999999E-2</v>
      </c>
      <c r="Z85" s="24">
        <v>1.2542051E-2</v>
      </c>
      <c r="AA85" s="24">
        <v>1.2503360999999999E-2</v>
      </c>
    </row>
    <row r="86" spans="1:27" s="27" customFormat="1" x14ac:dyDescent="0.25">
      <c r="A86" s="28" t="s">
        <v>135</v>
      </c>
      <c r="B86" s="28" t="s">
        <v>56</v>
      </c>
      <c r="C86" s="24">
        <v>3.1178906999999999E-2</v>
      </c>
      <c r="D86" s="24">
        <v>5.3034749999999999E-2</v>
      </c>
      <c r="E86" s="24">
        <v>8.9415069999999999E-2</v>
      </c>
      <c r="F86" s="24">
        <v>0.14769138000000001</v>
      </c>
      <c r="G86" s="24">
        <v>0.19585185999999999</v>
      </c>
      <c r="H86" s="24">
        <v>0.30912679999999998</v>
      </c>
      <c r="I86" s="24">
        <v>0.46320774999999997</v>
      </c>
      <c r="J86" s="24">
        <v>0.854159</v>
      </c>
      <c r="K86" s="24">
        <v>0.65902869999999902</v>
      </c>
      <c r="L86" s="24">
        <v>0.61195489999999997</v>
      </c>
      <c r="M86" s="24">
        <v>0.43812980000000001</v>
      </c>
      <c r="N86" s="24">
        <v>1.4689285999999999</v>
      </c>
      <c r="O86" s="24">
        <v>1.6705616000000001</v>
      </c>
      <c r="P86" s="24">
        <v>2.0576919999999999</v>
      </c>
      <c r="Q86" s="24">
        <v>5.6407939999999996</v>
      </c>
      <c r="R86" s="24">
        <v>17.161314000000001</v>
      </c>
      <c r="S86" s="24">
        <v>18.962016999999999</v>
      </c>
      <c r="T86" s="24">
        <v>18.044347999999999</v>
      </c>
      <c r="U86" s="24">
        <v>21.821669</v>
      </c>
      <c r="V86" s="24">
        <v>21.733232000000001</v>
      </c>
      <c r="W86" s="24">
        <v>25.310663000000002</v>
      </c>
      <c r="X86" s="24">
        <v>25.315930999999999</v>
      </c>
      <c r="Y86" s="24">
        <v>25.239882000000001</v>
      </c>
      <c r="Z86" s="24">
        <v>27.022745</v>
      </c>
      <c r="AA86" s="24">
        <v>26.055239</v>
      </c>
    </row>
    <row r="87" spans="1:27" s="27" customFormat="1" x14ac:dyDescent="0.25">
      <c r="A87" s="33" t="s">
        <v>139</v>
      </c>
      <c r="B87" s="33"/>
      <c r="C87" s="30">
        <v>8824.3230124139318</v>
      </c>
      <c r="D87" s="30">
        <v>12641.488994634459</v>
      </c>
      <c r="E87" s="30">
        <v>9790.8873214881933</v>
      </c>
      <c r="F87" s="30">
        <v>9869.90941483389</v>
      </c>
      <c r="G87" s="30">
        <v>11646.385662176492</v>
      </c>
      <c r="H87" s="30">
        <v>10798.519890025102</v>
      </c>
      <c r="I87" s="30">
        <v>10903.431633325828</v>
      </c>
      <c r="J87" s="30">
        <v>11558.046793032749</v>
      </c>
      <c r="K87" s="30">
        <v>10465.82140604475</v>
      </c>
      <c r="L87" s="30">
        <v>8713.1924822615201</v>
      </c>
      <c r="M87" s="30">
        <v>12574.10083522435</v>
      </c>
      <c r="N87" s="30">
        <v>9838.04975475217</v>
      </c>
      <c r="O87" s="30">
        <v>9959.6422451399394</v>
      </c>
      <c r="P87" s="30">
        <v>11728.9621064679</v>
      </c>
      <c r="Q87" s="30">
        <v>11874.523549965168</v>
      </c>
      <c r="R87" s="30">
        <v>14770.522254160069</v>
      </c>
      <c r="S87" s="30">
        <v>15254.449408869028</v>
      </c>
      <c r="T87" s="30">
        <v>14525.321378049277</v>
      </c>
      <c r="U87" s="30">
        <v>12787.79241371384</v>
      </c>
      <c r="V87" s="30">
        <v>16699.80296879595</v>
      </c>
      <c r="W87" s="30">
        <v>13565.035440404627</v>
      </c>
      <c r="X87" s="30">
        <v>13664.228282359361</v>
      </c>
      <c r="Y87" s="30">
        <v>15707.1349834189</v>
      </c>
      <c r="Z87" s="30">
        <v>14429.8272833929</v>
      </c>
      <c r="AA87" s="30">
        <v>14636.591682189859</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247.26501595359997</v>
      </c>
      <c r="D92" s="24">
        <v>329.25972038999998</v>
      </c>
      <c r="E92" s="24">
        <v>360.11548415239997</v>
      </c>
      <c r="F92" s="24">
        <v>339.39752522029983</v>
      </c>
      <c r="G92" s="24">
        <v>351.26475470029999</v>
      </c>
      <c r="H92" s="24">
        <v>369.65139615879997</v>
      </c>
      <c r="I92" s="24">
        <v>368.12132118420004</v>
      </c>
      <c r="J92" s="24">
        <v>578.09565377169986</v>
      </c>
      <c r="K92" s="24">
        <v>571.1767486537999</v>
      </c>
      <c r="L92" s="24">
        <v>763.82447317970002</v>
      </c>
      <c r="M92" s="24">
        <v>1400.7856062569999</v>
      </c>
      <c r="N92" s="24">
        <v>2730.5255125623003</v>
      </c>
      <c r="O92" s="24">
        <v>2683.7735236218996</v>
      </c>
      <c r="P92" s="24">
        <v>3519.4516030992995</v>
      </c>
      <c r="Q92" s="24">
        <v>5599.9595213370003</v>
      </c>
      <c r="R92" s="24">
        <v>5631.9728591416006</v>
      </c>
      <c r="S92" s="24">
        <v>5509.6527370999893</v>
      </c>
      <c r="T92" s="24">
        <v>5443.2113850804999</v>
      </c>
      <c r="U92" s="24">
        <v>5784.1449615129986</v>
      </c>
      <c r="V92" s="24">
        <v>5680.7347257869997</v>
      </c>
      <c r="W92" s="24">
        <v>8234.4380989199999</v>
      </c>
      <c r="X92" s="24">
        <v>9387.2330902369995</v>
      </c>
      <c r="Y92" s="24">
        <v>9469.8897768519982</v>
      </c>
      <c r="Z92" s="24">
        <v>10540.238476579998</v>
      </c>
      <c r="AA92" s="24">
        <v>10542.613990931</v>
      </c>
    </row>
    <row r="93" spans="1:27" collapsed="1" x14ac:dyDescent="0.25">
      <c r="A93" s="28" t="s">
        <v>40</v>
      </c>
      <c r="B93" s="28" t="s">
        <v>122</v>
      </c>
      <c r="C93" s="24">
        <v>146.2632083</v>
      </c>
      <c r="D93" s="24">
        <v>475.78235499999994</v>
      </c>
      <c r="E93" s="24">
        <v>888.66599900000006</v>
      </c>
      <c r="F93" s="24">
        <v>1190.3710919482</v>
      </c>
      <c r="G93" s="24">
        <v>2927.9901408607006</v>
      </c>
      <c r="H93" s="24">
        <v>5190.7596945472997</v>
      </c>
      <c r="I93" s="24">
        <v>5895.7147404543994</v>
      </c>
      <c r="J93" s="24">
        <v>5805.7455293046005</v>
      </c>
      <c r="K93" s="24">
        <v>13660.099074714399</v>
      </c>
      <c r="L93" s="24">
        <v>14779.88736737719</v>
      </c>
      <c r="M93" s="24">
        <v>14214.331952929091</v>
      </c>
      <c r="N93" s="24">
        <v>14754.2253425749</v>
      </c>
      <c r="O93" s="24">
        <v>14393.010392004999</v>
      </c>
      <c r="P93" s="24">
        <v>14951.920845431088</v>
      </c>
      <c r="Q93" s="24">
        <v>16498.851457998</v>
      </c>
      <c r="R93" s="24">
        <v>15694.323933882397</v>
      </c>
      <c r="S93" s="24">
        <v>15829.860194667399</v>
      </c>
      <c r="T93" s="24">
        <v>15377.143439834703</v>
      </c>
      <c r="U93" s="24">
        <v>16591.0395684215</v>
      </c>
      <c r="V93" s="24">
        <v>16719.055832555001</v>
      </c>
      <c r="W93" s="24">
        <v>18117.147004163598</v>
      </c>
      <c r="X93" s="24">
        <v>19806.9319249074</v>
      </c>
      <c r="Y93" s="24">
        <v>19056.959917433</v>
      </c>
      <c r="Z93" s="24">
        <v>22312.986488358998</v>
      </c>
      <c r="AA93" s="24">
        <v>22089.173466513002</v>
      </c>
    </row>
    <row r="94" spans="1:27" x14ac:dyDescent="0.25">
      <c r="A94" s="28" t="s">
        <v>40</v>
      </c>
      <c r="B94" s="28" t="s">
        <v>76</v>
      </c>
      <c r="C94" s="24">
        <v>32.180348801999997</v>
      </c>
      <c r="D94" s="24">
        <v>50.709892801999992</v>
      </c>
      <c r="E94" s="24">
        <v>72.148050009999992</v>
      </c>
      <c r="F94" s="24">
        <v>95.307766399999991</v>
      </c>
      <c r="G94" s="24">
        <v>139.42631664000001</v>
      </c>
      <c r="H94" s="24">
        <v>194.62660498</v>
      </c>
      <c r="I94" s="24">
        <v>243.15756630000001</v>
      </c>
      <c r="J94" s="24">
        <v>299.10301564000002</v>
      </c>
      <c r="K94" s="24">
        <v>389.66793774999991</v>
      </c>
      <c r="L94" s="24">
        <v>463.67773649999998</v>
      </c>
      <c r="M94" s="24">
        <v>575.40980509999997</v>
      </c>
      <c r="N94" s="24">
        <v>668.89100660000008</v>
      </c>
      <c r="O94" s="24">
        <v>765.00931209999999</v>
      </c>
      <c r="P94" s="24">
        <v>828.99674870000001</v>
      </c>
      <c r="Q94" s="24">
        <v>894.22327759999985</v>
      </c>
      <c r="R94" s="24">
        <v>998.24980130000006</v>
      </c>
      <c r="S94" s="24">
        <v>1076.2972408999988</v>
      </c>
      <c r="T94" s="24">
        <v>1119.9774673999998</v>
      </c>
      <c r="U94" s="24">
        <v>1201.2352799999999</v>
      </c>
      <c r="V94" s="24">
        <v>1248.7996070000002</v>
      </c>
      <c r="W94" s="24">
        <v>1361.1775447999989</v>
      </c>
      <c r="X94" s="24">
        <v>1440.8332714000001</v>
      </c>
      <c r="Y94" s="24">
        <v>1504.6810647</v>
      </c>
      <c r="Z94" s="24">
        <v>1576.2444899999991</v>
      </c>
      <c r="AA94" s="24">
        <v>1625.3417829999999</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6.2052145000000003E-3</v>
      </c>
      <c r="D97" s="24">
        <v>6.8790351E-3</v>
      </c>
      <c r="E97" s="24">
        <v>6.9390939000000002E-3</v>
      </c>
      <c r="F97" s="24">
        <v>6.8842989999999896E-3</v>
      </c>
      <c r="G97" s="24">
        <v>9.1016495999999992E-3</v>
      </c>
      <c r="H97" s="24">
        <v>1.1612542999999999E-2</v>
      </c>
      <c r="I97" s="24">
        <v>1.4041101599999998E-2</v>
      </c>
      <c r="J97" s="24">
        <v>1.81451475E-2</v>
      </c>
      <c r="K97" s="24">
        <v>1.8138665499999998E-2</v>
      </c>
      <c r="L97" s="24">
        <v>200.5980734117</v>
      </c>
      <c r="M97" s="24">
        <v>198.056863201</v>
      </c>
      <c r="N97" s="24">
        <v>844.77198945600003</v>
      </c>
      <c r="O97" s="24">
        <v>843.3177180335</v>
      </c>
      <c r="P97" s="24">
        <v>838.15481688800003</v>
      </c>
      <c r="Q97" s="24">
        <v>2878.658574608</v>
      </c>
      <c r="R97" s="24">
        <v>2898.0034695099998</v>
      </c>
      <c r="S97" s="24">
        <v>2827.9545170489996</v>
      </c>
      <c r="T97" s="24">
        <v>2781.7372061824999</v>
      </c>
      <c r="U97" s="24">
        <v>2828.5330339589996</v>
      </c>
      <c r="V97" s="24">
        <v>2762.9600334009992</v>
      </c>
      <c r="W97" s="24">
        <v>5128.1645155320002</v>
      </c>
      <c r="X97" s="24">
        <v>5605.4548844120009</v>
      </c>
      <c r="Y97" s="24">
        <v>5498.10225421</v>
      </c>
      <c r="Z97" s="24">
        <v>5718.8179209789996</v>
      </c>
      <c r="AA97" s="24">
        <v>5744.6995858599994</v>
      </c>
    </row>
    <row r="98" spans="1:27" x14ac:dyDescent="0.25">
      <c r="A98" s="28" t="s">
        <v>131</v>
      </c>
      <c r="B98" s="28" t="s">
        <v>122</v>
      </c>
      <c r="C98" s="24">
        <v>26.148233300000001</v>
      </c>
      <c r="D98" s="24">
        <v>347.27797499999997</v>
      </c>
      <c r="E98" s="24">
        <v>601.65827899999999</v>
      </c>
      <c r="F98" s="24">
        <v>892.79372130240006</v>
      </c>
      <c r="G98" s="24">
        <v>2464.6795851347001</v>
      </c>
      <c r="H98" s="24">
        <v>4584.5656914306001</v>
      </c>
      <c r="I98" s="24">
        <v>5169.0142749164997</v>
      </c>
      <c r="J98" s="24">
        <v>5139.6382197664007</v>
      </c>
      <c r="K98" s="24">
        <v>12842.80969</v>
      </c>
      <c r="L98" s="24">
        <v>13907.16189999999</v>
      </c>
      <c r="M98" s="24">
        <v>13631.165319999991</v>
      </c>
      <c r="N98" s="24">
        <v>13889.197775000002</v>
      </c>
      <c r="O98" s="24">
        <v>13514.914949999998</v>
      </c>
      <c r="P98" s="24">
        <v>14100.575879999989</v>
      </c>
      <c r="Q98" s="24">
        <v>15467.686790000002</v>
      </c>
      <c r="R98" s="24">
        <v>14623.633709999998</v>
      </c>
      <c r="S98" s="24">
        <v>13779.282379999997</v>
      </c>
      <c r="T98" s="24">
        <v>13302.990460000003</v>
      </c>
      <c r="U98" s="24">
        <v>14385.9051</v>
      </c>
      <c r="V98" s="24">
        <v>14619.46819</v>
      </c>
      <c r="W98" s="24">
        <v>14747.927080000001</v>
      </c>
      <c r="X98" s="24">
        <v>15278.498793999999</v>
      </c>
      <c r="Y98" s="24">
        <v>14412.655009999999</v>
      </c>
      <c r="Z98" s="24">
        <v>15331.35716</v>
      </c>
      <c r="AA98" s="24">
        <v>15194.57669</v>
      </c>
    </row>
    <row r="99" spans="1:27" x14ac:dyDescent="0.25">
      <c r="A99" s="28" t="s">
        <v>131</v>
      </c>
      <c r="B99" s="28" t="s">
        <v>76</v>
      </c>
      <c r="C99" s="24">
        <v>10.900900075999999</v>
      </c>
      <c r="D99" s="24">
        <v>18.523783269999999</v>
      </c>
      <c r="E99" s="24">
        <v>23.790821950000002</v>
      </c>
      <c r="F99" s="24">
        <v>34.368563279999996</v>
      </c>
      <c r="G99" s="24">
        <v>50.747646400000008</v>
      </c>
      <c r="H99" s="24">
        <v>72.893498379999997</v>
      </c>
      <c r="I99" s="24">
        <v>90.572331700000007</v>
      </c>
      <c r="J99" s="24">
        <v>112.09989969999999</v>
      </c>
      <c r="K99" s="24">
        <v>145.56325515</v>
      </c>
      <c r="L99" s="24">
        <v>171.606964</v>
      </c>
      <c r="M99" s="24">
        <v>207.58957719999998</v>
      </c>
      <c r="N99" s="24">
        <v>239.38441090000001</v>
      </c>
      <c r="O99" s="24">
        <v>271.69849619999997</v>
      </c>
      <c r="P99" s="24">
        <v>286.3139827</v>
      </c>
      <c r="Q99" s="24">
        <v>308.86782599999998</v>
      </c>
      <c r="R99" s="24">
        <v>338.89783629999999</v>
      </c>
      <c r="S99" s="24">
        <v>360.47499189999991</v>
      </c>
      <c r="T99" s="24">
        <v>371.37306839999997</v>
      </c>
      <c r="U99" s="24">
        <v>399.78846799999997</v>
      </c>
      <c r="V99" s="24">
        <v>416.44679200000002</v>
      </c>
      <c r="W99" s="24">
        <v>449.98899179999898</v>
      </c>
      <c r="X99" s="24">
        <v>477.09141540000002</v>
      </c>
      <c r="Y99" s="24">
        <v>497.26817670000003</v>
      </c>
      <c r="Z99" s="24">
        <v>521.14073000000008</v>
      </c>
      <c r="AA99" s="24">
        <v>538.75255099999993</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1.5130860582000001</v>
      </c>
      <c r="D102" s="24">
        <v>25.649788423499999</v>
      </c>
      <c r="E102" s="24">
        <v>30.427756341499993</v>
      </c>
      <c r="F102" s="24">
        <v>32.578716563999997</v>
      </c>
      <c r="G102" s="24">
        <v>36.141883534000002</v>
      </c>
      <c r="H102" s="24">
        <v>36.408966484600001</v>
      </c>
      <c r="I102" s="24">
        <v>38.337670740899995</v>
      </c>
      <c r="J102" s="24">
        <v>270.25346109999998</v>
      </c>
      <c r="K102" s="24">
        <v>278.49372640000001</v>
      </c>
      <c r="L102" s="24">
        <v>272.71364170000004</v>
      </c>
      <c r="M102" s="24">
        <v>910.72610559999998</v>
      </c>
      <c r="N102" s="24">
        <v>942.41442660000007</v>
      </c>
      <c r="O102" s="24">
        <v>938.99388499999998</v>
      </c>
      <c r="P102" s="24">
        <v>1806.2010269</v>
      </c>
      <c r="Q102" s="24">
        <v>1804.3531268000002</v>
      </c>
      <c r="R102" s="24">
        <v>1803.188091</v>
      </c>
      <c r="S102" s="24">
        <v>1759.6170612999899</v>
      </c>
      <c r="T102" s="24">
        <v>1750.9847045000001</v>
      </c>
      <c r="U102" s="24">
        <v>1780.8916782000001</v>
      </c>
      <c r="V102" s="24">
        <v>1765.3669584000002</v>
      </c>
      <c r="W102" s="24">
        <v>1773.690327</v>
      </c>
      <c r="X102" s="24">
        <v>2532.9727804999998</v>
      </c>
      <c r="Y102" s="24">
        <v>2484.7918210999997</v>
      </c>
      <c r="Z102" s="24">
        <v>3272.7360844</v>
      </c>
      <c r="AA102" s="24">
        <v>3228.4460731999998</v>
      </c>
    </row>
    <row r="103" spans="1:27" x14ac:dyDescent="0.25">
      <c r="A103" s="28" t="s">
        <v>132</v>
      </c>
      <c r="B103" s="28" t="s">
        <v>122</v>
      </c>
      <c r="C103" s="24">
        <v>120.114975</v>
      </c>
      <c r="D103" s="24">
        <v>128.50438</v>
      </c>
      <c r="E103" s="24">
        <v>287.00772000000001</v>
      </c>
      <c r="F103" s="24">
        <v>297.57253902669999</v>
      </c>
      <c r="G103" s="24">
        <v>463.30517299479999</v>
      </c>
      <c r="H103" s="24">
        <v>606.18783069049994</v>
      </c>
      <c r="I103" s="24">
        <v>726.69400779119997</v>
      </c>
      <c r="J103" s="24">
        <v>666.10039950049998</v>
      </c>
      <c r="K103" s="24">
        <v>817.282439146</v>
      </c>
      <c r="L103" s="24">
        <v>872.71849375679994</v>
      </c>
      <c r="M103" s="24">
        <v>583.15854584900001</v>
      </c>
      <c r="N103" s="24">
        <v>865.01916056000005</v>
      </c>
      <c r="O103" s="24">
        <v>878.086927027</v>
      </c>
      <c r="P103" s="24">
        <v>851.33541180969996</v>
      </c>
      <c r="Q103" s="24">
        <v>1031.1517053720002</v>
      </c>
      <c r="R103" s="24">
        <v>1070.674814</v>
      </c>
      <c r="S103" s="24">
        <v>2050.5556999999999</v>
      </c>
      <c r="T103" s="24">
        <v>2074.1309000000001</v>
      </c>
      <c r="U103" s="24">
        <v>2205.0630499999997</v>
      </c>
      <c r="V103" s="24">
        <v>2099.5129599999991</v>
      </c>
      <c r="W103" s="24">
        <v>2910.6945999999998</v>
      </c>
      <c r="X103" s="24">
        <v>4082.5872600000002</v>
      </c>
      <c r="Y103" s="24">
        <v>3823.1980000000003</v>
      </c>
      <c r="Z103" s="24">
        <v>4671.2434599999997</v>
      </c>
      <c r="AA103" s="24">
        <v>4582.6359000000002</v>
      </c>
    </row>
    <row r="104" spans="1:27" x14ac:dyDescent="0.25">
      <c r="A104" s="28" t="s">
        <v>132</v>
      </c>
      <c r="B104" s="28" t="s">
        <v>76</v>
      </c>
      <c r="C104" s="24">
        <v>5.2780440000000004</v>
      </c>
      <c r="D104" s="24">
        <v>6.9756609999999997</v>
      </c>
      <c r="E104" s="24">
        <v>11.149122</v>
      </c>
      <c r="F104" s="24">
        <v>16.86486</v>
      </c>
      <c r="G104" s="24">
        <v>26.847324</v>
      </c>
      <c r="H104" s="24">
        <v>38.608074000000002</v>
      </c>
      <c r="I104" s="24">
        <v>48.345405999999997</v>
      </c>
      <c r="J104" s="24">
        <v>57.842550000000003</v>
      </c>
      <c r="K104" s="24">
        <v>77.859519999999904</v>
      </c>
      <c r="L104" s="24">
        <v>96.747826000000003</v>
      </c>
      <c r="M104" s="24">
        <v>117.727486</v>
      </c>
      <c r="N104" s="24">
        <v>144.63544999999999</v>
      </c>
      <c r="O104" s="24">
        <v>169.70782</v>
      </c>
      <c r="P104" s="24">
        <v>188.61062999999999</v>
      </c>
      <c r="Q104" s="24">
        <v>197.55387999999999</v>
      </c>
      <c r="R104" s="24">
        <v>222.14519999999999</v>
      </c>
      <c r="S104" s="24">
        <v>248.42389</v>
      </c>
      <c r="T104" s="24">
        <v>265.35827999999998</v>
      </c>
      <c r="U104" s="24">
        <v>283.38279999999997</v>
      </c>
      <c r="V104" s="24">
        <v>291.26679999999999</v>
      </c>
      <c r="W104" s="24">
        <v>322.97314</v>
      </c>
      <c r="X104" s="24">
        <v>340.88961999999998</v>
      </c>
      <c r="Y104" s="24">
        <v>358.99874999999997</v>
      </c>
      <c r="Z104" s="24">
        <v>374.15996999999999</v>
      </c>
      <c r="AA104" s="24">
        <v>389.74459999999999</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149.19495610479999</v>
      </c>
      <c r="D107" s="24">
        <v>213.60602684400001</v>
      </c>
      <c r="E107" s="24">
        <v>224.7908250735</v>
      </c>
      <c r="F107" s="24">
        <v>218.6076737980998</v>
      </c>
      <c r="G107" s="24">
        <v>225.15801063359999</v>
      </c>
      <c r="H107" s="24">
        <v>237.6957194723</v>
      </c>
      <c r="I107" s="24">
        <v>235.58382376599999</v>
      </c>
      <c r="J107" s="24">
        <v>219.67866958199997</v>
      </c>
      <c r="K107" s="24">
        <v>206.84405656099997</v>
      </c>
      <c r="L107" s="24">
        <v>208.154023228</v>
      </c>
      <c r="M107" s="24">
        <v>210.34577596799997</v>
      </c>
      <c r="N107" s="24">
        <v>208.74387787000001</v>
      </c>
      <c r="O107" s="24">
        <v>168.41407858500003</v>
      </c>
      <c r="P107" s="24">
        <v>172.74692496200001</v>
      </c>
      <c r="Q107" s="24">
        <v>171.721494812</v>
      </c>
      <c r="R107" s="24">
        <v>175.04770722600003</v>
      </c>
      <c r="S107" s="24">
        <v>166.38350321499991</v>
      </c>
      <c r="T107" s="24">
        <v>162.62373274299998</v>
      </c>
      <c r="U107" s="24">
        <v>433.16887999999904</v>
      </c>
      <c r="V107" s="24">
        <v>429.395354</v>
      </c>
      <c r="W107" s="24">
        <v>353.041923</v>
      </c>
      <c r="X107" s="24">
        <v>284.32264199999997</v>
      </c>
      <c r="Y107" s="24">
        <v>277.06798099999997</v>
      </c>
      <c r="Z107" s="24">
        <v>293.11535299999997</v>
      </c>
      <c r="AA107" s="24">
        <v>294.24971900000003</v>
      </c>
    </row>
    <row r="108" spans="1:27" x14ac:dyDescent="0.25">
      <c r="A108" s="28" t="s">
        <v>133</v>
      </c>
      <c r="B108" s="28" t="s">
        <v>122</v>
      </c>
      <c r="C108" s="24">
        <v>0</v>
      </c>
      <c r="D108" s="24">
        <v>0</v>
      </c>
      <c r="E108" s="24">
        <v>0</v>
      </c>
      <c r="F108" s="24">
        <v>1.8648219999999999E-3</v>
      </c>
      <c r="G108" s="24">
        <v>1.9994227000000001E-3</v>
      </c>
      <c r="H108" s="24">
        <v>2.5805123000000002E-3</v>
      </c>
      <c r="I108" s="24">
        <v>2.6481429999999999E-3</v>
      </c>
      <c r="J108" s="24">
        <v>2.7743009999999999E-3</v>
      </c>
      <c r="K108" s="24">
        <v>2.8252539000000001E-3</v>
      </c>
      <c r="L108" s="24">
        <v>2.8551802999999998E-3</v>
      </c>
      <c r="M108" s="24">
        <v>2.9538006000000001E-3</v>
      </c>
      <c r="N108" s="24">
        <v>3.597842E-3</v>
      </c>
      <c r="O108" s="24">
        <v>3.6099159999999999E-3</v>
      </c>
      <c r="P108" s="24">
        <v>3.8994099999999999E-3</v>
      </c>
      <c r="Q108" s="24">
        <v>6.3638979999999998E-3</v>
      </c>
      <c r="R108" s="24">
        <v>6.4711417000000004E-3</v>
      </c>
      <c r="S108" s="24">
        <v>7.6780217E-3</v>
      </c>
      <c r="T108" s="24">
        <v>7.8106536999999997E-3</v>
      </c>
      <c r="U108" s="24">
        <v>5.1630615999999997E-2</v>
      </c>
      <c r="V108" s="24">
        <v>5.3536069999999998E-2</v>
      </c>
      <c r="W108" s="24">
        <v>458.50319999999999</v>
      </c>
      <c r="X108" s="24">
        <v>445.82440000000003</v>
      </c>
      <c r="Y108" s="24">
        <v>821.08434999999997</v>
      </c>
      <c r="Z108" s="24">
        <v>2310.3609999999999</v>
      </c>
      <c r="AA108" s="24">
        <v>2311.9360000000001</v>
      </c>
    </row>
    <row r="109" spans="1:27" x14ac:dyDescent="0.25">
      <c r="A109" s="28" t="s">
        <v>133</v>
      </c>
      <c r="B109" s="28" t="s">
        <v>76</v>
      </c>
      <c r="C109" s="24">
        <v>7.7095374999999997</v>
      </c>
      <c r="D109" s="24">
        <v>11.662115</v>
      </c>
      <c r="E109" s="24">
        <v>17.620905</v>
      </c>
      <c r="F109" s="24">
        <v>23.973143</v>
      </c>
      <c r="G109" s="24">
        <v>36.650283999999999</v>
      </c>
      <c r="H109" s="24">
        <v>52.256171999999999</v>
      </c>
      <c r="I109" s="24">
        <v>67.411190000000005</v>
      </c>
      <c r="J109" s="24">
        <v>85.256550000000004</v>
      </c>
      <c r="K109" s="24">
        <v>112.83955400000001</v>
      </c>
      <c r="L109" s="24">
        <v>134.48116999999999</v>
      </c>
      <c r="M109" s="24">
        <v>176.24614</v>
      </c>
      <c r="N109" s="24">
        <v>203.04979</v>
      </c>
      <c r="O109" s="24">
        <v>233.77708000000001</v>
      </c>
      <c r="P109" s="24">
        <v>257.88630000000001</v>
      </c>
      <c r="Q109" s="24">
        <v>280.49160000000001</v>
      </c>
      <c r="R109" s="24">
        <v>309.68387000000001</v>
      </c>
      <c r="S109" s="24">
        <v>331.66930000000002</v>
      </c>
      <c r="T109" s="24">
        <v>344.65906000000001</v>
      </c>
      <c r="U109" s="24">
        <v>369.31616000000002</v>
      </c>
      <c r="V109" s="24">
        <v>387.78075999999999</v>
      </c>
      <c r="W109" s="24">
        <v>423.36250000000001</v>
      </c>
      <c r="X109" s="24">
        <v>448.93842000000001</v>
      </c>
      <c r="Y109" s="24">
        <v>472.41464000000002</v>
      </c>
      <c r="Z109" s="24">
        <v>498.06738000000001</v>
      </c>
      <c r="AA109" s="24">
        <v>512.31903</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96.549644071099976</v>
      </c>
      <c r="D112" s="24">
        <v>89.995577215899999</v>
      </c>
      <c r="E112" s="24">
        <v>104.88864982629998</v>
      </c>
      <c r="F112" s="24">
        <v>88.2029705474</v>
      </c>
      <c r="G112" s="24">
        <v>89.9544129943</v>
      </c>
      <c r="H112" s="24">
        <v>95.533202118599988</v>
      </c>
      <c r="I112" s="24">
        <v>94.183342802500007</v>
      </c>
      <c r="J112" s="24">
        <v>88.142663384400009</v>
      </c>
      <c r="K112" s="24">
        <v>85.818249122699996</v>
      </c>
      <c r="L112" s="24">
        <v>82.354733388</v>
      </c>
      <c r="M112" s="24">
        <v>81.649763496000006</v>
      </c>
      <c r="N112" s="24">
        <v>734.59065129999999</v>
      </c>
      <c r="O112" s="24">
        <v>733.04325549999999</v>
      </c>
      <c r="P112" s="24">
        <v>702.34295399999996</v>
      </c>
      <c r="Q112" s="24">
        <v>745.22071430000005</v>
      </c>
      <c r="R112" s="24">
        <v>755.72701639999991</v>
      </c>
      <c r="S112" s="24">
        <v>755.69061249999993</v>
      </c>
      <c r="T112" s="24">
        <v>747.85898299999997</v>
      </c>
      <c r="U112" s="24">
        <v>741.54333300000008</v>
      </c>
      <c r="V112" s="24">
        <v>723.00218300000006</v>
      </c>
      <c r="W112" s="24">
        <v>979.53167429999996</v>
      </c>
      <c r="X112" s="24">
        <v>964.47315400000002</v>
      </c>
      <c r="Y112" s="24">
        <v>1209.916747</v>
      </c>
      <c r="Z112" s="24">
        <v>1255.5569733</v>
      </c>
      <c r="AA112" s="24">
        <v>1275.2061370000001</v>
      </c>
    </row>
    <row r="113" spans="1:27" x14ac:dyDescent="0.25">
      <c r="A113" s="28" t="s">
        <v>134</v>
      </c>
      <c r="B113" s="28" t="s">
        <v>122</v>
      </c>
      <c r="C113" s="24">
        <v>0</v>
      </c>
      <c r="D113" s="24">
        <v>0</v>
      </c>
      <c r="E113" s="24">
        <v>0</v>
      </c>
      <c r="F113" s="24">
        <v>1.2152217999999999E-3</v>
      </c>
      <c r="G113" s="24">
        <v>1.3200325E-3</v>
      </c>
      <c r="H113" s="24">
        <v>1.4951985000000001E-3</v>
      </c>
      <c r="I113" s="24">
        <v>1.5998262E-3</v>
      </c>
      <c r="J113" s="24">
        <v>1.7846067E-3</v>
      </c>
      <c r="K113" s="24">
        <v>1.8196111000000001E-3</v>
      </c>
      <c r="L113" s="24">
        <v>1.8323851E-3</v>
      </c>
      <c r="M113" s="24">
        <v>1.9068245000000001E-3</v>
      </c>
      <c r="N113" s="24">
        <v>2.2028713E-3</v>
      </c>
      <c r="O113" s="24">
        <v>2.2367112999999998E-3</v>
      </c>
      <c r="P113" s="24">
        <v>2.3961911999999998E-3</v>
      </c>
      <c r="Q113" s="24">
        <v>3.2383054000000001E-3</v>
      </c>
      <c r="R113" s="24">
        <v>3.3127136999999999E-3</v>
      </c>
      <c r="S113" s="24">
        <v>5.9418826999999997E-3</v>
      </c>
      <c r="T113" s="24">
        <v>6.0182169999999898E-3</v>
      </c>
      <c r="U113" s="24">
        <v>6.0593365E-3</v>
      </c>
      <c r="V113" s="24">
        <v>6.286018E-3</v>
      </c>
      <c r="W113" s="24">
        <v>7.6656685999999998E-3</v>
      </c>
      <c r="X113" s="24">
        <v>7.6928743999999999E-3</v>
      </c>
      <c r="Y113" s="24">
        <v>7.8334349999999997E-3</v>
      </c>
      <c r="Z113" s="24">
        <v>9.1719019999999991E-3</v>
      </c>
      <c r="AA113" s="24">
        <v>9.2667960000000008E-3</v>
      </c>
    </row>
    <row r="114" spans="1:27" x14ac:dyDescent="0.25">
      <c r="A114" s="28" t="s">
        <v>134</v>
      </c>
      <c r="B114" s="28" t="s">
        <v>76</v>
      </c>
      <c r="C114" s="24">
        <v>8.2572565000000004</v>
      </c>
      <c r="D114" s="24">
        <v>13.488856999999999</v>
      </c>
      <c r="E114" s="24">
        <v>19.486242000000001</v>
      </c>
      <c r="F114" s="24">
        <v>19.933562999999999</v>
      </c>
      <c r="G114" s="24">
        <v>24.959306999999999</v>
      </c>
      <c r="H114" s="24">
        <v>30.517323000000001</v>
      </c>
      <c r="I114" s="24">
        <v>36.299500000000002</v>
      </c>
      <c r="J114" s="24">
        <v>42.919170000000001</v>
      </c>
      <c r="K114" s="24">
        <v>52.655410000000003</v>
      </c>
      <c r="L114" s="24">
        <v>60.1511</v>
      </c>
      <c r="M114" s="24">
        <v>73.36739</v>
      </c>
      <c r="N114" s="24">
        <v>80.133674999999997</v>
      </c>
      <c r="O114" s="24">
        <v>87.905913999999996</v>
      </c>
      <c r="P114" s="24">
        <v>93.814809999999994</v>
      </c>
      <c r="Q114" s="24">
        <v>100.72805</v>
      </c>
      <c r="R114" s="24">
        <v>107.39175</v>
      </c>
      <c r="S114" s="24">
        <v>113.483863999999</v>
      </c>
      <c r="T114" s="24">
        <v>117.425804</v>
      </c>
      <c r="U114" s="24">
        <v>123.146736</v>
      </c>
      <c r="V114" s="24">
        <v>127.81223</v>
      </c>
      <c r="W114" s="24">
        <v>135.15538000000001</v>
      </c>
      <c r="X114" s="24">
        <v>144.21450999999999</v>
      </c>
      <c r="Y114" s="24">
        <v>146.39418000000001</v>
      </c>
      <c r="Z114" s="24">
        <v>151.17623999999901</v>
      </c>
      <c r="AA114" s="24">
        <v>153.96630999999999</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1.124505E-3</v>
      </c>
      <c r="D117" s="24">
        <v>1.4488715E-3</v>
      </c>
      <c r="E117" s="24">
        <v>1.3138172E-3</v>
      </c>
      <c r="F117" s="24">
        <v>1.2800118E-3</v>
      </c>
      <c r="G117" s="24">
        <v>1.3458888E-3</v>
      </c>
      <c r="H117" s="24">
        <v>1.8955402999999999E-3</v>
      </c>
      <c r="I117" s="24">
        <v>2.4427732000000001E-3</v>
      </c>
      <c r="J117" s="24">
        <v>2.7145578000000001E-3</v>
      </c>
      <c r="K117" s="24">
        <v>2.5779046E-3</v>
      </c>
      <c r="L117" s="24">
        <v>4.001452E-3</v>
      </c>
      <c r="M117" s="24">
        <v>7.0979919999999896E-3</v>
      </c>
      <c r="N117" s="24">
        <v>4.5673362999999996E-3</v>
      </c>
      <c r="O117" s="24">
        <v>4.5865033999999997E-3</v>
      </c>
      <c r="P117" s="24">
        <v>5.8803492999999997E-3</v>
      </c>
      <c r="Q117" s="24">
        <v>5.6108169999999997E-3</v>
      </c>
      <c r="R117" s="24">
        <v>6.5750056000000003E-3</v>
      </c>
      <c r="S117" s="24">
        <v>7.0430359999999999E-3</v>
      </c>
      <c r="T117" s="24">
        <v>6.7586549999999997E-3</v>
      </c>
      <c r="U117" s="24">
        <v>8.0363540000000008E-3</v>
      </c>
      <c r="V117" s="24">
        <v>1.0196986E-2</v>
      </c>
      <c r="W117" s="24">
        <v>9.6590879999999997E-3</v>
      </c>
      <c r="X117" s="24">
        <v>9.6293249999999993E-3</v>
      </c>
      <c r="Y117" s="24">
        <v>1.0973541999999999E-2</v>
      </c>
      <c r="Z117" s="24">
        <v>1.2144901E-2</v>
      </c>
      <c r="AA117" s="24">
        <v>1.2475870999999999E-2</v>
      </c>
    </row>
    <row r="118" spans="1:27" x14ac:dyDescent="0.25">
      <c r="A118" s="28" t="s">
        <v>135</v>
      </c>
      <c r="B118" s="28" t="s">
        <v>122</v>
      </c>
      <c r="C118" s="24">
        <v>0</v>
      </c>
      <c r="D118" s="24">
        <v>0</v>
      </c>
      <c r="E118" s="24">
        <v>0</v>
      </c>
      <c r="F118" s="24">
        <v>1.7515752999999999E-3</v>
      </c>
      <c r="G118" s="24">
        <v>2.0632760000000002E-3</v>
      </c>
      <c r="H118" s="24">
        <v>2.0967154E-3</v>
      </c>
      <c r="I118" s="24">
        <v>2.2097775000000002E-3</v>
      </c>
      <c r="J118" s="24">
        <v>2.3511299999999999E-3</v>
      </c>
      <c r="K118" s="24">
        <v>2.3007034E-3</v>
      </c>
      <c r="L118" s="24">
        <v>2.2860549999999999E-3</v>
      </c>
      <c r="M118" s="24">
        <v>3.226455E-3</v>
      </c>
      <c r="N118" s="24">
        <v>2.6063015999999999E-3</v>
      </c>
      <c r="O118" s="24">
        <v>2.6683507000000001E-3</v>
      </c>
      <c r="P118" s="24">
        <v>3.2580202E-3</v>
      </c>
      <c r="Q118" s="24">
        <v>3.3604225999999998E-3</v>
      </c>
      <c r="R118" s="24">
        <v>5.6260269999999996E-3</v>
      </c>
      <c r="S118" s="24">
        <v>8.4947630000000007E-3</v>
      </c>
      <c r="T118" s="24">
        <v>8.2509639999999995E-3</v>
      </c>
      <c r="U118" s="24">
        <v>1.3728468999999899E-2</v>
      </c>
      <c r="V118" s="24">
        <v>1.4860467E-2</v>
      </c>
      <c r="W118" s="24">
        <v>1.4458495E-2</v>
      </c>
      <c r="X118" s="24">
        <v>1.3778033E-2</v>
      </c>
      <c r="Y118" s="24">
        <v>1.4723998E-2</v>
      </c>
      <c r="Z118" s="24">
        <v>1.5696457E-2</v>
      </c>
      <c r="AA118" s="24">
        <v>1.5609717E-2</v>
      </c>
    </row>
    <row r="119" spans="1:27" x14ac:dyDescent="0.25">
      <c r="A119" s="28" t="s">
        <v>135</v>
      </c>
      <c r="B119" s="28" t="s">
        <v>76</v>
      </c>
      <c r="C119" s="24">
        <v>3.4610726000000001E-2</v>
      </c>
      <c r="D119" s="24">
        <v>5.9476531999999999E-2</v>
      </c>
      <c r="E119" s="24">
        <v>0.10095906</v>
      </c>
      <c r="F119" s="24">
        <v>0.16763712</v>
      </c>
      <c r="G119" s="24">
        <v>0.22175523999999999</v>
      </c>
      <c r="H119" s="24">
        <v>0.35153759999999901</v>
      </c>
      <c r="I119" s="24">
        <v>0.52913859999999902</v>
      </c>
      <c r="J119" s="24">
        <v>0.98484594000000003</v>
      </c>
      <c r="K119" s="24">
        <v>0.75019859999999905</v>
      </c>
      <c r="L119" s="24">
        <v>0.69067650000000003</v>
      </c>
      <c r="M119" s="24">
        <v>0.47921190000000002</v>
      </c>
      <c r="N119" s="24">
        <v>1.6876807</v>
      </c>
      <c r="O119" s="24">
        <v>1.9200018999999999</v>
      </c>
      <c r="P119" s="24">
        <v>2.3710260000000001</v>
      </c>
      <c r="Q119" s="24">
        <v>6.5819216000000003</v>
      </c>
      <c r="R119" s="24">
        <v>20.131145</v>
      </c>
      <c r="S119" s="24">
        <v>22.245194999999999</v>
      </c>
      <c r="T119" s="24">
        <v>21.161255000000001</v>
      </c>
      <c r="U119" s="24">
        <v>25.601116000000001</v>
      </c>
      <c r="V119" s="24">
        <v>25.493024999999999</v>
      </c>
      <c r="W119" s="24">
        <v>29.697533</v>
      </c>
      <c r="X119" s="24">
        <v>29.699306</v>
      </c>
      <c r="Y119" s="24">
        <v>29.605318</v>
      </c>
      <c r="Z119" s="24">
        <v>31.70017</v>
      </c>
      <c r="AA119" s="24">
        <v>30.559291999999999</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17966.124957278731</v>
      </c>
      <c r="D124" s="24">
        <v>20100.679143121575</v>
      </c>
      <c r="E124" s="24">
        <v>21848.555287119962</v>
      </c>
      <c r="F124" s="24">
        <v>22765.760035463198</v>
      </c>
      <c r="G124" s="24">
        <v>23520.218372955685</v>
      </c>
      <c r="H124" s="24">
        <v>26712.903662937515</v>
      </c>
      <c r="I124" s="24">
        <v>28250.268008427669</v>
      </c>
      <c r="J124" s="24">
        <v>26710.881197644656</v>
      </c>
      <c r="K124" s="24">
        <v>28962.363354060573</v>
      </c>
      <c r="L124" s="24">
        <v>30914.224554065444</v>
      </c>
      <c r="M124" s="24">
        <v>32262.787116315103</v>
      </c>
      <c r="N124" s="24">
        <v>33604.877107801251</v>
      </c>
      <c r="O124" s="24">
        <v>33813.033443527165</v>
      </c>
      <c r="P124" s="24">
        <v>33976.881785675636</v>
      </c>
      <c r="Q124" s="24">
        <v>37696.628563003615</v>
      </c>
      <c r="R124" s="24">
        <v>38914.484609980675</v>
      </c>
      <c r="S124" s="24">
        <v>36303.365967855287</v>
      </c>
      <c r="T124" s="24">
        <v>39129.568119395233</v>
      </c>
      <c r="U124" s="24">
        <v>41710.657354558454</v>
      </c>
      <c r="V124" s="24">
        <v>43318.635488798798</v>
      </c>
      <c r="W124" s="24">
        <v>44440.874517438053</v>
      </c>
      <c r="X124" s="24">
        <v>44228.553526560878</v>
      </c>
      <c r="Y124" s="24">
        <v>43943.455190594512</v>
      </c>
      <c r="Z124" s="24">
        <v>48400.609901509706</v>
      </c>
      <c r="AA124" s="24">
        <v>49711.147300644239</v>
      </c>
    </row>
    <row r="125" spans="1:27" collapsed="1" x14ac:dyDescent="0.25">
      <c r="A125" s="28" t="s">
        <v>40</v>
      </c>
      <c r="B125" s="28" t="s">
        <v>77</v>
      </c>
      <c r="C125" s="24">
        <v>233.04039972597315</v>
      </c>
      <c r="D125" s="24">
        <v>274.19378499633029</v>
      </c>
      <c r="E125" s="24">
        <v>320.65387735605168</v>
      </c>
      <c r="F125" s="24">
        <v>375.46934607700922</v>
      </c>
      <c r="G125" s="24">
        <v>445.71752459519973</v>
      </c>
      <c r="H125" s="24">
        <v>530.81983863925802</v>
      </c>
      <c r="I125" s="24">
        <v>596.87216022080054</v>
      </c>
      <c r="J125" s="24">
        <v>662.69923005948851</v>
      </c>
      <c r="K125" s="24">
        <v>778.51650702387019</v>
      </c>
      <c r="L125" s="24">
        <v>902.93920009279179</v>
      </c>
      <c r="M125" s="24">
        <v>1113.6428048954601</v>
      </c>
      <c r="N125" s="24">
        <v>1220.016866511761</v>
      </c>
      <c r="O125" s="24">
        <v>1336.223020293354</v>
      </c>
      <c r="P125" s="24">
        <v>1427.3179758339807</v>
      </c>
      <c r="Q125" s="24">
        <v>1512.8203302655165</v>
      </c>
      <c r="R125" s="24">
        <v>1577.4411864508374</v>
      </c>
      <c r="S125" s="24">
        <v>1637.7030253430562</v>
      </c>
      <c r="T125" s="24">
        <v>1699.3559997276002</v>
      </c>
      <c r="U125" s="24">
        <v>1766.0471968020177</v>
      </c>
      <c r="V125" s="24">
        <v>1824.6599766321131</v>
      </c>
      <c r="W125" s="24">
        <v>1891.3289675425247</v>
      </c>
      <c r="X125" s="24">
        <v>1958.7364666471387</v>
      </c>
      <c r="Y125" s="24">
        <v>2030.3463650414849</v>
      </c>
      <c r="Z125" s="24">
        <v>2039.5199693139753</v>
      </c>
      <c r="AA125" s="24">
        <v>2052.5990225424753</v>
      </c>
    </row>
    <row r="126" spans="1:27" collapsed="1" x14ac:dyDescent="0.25">
      <c r="A126" s="28" t="s">
        <v>40</v>
      </c>
      <c r="B126" s="28" t="s">
        <v>78</v>
      </c>
      <c r="C126" s="24">
        <v>274.29213481746189</v>
      </c>
      <c r="D126" s="24">
        <v>322.76553938901321</v>
      </c>
      <c r="E126" s="24">
        <v>377.40556858292115</v>
      </c>
      <c r="F126" s="24">
        <v>441.91603131282261</v>
      </c>
      <c r="G126" s="24">
        <v>524.74045959973205</v>
      </c>
      <c r="H126" s="24">
        <v>624.94378345179473</v>
      </c>
      <c r="I126" s="24">
        <v>702.60652088159213</v>
      </c>
      <c r="J126" s="24">
        <v>780.15031027257339</v>
      </c>
      <c r="K126" s="24">
        <v>916.50225631970079</v>
      </c>
      <c r="L126" s="24">
        <v>1062.923594562865</v>
      </c>
      <c r="M126" s="24">
        <v>1310.8182477886967</v>
      </c>
      <c r="N126" s="24">
        <v>1435.9449101296455</v>
      </c>
      <c r="O126" s="24">
        <v>1573.1611096683707</v>
      </c>
      <c r="P126" s="24">
        <v>1680.396318980871</v>
      </c>
      <c r="Q126" s="24">
        <v>1781.1329843739736</v>
      </c>
      <c r="R126" s="24">
        <v>1856.7679677806409</v>
      </c>
      <c r="S126" s="24">
        <v>1927.4610105166375</v>
      </c>
      <c r="T126" s="24">
        <v>2000.5501645185891</v>
      </c>
      <c r="U126" s="24">
        <v>2079.2953449611009</v>
      </c>
      <c r="V126" s="24">
        <v>2147.8019215422846</v>
      </c>
      <c r="W126" s="24">
        <v>2226.1602239661729</v>
      </c>
      <c r="X126" s="24">
        <v>2306.7147125573069</v>
      </c>
      <c r="Y126" s="24">
        <v>2389.4766655831868</v>
      </c>
      <c r="Z126" s="24">
        <v>2400.7435128056632</v>
      </c>
      <c r="AA126" s="24">
        <v>2416.8736578490652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5204.0162583071015</v>
      </c>
      <c r="D129" s="24">
        <v>5881.7325703692932</v>
      </c>
      <c r="E129" s="24">
        <v>6097.6198675682408</v>
      </c>
      <c r="F129" s="24">
        <v>6362.1276636683278</v>
      </c>
      <c r="G129" s="24">
        <v>6503.6658023516156</v>
      </c>
      <c r="H129" s="24">
        <v>7561.6000122913338</v>
      </c>
      <c r="I129" s="24">
        <v>7799.3331443833895</v>
      </c>
      <c r="J129" s="24">
        <v>7221.9223326873853</v>
      </c>
      <c r="K129" s="24">
        <v>7693.3543983737936</v>
      </c>
      <c r="L129" s="24">
        <v>8429.214005712307</v>
      </c>
      <c r="M129" s="24">
        <v>9135.0764888641224</v>
      </c>
      <c r="N129" s="24">
        <v>9232.9936160197012</v>
      </c>
      <c r="O129" s="24">
        <v>9474.0923243041962</v>
      </c>
      <c r="P129" s="24">
        <v>9536.0344604548536</v>
      </c>
      <c r="Q129" s="24">
        <v>10952.210328997775</v>
      </c>
      <c r="R129" s="24">
        <v>11213.626430383792</v>
      </c>
      <c r="S129" s="24">
        <v>10409.250112729527</v>
      </c>
      <c r="T129" s="24">
        <v>11061.159945171597</v>
      </c>
      <c r="U129" s="24">
        <v>12074.425021214483</v>
      </c>
      <c r="V129" s="24">
        <v>12966.561577033246</v>
      </c>
      <c r="W129" s="24">
        <v>12905.930510224671</v>
      </c>
      <c r="X129" s="24">
        <v>13078.086701256001</v>
      </c>
      <c r="Y129" s="24">
        <v>13015.264183356403</v>
      </c>
      <c r="Z129" s="24">
        <v>14802.400045678376</v>
      </c>
      <c r="AA129" s="24">
        <v>15046.967619651899</v>
      </c>
    </row>
    <row r="130" spans="1:27" x14ac:dyDescent="0.25">
      <c r="A130" s="28" t="s">
        <v>131</v>
      </c>
      <c r="B130" s="28" t="s">
        <v>77</v>
      </c>
      <c r="C130" s="24">
        <v>88.129268699645991</v>
      </c>
      <c r="D130" s="24">
        <v>97.021564651489001</v>
      </c>
      <c r="E130" s="24">
        <v>117.162092010498</v>
      </c>
      <c r="F130" s="24">
        <v>140.94180444908102</v>
      </c>
      <c r="G130" s="24">
        <v>170.99702905178049</v>
      </c>
      <c r="H130" s="24">
        <v>204.60765544748301</v>
      </c>
      <c r="I130" s="24">
        <v>224.74871568775151</v>
      </c>
      <c r="J130" s="24">
        <v>246.07607063865649</v>
      </c>
      <c r="K130" s="24">
        <v>284.99247991323449</v>
      </c>
      <c r="L130" s="24">
        <v>325.383812944412</v>
      </c>
      <c r="M130" s="24">
        <v>395.420777841568</v>
      </c>
      <c r="N130" s="24">
        <v>425.22314657020553</v>
      </c>
      <c r="O130" s="24">
        <v>461.79702500152547</v>
      </c>
      <c r="P130" s="24">
        <v>490.35393423843351</v>
      </c>
      <c r="Q130" s="24">
        <v>517.04638001060005</v>
      </c>
      <c r="R130" s="24">
        <v>536.82556633758497</v>
      </c>
      <c r="S130" s="24">
        <v>555.81613853454496</v>
      </c>
      <c r="T130" s="24">
        <v>574.06774980878504</v>
      </c>
      <c r="U130" s="24">
        <v>595.11757627486998</v>
      </c>
      <c r="V130" s="24">
        <v>612.76170148467997</v>
      </c>
      <c r="W130" s="24">
        <v>632.53670359039006</v>
      </c>
      <c r="X130" s="24">
        <v>652.48512977694998</v>
      </c>
      <c r="Y130" s="24">
        <v>674.52096390533006</v>
      </c>
      <c r="Z130" s="24">
        <v>677.41724882507003</v>
      </c>
      <c r="AA130" s="24">
        <v>680.36639414978004</v>
      </c>
    </row>
    <row r="131" spans="1:27" x14ac:dyDescent="0.25">
      <c r="A131" s="28" t="s">
        <v>131</v>
      </c>
      <c r="B131" s="28" t="s">
        <v>78</v>
      </c>
      <c r="C131" s="24">
        <v>103.74372356915451</v>
      </c>
      <c r="D131" s="24">
        <v>114.240439722061</v>
      </c>
      <c r="E131" s="24">
        <v>137.92435712742801</v>
      </c>
      <c r="F131" s="24">
        <v>165.90026488018</v>
      </c>
      <c r="G131" s="24">
        <v>201.313023488998</v>
      </c>
      <c r="H131" s="24">
        <v>240.915850891113</v>
      </c>
      <c r="I131" s="24">
        <v>264.58415556907647</v>
      </c>
      <c r="J131" s="24">
        <v>289.73739634680749</v>
      </c>
      <c r="K131" s="24">
        <v>335.48614158248904</v>
      </c>
      <c r="L131" s="24">
        <v>383.00363436079004</v>
      </c>
      <c r="M131" s="24">
        <v>465.22075204417098</v>
      </c>
      <c r="N131" s="24">
        <v>500.52557754135</v>
      </c>
      <c r="O131" s="24">
        <v>543.876725046155</v>
      </c>
      <c r="P131" s="24">
        <v>577.09254762953492</v>
      </c>
      <c r="Q131" s="24">
        <v>608.91878009605</v>
      </c>
      <c r="R131" s="24">
        <v>631.88798867034507</v>
      </c>
      <c r="S131" s="24">
        <v>654.09910498285001</v>
      </c>
      <c r="T131" s="24">
        <v>675.51994481658505</v>
      </c>
      <c r="U131" s="24">
        <v>700.77837184333498</v>
      </c>
      <c r="V131" s="24">
        <v>721.10675005555004</v>
      </c>
      <c r="W131" s="24">
        <v>744.60863818644998</v>
      </c>
      <c r="X131" s="24">
        <v>768.47515194129505</v>
      </c>
      <c r="Y131" s="24">
        <v>793.55737583446501</v>
      </c>
      <c r="Z131" s="24">
        <v>797.02513593005995</v>
      </c>
      <c r="AA131" s="24">
        <v>801.42502158546006</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5567.3647801681027</v>
      </c>
      <c r="D134" s="24">
        <v>6252.7150515366466</v>
      </c>
      <c r="E134" s="24">
        <v>6535.0958475675361</v>
      </c>
      <c r="F134" s="24">
        <v>6564.9107870160369</v>
      </c>
      <c r="G134" s="24">
        <v>6903.5367004008858</v>
      </c>
      <c r="H134" s="24">
        <v>7623.4302732766901</v>
      </c>
      <c r="I134" s="24">
        <v>7934.36653259782</v>
      </c>
      <c r="J134" s="24">
        <v>6899.0674360226967</v>
      </c>
      <c r="K134" s="24">
        <v>7734.7975398438502</v>
      </c>
      <c r="L134" s="24">
        <v>8266.424146480309</v>
      </c>
      <c r="M134" s="24">
        <v>9020.1611288905497</v>
      </c>
      <c r="N134" s="24">
        <v>9268.2690409682109</v>
      </c>
      <c r="O134" s="24">
        <v>9263.1606952377806</v>
      </c>
      <c r="P134" s="24">
        <v>9754.2534848415999</v>
      </c>
      <c r="Q134" s="24">
        <v>10771.5054458921</v>
      </c>
      <c r="R134" s="24">
        <v>11127.70484734889</v>
      </c>
      <c r="S134" s="24">
        <v>9702.5719029807005</v>
      </c>
      <c r="T134" s="24">
        <v>10828.620654091001</v>
      </c>
      <c r="U134" s="24">
        <v>11489.880817383681</v>
      </c>
      <c r="V134" s="24">
        <v>12365.400182793981</v>
      </c>
      <c r="W134" s="24">
        <v>12482.623348748539</v>
      </c>
      <c r="X134" s="24">
        <v>12281.913796102119</v>
      </c>
      <c r="Y134" s="24">
        <v>12714.221732317299</v>
      </c>
      <c r="Z134" s="24">
        <v>13851.03457588841</v>
      </c>
      <c r="AA134" s="24">
        <v>14256.957220044111</v>
      </c>
    </row>
    <row r="135" spans="1:27" x14ac:dyDescent="0.25">
      <c r="A135" s="28" t="s">
        <v>132</v>
      </c>
      <c r="B135" s="28" t="s">
        <v>77</v>
      </c>
      <c r="C135" s="24">
        <v>39.157200163602802</v>
      </c>
      <c r="D135" s="24">
        <v>43.575523690938951</v>
      </c>
      <c r="E135" s="24">
        <v>53.417701413631001</v>
      </c>
      <c r="F135" s="24">
        <v>65.378797556087008</v>
      </c>
      <c r="G135" s="24">
        <v>79.918573579788003</v>
      </c>
      <c r="H135" s="24">
        <v>97.095475473403496</v>
      </c>
      <c r="I135" s="24">
        <v>109.91620835781049</v>
      </c>
      <c r="J135" s="24">
        <v>122.515895420074</v>
      </c>
      <c r="K135" s="24">
        <v>142.43759643554651</v>
      </c>
      <c r="L135" s="24">
        <v>173.90882025623301</v>
      </c>
      <c r="M135" s="24">
        <v>221.11889532279952</v>
      </c>
      <c r="N135" s="24">
        <v>248.1634925518035</v>
      </c>
      <c r="O135" s="24">
        <v>278.71581577968595</v>
      </c>
      <c r="P135" s="24">
        <v>303.947362812042</v>
      </c>
      <c r="Q135" s="24">
        <v>327.61118205070449</v>
      </c>
      <c r="R135" s="24">
        <v>346.36675619506804</v>
      </c>
      <c r="S135" s="24">
        <v>364.47440850448601</v>
      </c>
      <c r="T135" s="24">
        <v>381.53449554443347</v>
      </c>
      <c r="U135" s="24">
        <v>399.00587103652947</v>
      </c>
      <c r="V135" s="24">
        <v>418.16863727188098</v>
      </c>
      <c r="W135" s="24">
        <v>437.56871479225151</v>
      </c>
      <c r="X135" s="24">
        <v>456.742569591522</v>
      </c>
      <c r="Y135" s="24">
        <v>477.24660862350453</v>
      </c>
      <c r="Z135" s="24">
        <v>481.30817297458651</v>
      </c>
      <c r="AA135" s="24">
        <v>486.31687499999998</v>
      </c>
    </row>
    <row r="136" spans="1:27" x14ac:dyDescent="0.25">
      <c r="A136" s="28" t="s">
        <v>132</v>
      </c>
      <c r="B136" s="28" t="s">
        <v>78</v>
      </c>
      <c r="C136" s="24">
        <v>46.105890129089346</v>
      </c>
      <c r="D136" s="24">
        <v>51.289798426627996</v>
      </c>
      <c r="E136" s="24">
        <v>62.889781717300004</v>
      </c>
      <c r="F136" s="24">
        <v>76.943827347517001</v>
      </c>
      <c r="G136" s="24">
        <v>94.107948667526003</v>
      </c>
      <c r="H136" s="24">
        <v>114.33899050891399</v>
      </c>
      <c r="I136" s="24">
        <v>129.44047841191249</v>
      </c>
      <c r="J136" s="24">
        <v>144.185034614801</v>
      </c>
      <c r="K136" s="24">
        <v>167.61894687271101</v>
      </c>
      <c r="L136" s="24">
        <v>204.80059560298901</v>
      </c>
      <c r="M136" s="24">
        <v>260.29553428351852</v>
      </c>
      <c r="N136" s="24">
        <v>292.01824688911398</v>
      </c>
      <c r="O136" s="24">
        <v>328.19977596914748</v>
      </c>
      <c r="P136" s="24">
        <v>357.95186254978148</v>
      </c>
      <c r="Q136" s="24">
        <v>385.72100204372401</v>
      </c>
      <c r="R136" s="24">
        <v>407.77799359512301</v>
      </c>
      <c r="S136" s="24">
        <v>429.08943404889101</v>
      </c>
      <c r="T136" s="24">
        <v>449.0439757118225</v>
      </c>
      <c r="U136" s="24">
        <v>469.66401275396299</v>
      </c>
      <c r="V136" s="24">
        <v>492.08753450584402</v>
      </c>
      <c r="W136" s="24">
        <v>514.83544839763499</v>
      </c>
      <c r="X136" s="24">
        <v>538.00253143310499</v>
      </c>
      <c r="Y136" s="24">
        <v>561.694688825605</v>
      </c>
      <c r="Z136" s="24">
        <v>566.60501416981003</v>
      </c>
      <c r="AA136" s="24">
        <v>572.219630055425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4329.4005041480232</v>
      </c>
      <c r="D139" s="24">
        <v>4908.7952105399454</v>
      </c>
      <c r="E139" s="24">
        <v>5934.1919389792947</v>
      </c>
      <c r="F139" s="24">
        <v>6528.7695988096721</v>
      </c>
      <c r="G139" s="24">
        <v>6863.0056975854886</v>
      </c>
      <c r="H139" s="24">
        <v>8027.2366784785918</v>
      </c>
      <c r="I139" s="24">
        <v>8796.0993784604689</v>
      </c>
      <c r="J139" s="24">
        <v>8929.0801471955092</v>
      </c>
      <c r="K139" s="24">
        <v>9626.1225133886801</v>
      </c>
      <c r="L139" s="24">
        <v>10179.64035616822</v>
      </c>
      <c r="M139" s="24">
        <v>9984.4368115758607</v>
      </c>
      <c r="N139" s="24">
        <v>10760.829080698521</v>
      </c>
      <c r="O139" s="24">
        <v>10744.888688517151</v>
      </c>
      <c r="P139" s="24">
        <v>10455.004946298392</v>
      </c>
      <c r="Q139" s="24">
        <v>11440.45690354096</v>
      </c>
      <c r="R139" s="24">
        <v>11800.61312342042</v>
      </c>
      <c r="S139" s="24">
        <v>11528.25927778215</v>
      </c>
      <c r="T139" s="24">
        <v>12300.938733937681</v>
      </c>
      <c r="U139" s="24">
        <v>13053.83493765212</v>
      </c>
      <c r="V139" s="24">
        <v>12807.488083087621</v>
      </c>
      <c r="W139" s="24">
        <v>13660.681962884009</v>
      </c>
      <c r="X139" s="24">
        <v>13556.18027178227</v>
      </c>
      <c r="Y139" s="24">
        <v>13075.879151775231</v>
      </c>
      <c r="Z139" s="24">
        <v>14262.8400680779</v>
      </c>
      <c r="AA139" s="24">
        <v>14649.24570918001</v>
      </c>
    </row>
    <row r="140" spans="1:27" x14ac:dyDescent="0.25">
      <c r="A140" s="28" t="s">
        <v>133</v>
      </c>
      <c r="B140" s="28" t="s">
        <v>77</v>
      </c>
      <c r="C140" s="24">
        <v>51.3066448535915</v>
      </c>
      <c r="D140" s="24">
        <v>61.451198442458995</v>
      </c>
      <c r="E140" s="24">
        <v>73.659837475776499</v>
      </c>
      <c r="F140" s="24">
        <v>88.082971834659503</v>
      </c>
      <c r="G140" s="24">
        <v>108.470634001493</v>
      </c>
      <c r="H140" s="24">
        <v>134.1928176865575</v>
      </c>
      <c r="I140" s="24">
        <v>159.19155989211751</v>
      </c>
      <c r="J140" s="24">
        <v>183.54751978397348</v>
      </c>
      <c r="K140" s="24">
        <v>227.0259958827495</v>
      </c>
      <c r="L140" s="24">
        <v>265.68989357614498</v>
      </c>
      <c r="M140" s="24">
        <v>331.83895578479752</v>
      </c>
      <c r="N140" s="24">
        <v>372.61138215541797</v>
      </c>
      <c r="O140" s="24">
        <v>410.83125984382599</v>
      </c>
      <c r="P140" s="24">
        <v>439.66761757278402</v>
      </c>
      <c r="Q140" s="24">
        <v>467.28120572090148</v>
      </c>
      <c r="R140" s="24">
        <v>487.89141758727999</v>
      </c>
      <c r="S140" s="24">
        <v>506.91546948074995</v>
      </c>
      <c r="T140" s="24">
        <v>527.95990794944498</v>
      </c>
      <c r="U140" s="24">
        <v>551.64849860465506</v>
      </c>
      <c r="V140" s="24">
        <v>570.53880249022995</v>
      </c>
      <c r="W140" s="24">
        <v>593.98818820762494</v>
      </c>
      <c r="X140" s="24">
        <v>617.41310619926003</v>
      </c>
      <c r="Y140" s="24">
        <v>640.99210364532007</v>
      </c>
      <c r="Z140" s="24">
        <v>644.58390899753499</v>
      </c>
      <c r="AA140" s="24">
        <v>650.05554519843997</v>
      </c>
    </row>
    <row r="141" spans="1:27" x14ac:dyDescent="0.25">
      <c r="A141" s="28" t="s">
        <v>133</v>
      </c>
      <c r="B141" s="28" t="s">
        <v>78</v>
      </c>
      <c r="C141" s="24">
        <v>60.361494900226496</v>
      </c>
      <c r="D141" s="24">
        <v>72.320243375062503</v>
      </c>
      <c r="E141" s="24">
        <v>86.681847811341001</v>
      </c>
      <c r="F141" s="24">
        <v>103.65418734121299</v>
      </c>
      <c r="G141" s="24">
        <v>127.6657987732885</v>
      </c>
      <c r="H141" s="24">
        <v>157.9156370261905</v>
      </c>
      <c r="I141" s="24">
        <v>187.36083002841448</v>
      </c>
      <c r="J141" s="24">
        <v>216.0942103523015</v>
      </c>
      <c r="K141" s="24">
        <v>267.367907112002</v>
      </c>
      <c r="L141" s="24">
        <v>312.78584060065447</v>
      </c>
      <c r="M141" s="24">
        <v>390.695545523703</v>
      </c>
      <c r="N141" s="24">
        <v>438.52070919656745</v>
      </c>
      <c r="O141" s="24">
        <v>483.41096936464299</v>
      </c>
      <c r="P141" s="24">
        <v>517.67175364160505</v>
      </c>
      <c r="Q141" s="24">
        <v>549.90186324786998</v>
      </c>
      <c r="R141" s="24">
        <v>574.08388901954504</v>
      </c>
      <c r="S141" s="24">
        <v>596.42332672023508</v>
      </c>
      <c r="T141" s="24">
        <v>621.88786826753505</v>
      </c>
      <c r="U141" s="24">
        <v>649.62785507869501</v>
      </c>
      <c r="V141" s="24">
        <v>672.01441700458508</v>
      </c>
      <c r="W141" s="24">
        <v>699.03628544390006</v>
      </c>
      <c r="X141" s="24">
        <v>727.08285821961999</v>
      </c>
      <c r="Y141" s="24">
        <v>754.49915091466494</v>
      </c>
      <c r="Z141" s="24">
        <v>759.03643472098997</v>
      </c>
      <c r="AA141" s="24">
        <v>765.41792904663009</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2623.5452359171313</v>
      </c>
      <c r="D144" s="24">
        <v>2798.1477668906159</v>
      </c>
      <c r="E144" s="24">
        <v>2996.8814511672731</v>
      </c>
      <c r="F144" s="24">
        <v>3008.3833572973863</v>
      </c>
      <c r="G144" s="24">
        <v>2949.0754802809438</v>
      </c>
      <c r="H144" s="24">
        <v>3160.1857366147278</v>
      </c>
      <c r="I144" s="24">
        <v>3360.8341703059659</v>
      </c>
      <c r="J144" s="24">
        <v>3300.463996339839</v>
      </c>
      <c r="K144" s="24">
        <v>3533.7408493067269</v>
      </c>
      <c r="L144" s="24">
        <v>3645.3258054173948</v>
      </c>
      <c r="M144" s="24">
        <v>3718.3325066146031</v>
      </c>
      <c r="N144" s="24">
        <v>3905.458895445196</v>
      </c>
      <c r="O144" s="24">
        <v>3875.3562605586121</v>
      </c>
      <c r="P144" s="24">
        <v>3779.464328219678</v>
      </c>
      <c r="Q144" s="24">
        <v>4028.9272569281384</v>
      </c>
      <c r="R144" s="24">
        <v>4246.1349106342295</v>
      </c>
      <c r="S144" s="24">
        <v>4126.3156933502596</v>
      </c>
      <c r="T144" s="24">
        <v>4379.7080439660804</v>
      </c>
      <c r="U144" s="24">
        <v>4502.8278019530499</v>
      </c>
      <c r="V144" s="24">
        <v>4576.0415382380797</v>
      </c>
      <c r="W144" s="24">
        <v>4756.5855560100399</v>
      </c>
      <c r="X144" s="24">
        <v>4662.40553163</v>
      </c>
      <c r="Y144" s="24">
        <v>4501.1597708139598</v>
      </c>
      <c r="Z144" s="24">
        <v>4782.4214016851301</v>
      </c>
      <c r="AA144" s="24">
        <v>5031.6477666343599</v>
      </c>
    </row>
    <row r="145" spans="1:27" x14ac:dyDescent="0.25">
      <c r="A145" s="28" t="s">
        <v>134</v>
      </c>
      <c r="B145" s="28" t="s">
        <v>77</v>
      </c>
      <c r="C145" s="24">
        <v>48.207610889911649</v>
      </c>
      <c r="D145" s="24">
        <v>65.215973059296502</v>
      </c>
      <c r="E145" s="24">
        <v>68.281726707458489</v>
      </c>
      <c r="F145" s="24">
        <v>71.177472268938999</v>
      </c>
      <c r="G145" s="24">
        <v>74.249787825584008</v>
      </c>
      <c r="H145" s="24">
        <v>80.157815407752494</v>
      </c>
      <c r="I145" s="24">
        <v>86.026891168117487</v>
      </c>
      <c r="J145" s="24">
        <v>91.522718880235999</v>
      </c>
      <c r="K145" s="24">
        <v>102.62078503608701</v>
      </c>
      <c r="L145" s="24">
        <v>114.0144989147185</v>
      </c>
      <c r="M145" s="24">
        <v>136.64069033610801</v>
      </c>
      <c r="N145" s="24">
        <v>143.42843630981397</v>
      </c>
      <c r="O145" s="24">
        <v>151.93446887207</v>
      </c>
      <c r="P145" s="24">
        <v>158.635736095428</v>
      </c>
      <c r="Q145" s="24">
        <v>164.4393369045255</v>
      </c>
      <c r="R145" s="24">
        <v>168.60893116462199</v>
      </c>
      <c r="S145" s="24">
        <v>171.39228346300098</v>
      </c>
      <c r="T145" s="24">
        <v>175.47959601593001</v>
      </c>
      <c r="U145" s="24">
        <v>178.81720095062249</v>
      </c>
      <c r="V145" s="24">
        <v>180.85860993146849</v>
      </c>
      <c r="W145" s="24">
        <v>183.981905306816</v>
      </c>
      <c r="X145" s="24">
        <v>187.745904390335</v>
      </c>
      <c r="Y145" s="24">
        <v>192.10204890727951</v>
      </c>
      <c r="Z145" s="24">
        <v>190.976062203884</v>
      </c>
      <c r="AA145" s="24">
        <v>190.61556316709502</v>
      </c>
    </row>
    <row r="146" spans="1:27" x14ac:dyDescent="0.25">
      <c r="A146" s="28" t="s">
        <v>134</v>
      </c>
      <c r="B146" s="28" t="s">
        <v>78</v>
      </c>
      <c r="C146" s="24">
        <v>56.735401081919505</v>
      </c>
      <c r="D146" s="24">
        <v>76.760957679032998</v>
      </c>
      <c r="E146" s="24">
        <v>80.336397202253011</v>
      </c>
      <c r="F146" s="24">
        <v>83.77517680597299</v>
      </c>
      <c r="G146" s="24">
        <v>87.4369384784695</v>
      </c>
      <c r="H146" s="24">
        <v>94.393830517411004</v>
      </c>
      <c r="I146" s="24">
        <v>101.22300673103301</v>
      </c>
      <c r="J146" s="24">
        <v>107.734993650734</v>
      </c>
      <c r="K146" s="24">
        <v>120.7804110527035</v>
      </c>
      <c r="L146" s="24">
        <v>134.14774963712648</v>
      </c>
      <c r="M146" s="24">
        <v>160.92800517952401</v>
      </c>
      <c r="N146" s="24">
        <v>168.86992278051349</v>
      </c>
      <c r="O146" s="24">
        <v>178.895563654184</v>
      </c>
      <c r="P146" s="24">
        <v>186.81020535659749</v>
      </c>
      <c r="Q146" s="24">
        <v>193.69299778652152</v>
      </c>
      <c r="R146" s="24">
        <v>198.5959611163135</v>
      </c>
      <c r="S146" s="24">
        <v>201.83999430489499</v>
      </c>
      <c r="T146" s="24">
        <v>206.63330045509301</v>
      </c>
      <c r="U146" s="24">
        <v>210.45005520743101</v>
      </c>
      <c r="V146" s="24">
        <v>212.78986932742549</v>
      </c>
      <c r="W146" s="24">
        <v>216.72619612789151</v>
      </c>
      <c r="X146" s="24">
        <v>220.94628909730901</v>
      </c>
      <c r="Y146" s="24">
        <v>226.20156468015901</v>
      </c>
      <c r="Z146" s="24">
        <v>224.80235239937898</v>
      </c>
      <c r="AA146" s="24">
        <v>224.568797421455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241.79817873837229</v>
      </c>
      <c r="D149" s="24">
        <v>259.28854378507316</v>
      </c>
      <c r="E149" s="24">
        <v>284.76618183761872</v>
      </c>
      <c r="F149" s="24">
        <v>301.56862867177608</v>
      </c>
      <c r="G149" s="24">
        <v>300.93469233675029</v>
      </c>
      <c r="H149" s="24">
        <v>340.45096227617108</v>
      </c>
      <c r="I149" s="24">
        <v>359.63478268002149</v>
      </c>
      <c r="J149" s="24">
        <v>360.3472853992248</v>
      </c>
      <c r="K149" s="24">
        <v>374.3480531475231</v>
      </c>
      <c r="L149" s="24">
        <v>393.62024028721072</v>
      </c>
      <c r="M149" s="24">
        <v>404.78018036997025</v>
      </c>
      <c r="N149" s="24">
        <v>437.3264746696247</v>
      </c>
      <c r="O149" s="24">
        <v>455.53547490942287</v>
      </c>
      <c r="P149" s="24">
        <v>452.12456586110665</v>
      </c>
      <c r="Q149" s="24">
        <v>503.52862764464118</v>
      </c>
      <c r="R149" s="24">
        <v>526.40529819333881</v>
      </c>
      <c r="S149" s="24">
        <v>536.96898101264901</v>
      </c>
      <c r="T149" s="24">
        <v>559.14074222887632</v>
      </c>
      <c r="U149" s="24">
        <v>589.68877635512104</v>
      </c>
      <c r="V149" s="24">
        <v>603.14410764586819</v>
      </c>
      <c r="W149" s="24">
        <v>635.053139570795</v>
      </c>
      <c r="X149" s="24">
        <v>649.96722579048901</v>
      </c>
      <c r="Y149" s="24">
        <v>636.93035233162095</v>
      </c>
      <c r="Z149" s="24">
        <v>701.91381017989102</v>
      </c>
      <c r="AA149" s="24">
        <v>726.32898513385999</v>
      </c>
    </row>
    <row r="150" spans="1:27" x14ac:dyDescent="0.25">
      <c r="A150" s="28" t="s">
        <v>135</v>
      </c>
      <c r="B150" s="28" t="s">
        <v>77</v>
      </c>
      <c r="C150" s="24">
        <v>6.2396751192211992</v>
      </c>
      <c r="D150" s="24">
        <v>6.9295251521468</v>
      </c>
      <c r="E150" s="24">
        <v>8.1325197486876988</v>
      </c>
      <c r="F150" s="24">
        <v>9.8882999682425989</v>
      </c>
      <c r="G150" s="24">
        <v>12.081500136554199</v>
      </c>
      <c r="H150" s="24">
        <v>14.766074624061551</v>
      </c>
      <c r="I150" s="24">
        <v>16.988785115003548</v>
      </c>
      <c r="J150" s="24">
        <v>19.037025336548648</v>
      </c>
      <c r="K150" s="24">
        <v>21.439649756252752</v>
      </c>
      <c r="L150" s="24">
        <v>23.94217440128325</v>
      </c>
      <c r="M150" s="24">
        <v>28.62348561018705</v>
      </c>
      <c r="N150" s="24">
        <v>30.590408924520002</v>
      </c>
      <c r="O150" s="24">
        <v>32.9444507962465</v>
      </c>
      <c r="P150" s="24">
        <v>34.713325115293252</v>
      </c>
      <c r="Q150" s="24">
        <v>36.4422255787849</v>
      </c>
      <c r="R150" s="24">
        <v>37.748515166282644</v>
      </c>
      <c r="S150" s="24">
        <v>39.104725360274301</v>
      </c>
      <c r="T150" s="24">
        <v>40.314250409007052</v>
      </c>
      <c r="U150" s="24">
        <v>41.458049935340853</v>
      </c>
      <c r="V150" s="24">
        <v>42.332225453853603</v>
      </c>
      <c r="W150" s="24">
        <v>43.253455645442003</v>
      </c>
      <c r="X150" s="24">
        <v>44.349756689071647</v>
      </c>
      <c r="Y150" s="24">
        <v>45.484639960050544</v>
      </c>
      <c r="Z150" s="24">
        <v>45.234576312899556</v>
      </c>
      <c r="AA150" s="24">
        <v>45.244645027160601</v>
      </c>
    </row>
    <row r="151" spans="1:27" x14ac:dyDescent="0.25">
      <c r="A151" s="28" t="s">
        <v>135</v>
      </c>
      <c r="B151" s="28" t="s">
        <v>78</v>
      </c>
      <c r="C151" s="24">
        <v>7.3456251370720498</v>
      </c>
      <c r="D151" s="24">
        <v>8.1541001862287494</v>
      </c>
      <c r="E151" s="24">
        <v>9.5731847245991002</v>
      </c>
      <c r="F151" s="24">
        <v>11.6425749379396</v>
      </c>
      <c r="G151" s="24">
        <v>14.216750191450101</v>
      </c>
      <c r="H151" s="24">
        <v>17.3794745081663</v>
      </c>
      <c r="I151" s="24">
        <v>19.998050141155701</v>
      </c>
      <c r="J151" s="24">
        <v>22.398675307929501</v>
      </c>
      <c r="K151" s="24">
        <v>25.248849699795198</v>
      </c>
      <c r="L151" s="24">
        <v>28.185774361304897</v>
      </c>
      <c r="M151" s="24">
        <v>33.67841075778005</v>
      </c>
      <c r="N151" s="24">
        <v>36.010453722100699</v>
      </c>
      <c r="O151" s="24">
        <v>38.778075634241098</v>
      </c>
      <c r="P151" s="24">
        <v>40.869949803352348</v>
      </c>
      <c r="Q151" s="24">
        <v>42.898341199807803</v>
      </c>
      <c r="R151" s="24">
        <v>44.422135379314398</v>
      </c>
      <c r="S151" s="24">
        <v>46.009150459766353</v>
      </c>
      <c r="T151" s="24">
        <v>47.465075267553303</v>
      </c>
      <c r="U151" s="24">
        <v>48.775050077676752</v>
      </c>
      <c r="V151" s="24">
        <v>49.803350648879999</v>
      </c>
      <c r="W151" s="24">
        <v>50.953655810296496</v>
      </c>
      <c r="X151" s="24">
        <v>52.207881865978003</v>
      </c>
      <c r="Y151" s="24">
        <v>53.523885328292501</v>
      </c>
      <c r="Z151" s="24">
        <v>53.2745755854245</v>
      </c>
      <c r="AA151" s="24">
        <v>53.242279740095</v>
      </c>
    </row>
  </sheetData>
  <sheetProtection algorithmName="SHA-512" hashValue="ShYKXNqQe4hvl5j2yny+5yLqHH65/52it/59zZJkOcOwSoerBKNGZAwgJ2ak4LcRBYaPtZZOPk+QhFLxrFuddw==" saltValue="hZry3RWniP/bxZHcYAT03Q=="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197A-714F-4F2B-B141-D06FF1ECE026}">
  <sheetPr codeName="Sheet96">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16357.765509999999</v>
      </c>
      <c r="G6" s="24">
        <v>15191.515149977899</v>
      </c>
      <c r="H6" s="24">
        <v>14978.288419955697</v>
      </c>
      <c r="I6" s="24">
        <v>12495.860088247598</v>
      </c>
      <c r="J6" s="24">
        <v>12145.845901623197</v>
      </c>
      <c r="K6" s="24">
        <v>10480.1932188338</v>
      </c>
      <c r="L6" s="24">
        <v>10480.192747996098</v>
      </c>
      <c r="M6" s="24">
        <v>10291.517994272968</v>
      </c>
      <c r="N6" s="24">
        <v>10291.514279606297</v>
      </c>
      <c r="O6" s="24">
        <v>10291.514279529998</v>
      </c>
      <c r="P6" s="24">
        <v>10291.514279419698</v>
      </c>
      <c r="Q6" s="24">
        <v>7065.9991299999992</v>
      </c>
      <c r="R6" s="24">
        <v>6366</v>
      </c>
      <c r="S6" s="24">
        <v>5216</v>
      </c>
      <c r="T6" s="24">
        <v>5216</v>
      </c>
      <c r="U6" s="24">
        <v>5216</v>
      </c>
      <c r="V6" s="24">
        <v>5216</v>
      </c>
      <c r="W6" s="24">
        <v>5216</v>
      </c>
      <c r="X6" s="24">
        <v>3152</v>
      </c>
      <c r="Y6" s="24">
        <v>2787</v>
      </c>
      <c r="Z6" s="24">
        <v>2422</v>
      </c>
      <c r="AA6" s="24">
        <v>2057</v>
      </c>
    </row>
    <row r="7" spans="1:27" x14ac:dyDescent="0.25">
      <c r="A7" s="28" t="s">
        <v>40</v>
      </c>
      <c r="B7" s="28" t="s">
        <v>72</v>
      </c>
      <c r="C7" s="24">
        <v>4775</v>
      </c>
      <c r="D7" s="24">
        <v>4775</v>
      </c>
      <c r="E7" s="24">
        <v>4775</v>
      </c>
      <c r="F7" s="24">
        <v>3597.766913634</v>
      </c>
      <c r="G7" s="24">
        <v>3392.2572927748001</v>
      </c>
      <c r="H7" s="24">
        <v>3392.2571500894005</v>
      </c>
      <c r="I7" s="24">
        <v>3375.2342808395997</v>
      </c>
      <c r="J7" s="24">
        <v>3324.9998399999999</v>
      </c>
      <c r="K7" s="24">
        <v>3324.9998399999999</v>
      </c>
      <c r="L7" s="24">
        <v>3324.9998399999999</v>
      </c>
      <c r="M7" s="24">
        <v>3324.9998399999999</v>
      </c>
      <c r="N7" s="24">
        <v>3324.9998399999999</v>
      </c>
      <c r="O7" s="24">
        <v>3324.9998399999999</v>
      </c>
      <c r="P7" s="24">
        <v>3324.9998399999999</v>
      </c>
      <c r="Q7" s="24">
        <v>3324.9998399999999</v>
      </c>
      <c r="R7" s="24">
        <v>3324.9998399999999</v>
      </c>
      <c r="S7" s="24">
        <v>3324.9998399999999</v>
      </c>
      <c r="T7" s="24">
        <v>3324.9998399999999</v>
      </c>
      <c r="U7" s="24">
        <v>3324.9998399999999</v>
      </c>
      <c r="V7" s="24">
        <v>3324.9998399999999</v>
      </c>
      <c r="W7" s="24">
        <v>3324.9998399999999</v>
      </c>
      <c r="X7" s="24">
        <v>3324.9998399999999</v>
      </c>
      <c r="Y7" s="24">
        <v>3324.9998399999999</v>
      </c>
      <c r="Z7" s="24">
        <v>3324.9998399999999</v>
      </c>
      <c r="AA7" s="24">
        <v>3324.9998399999999</v>
      </c>
    </row>
    <row r="8" spans="1:27" x14ac:dyDescent="0.25">
      <c r="A8" s="28" t="s">
        <v>40</v>
      </c>
      <c r="B8" s="28" t="s">
        <v>20</v>
      </c>
      <c r="C8" s="24">
        <v>3138.8989868164049</v>
      </c>
      <c r="D8" s="24">
        <v>3138.8989868164049</v>
      </c>
      <c r="E8" s="24">
        <v>2958.8991177088346</v>
      </c>
      <c r="F8" s="24">
        <v>2958.8994325196445</v>
      </c>
      <c r="G8" s="24">
        <v>2958.8994475182899</v>
      </c>
      <c r="H8" s="24">
        <v>2958.8994555783147</v>
      </c>
      <c r="I8" s="24">
        <v>2958.8995655706999</v>
      </c>
      <c r="J8" s="24">
        <v>2958.8996009819248</v>
      </c>
      <c r="K8" s="24">
        <v>2958.8996140008203</v>
      </c>
      <c r="L8" s="24">
        <v>2958.8996170179948</v>
      </c>
      <c r="M8" s="24">
        <v>2958.8996195439149</v>
      </c>
      <c r="N8" s="24">
        <v>2958.8997133807247</v>
      </c>
      <c r="O8" s="24">
        <v>2958.899773632405</v>
      </c>
      <c r="P8" s="24">
        <v>2958.8998657564748</v>
      </c>
      <c r="Q8" s="24">
        <v>2958.9000904248455</v>
      </c>
      <c r="R8" s="24">
        <v>2573.9002329192444</v>
      </c>
      <c r="S8" s="24">
        <v>2044.9009119293751</v>
      </c>
      <c r="T8" s="24">
        <v>2044.9009430148649</v>
      </c>
      <c r="U8" s="24">
        <v>1901.501093971571</v>
      </c>
      <c r="V8" s="24">
        <v>1901.501098451191</v>
      </c>
      <c r="W8" s="24">
        <v>1901.5012618619512</v>
      </c>
      <c r="X8" s="24">
        <v>1901.5018544898408</v>
      </c>
      <c r="Y8" s="24">
        <v>1461.5019857089912</v>
      </c>
      <c r="Z8" s="24">
        <v>1276.5030562813699</v>
      </c>
      <c r="AA8" s="24">
        <v>632.00312555987</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6712.6406949995107</v>
      </c>
      <c r="D10" s="24">
        <v>6712.6407702056604</v>
      </c>
      <c r="E10" s="24">
        <v>6712.6410879771802</v>
      </c>
      <c r="F10" s="24">
        <v>6712.6411549160093</v>
      </c>
      <c r="G10" s="24">
        <v>6712.6412981575095</v>
      </c>
      <c r="H10" s="24">
        <v>6712.6413247481005</v>
      </c>
      <c r="I10" s="24">
        <v>6712.6413452225606</v>
      </c>
      <c r="J10" s="24">
        <v>6712.64142946426</v>
      </c>
      <c r="K10" s="24">
        <v>6712.6414504867498</v>
      </c>
      <c r="L10" s="24">
        <v>6306.641477366531</v>
      </c>
      <c r="M10" s="24">
        <v>6306.6415046233305</v>
      </c>
      <c r="N10" s="24">
        <v>6072.30160129457</v>
      </c>
      <c r="O10" s="24">
        <v>5622.3016388016704</v>
      </c>
      <c r="P10" s="24">
        <v>5505.3017156674096</v>
      </c>
      <c r="Q10" s="24">
        <v>5375.3018928982992</v>
      </c>
      <c r="R10" s="24">
        <v>5608.5802544968701</v>
      </c>
      <c r="S10" s="24">
        <v>6014.1318976102493</v>
      </c>
      <c r="T10" s="24">
        <v>6014.1319167504398</v>
      </c>
      <c r="U10" s="24">
        <v>5574.1322820841806</v>
      </c>
      <c r="V10" s="24">
        <v>5454.1323021951403</v>
      </c>
      <c r="W10" s="24">
        <v>5454.1324957077004</v>
      </c>
      <c r="X10" s="24">
        <v>5360.13257114513</v>
      </c>
      <c r="Y10" s="24">
        <v>5583.3404210570006</v>
      </c>
      <c r="Z10" s="24">
        <v>5119.8561571455111</v>
      </c>
      <c r="AA10" s="24">
        <v>5119.85660914653</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10620.358573108844</v>
      </c>
      <c r="E12" s="24">
        <v>11062.633810442794</v>
      </c>
      <c r="F12" s="24">
        <v>11820.362007173515</v>
      </c>
      <c r="G12" s="24">
        <v>12104.73227137367</v>
      </c>
      <c r="H12" s="24">
        <v>12617.11132408125</v>
      </c>
      <c r="I12" s="24">
        <v>13215.183417392631</v>
      </c>
      <c r="J12" s="24">
        <v>14756.317076147103</v>
      </c>
      <c r="K12" s="24">
        <v>16167.450199305003</v>
      </c>
      <c r="L12" s="24">
        <v>16121.450358512044</v>
      </c>
      <c r="M12" s="24">
        <v>16121.450414782892</v>
      </c>
      <c r="N12" s="24">
        <v>16169.297389963725</v>
      </c>
      <c r="O12" s="24">
        <v>15976.098193267042</v>
      </c>
      <c r="P12" s="24">
        <v>15976.101527857501</v>
      </c>
      <c r="Q12" s="24">
        <v>18243.381320303564</v>
      </c>
      <c r="R12" s="24">
        <v>20343.245289234263</v>
      </c>
      <c r="S12" s="24">
        <v>25787.362363287484</v>
      </c>
      <c r="T12" s="24">
        <v>26300.663743388755</v>
      </c>
      <c r="U12" s="24">
        <v>25973.970292614755</v>
      </c>
      <c r="V12" s="24">
        <v>25316.170769276672</v>
      </c>
      <c r="W12" s="24">
        <v>27687.541127109736</v>
      </c>
      <c r="X12" s="24">
        <v>30603.714447167386</v>
      </c>
      <c r="Y12" s="24">
        <v>29914.669259304217</v>
      </c>
      <c r="Z12" s="24">
        <v>29346.208606879478</v>
      </c>
      <c r="AA12" s="24">
        <v>29848.280848802184</v>
      </c>
    </row>
    <row r="13" spans="1:27" x14ac:dyDescent="0.25">
      <c r="A13" s="28" t="s">
        <v>40</v>
      </c>
      <c r="B13" s="28" t="s">
        <v>69</v>
      </c>
      <c r="C13" s="24">
        <v>5590.9130020141529</v>
      </c>
      <c r="D13" s="24">
        <v>8196.4366845917793</v>
      </c>
      <c r="E13" s="24">
        <v>8592.1044103738241</v>
      </c>
      <c r="F13" s="24">
        <v>8592.1046879116002</v>
      </c>
      <c r="G13" s="24">
        <v>9537.7487769373311</v>
      </c>
      <c r="H13" s="24">
        <v>10510.630537806717</v>
      </c>
      <c r="I13" s="24">
        <v>11483.512547934695</v>
      </c>
      <c r="J13" s="24">
        <v>11483.513491050064</v>
      </c>
      <c r="K13" s="24">
        <v>17109.354566102294</v>
      </c>
      <c r="L13" s="24">
        <v>17109.354734511493</v>
      </c>
      <c r="M13" s="24">
        <v>17109.355125586848</v>
      </c>
      <c r="N13" s="24">
        <v>17109.356604166933</v>
      </c>
      <c r="O13" s="24">
        <v>17109.357220575665</v>
      </c>
      <c r="P13" s="24">
        <v>17109.357822265898</v>
      </c>
      <c r="Q13" s="24">
        <v>17109.361416804604</v>
      </c>
      <c r="R13" s="24">
        <v>16988.364580927988</v>
      </c>
      <c r="S13" s="24">
        <v>17133.900844719832</v>
      </c>
      <c r="T13" s="24">
        <v>17251.131841665599</v>
      </c>
      <c r="U13" s="24">
        <v>17251.13199448743</v>
      </c>
      <c r="V13" s="24">
        <v>17544.514497700788</v>
      </c>
      <c r="W13" s="24">
        <v>19598.258139277121</v>
      </c>
      <c r="X13" s="24">
        <v>24087.758881816655</v>
      </c>
      <c r="Y13" s="24">
        <v>24226.884876932549</v>
      </c>
      <c r="Z13" s="24">
        <v>23881.745460108064</v>
      </c>
      <c r="AA13" s="24">
        <v>23786.483607874237</v>
      </c>
    </row>
    <row r="14" spans="1:27" x14ac:dyDescent="0.25">
      <c r="A14" s="28" t="s">
        <v>40</v>
      </c>
      <c r="B14" s="28" t="s">
        <v>36</v>
      </c>
      <c r="C14" s="24">
        <v>242.33297728618598</v>
      </c>
      <c r="D14" s="24">
        <v>562.33307019872598</v>
      </c>
      <c r="E14" s="24">
        <v>562.33309847130602</v>
      </c>
      <c r="F14" s="24">
        <v>562.33309854308607</v>
      </c>
      <c r="G14" s="24">
        <v>562.33397419100606</v>
      </c>
      <c r="H14" s="24">
        <v>562.3357498032459</v>
      </c>
      <c r="I14" s="24">
        <v>562.33725187848609</v>
      </c>
      <c r="J14" s="24">
        <v>716.35388701416502</v>
      </c>
      <c r="K14" s="24">
        <v>716.35388795850497</v>
      </c>
      <c r="L14" s="24">
        <v>824.03002749160589</v>
      </c>
      <c r="M14" s="24">
        <v>1279.5502469379062</v>
      </c>
      <c r="N14" s="24">
        <v>2185.2366647282061</v>
      </c>
      <c r="O14" s="24">
        <v>2129.9078920271004</v>
      </c>
      <c r="P14" s="24">
        <v>2713.7353790633006</v>
      </c>
      <c r="Q14" s="24">
        <v>4161.2823903664003</v>
      </c>
      <c r="R14" s="24">
        <v>4161.2823907865995</v>
      </c>
      <c r="S14" s="24">
        <v>4174.0989712575993</v>
      </c>
      <c r="T14" s="24">
        <v>4174.0990720610998</v>
      </c>
      <c r="U14" s="24">
        <v>4378.3215779341999</v>
      </c>
      <c r="V14" s="24">
        <v>4378.3216063844993</v>
      </c>
      <c r="W14" s="24">
        <v>6205.7223935069987</v>
      </c>
      <c r="X14" s="24">
        <v>6834.0034088757984</v>
      </c>
      <c r="Y14" s="24">
        <v>7053.8480798966002</v>
      </c>
      <c r="Z14" s="24">
        <v>7591.884629589199</v>
      </c>
      <c r="AA14" s="24">
        <v>7581.884111365699</v>
      </c>
    </row>
    <row r="15" spans="1:27" x14ac:dyDescent="0.25">
      <c r="A15" s="28" t="s">
        <v>40</v>
      </c>
      <c r="B15" s="28" t="s">
        <v>74</v>
      </c>
      <c r="C15" s="24">
        <v>810</v>
      </c>
      <c r="D15" s="24">
        <v>810</v>
      </c>
      <c r="E15" s="24">
        <v>810</v>
      </c>
      <c r="F15" s="24">
        <v>810.00362609034005</v>
      </c>
      <c r="G15" s="24">
        <v>2850.0046311250094</v>
      </c>
      <c r="H15" s="24">
        <v>2850.0049716752796</v>
      </c>
      <c r="I15" s="24">
        <v>2850.0051233294607</v>
      </c>
      <c r="J15" s="24">
        <v>2850.0059783677207</v>
      </c>
      <c r="K15" s="24">
        <v>4850.0026933670288</v>
      </c>
      <c r="L15" s="24">
        <v>4850.0027502939301</v>
      </c>
      <c r="M15" s="24">
        <v>4850.0028600194591</v>
      </c>
      <c r="N15" s="24">
        <v>4850.0031706679501</v>
      </c>
      <c r="O15" s="24">
        <v>4850.0032580928</v>
      </c>
      <c r="P15" s="24">
        <v>4850.0037984685605</v>
      </c>
      <c r="Q15" s="24">
        <v>4850.0048759927804</v>
      </c>
      <c r="R15" s="24">
        <v>4947.4651406473995</v>
      </c>
      <c r="S15" s="24">
        <v>5299.8555029247991</v>
      </c>
      <c r="T15" s="24">
        <v>5299.8556266976993</v>
      </c>
      <c r="U15" s="24">
        <v>5299.8704997142004</v>
      </c>
      <c r="V15" s="24">
        <v>5299.8705529626995</v>
      </c>
      <c r="W15" s="24">
        <v>5817.0385071049996</v>
      </c>
      <c r="X15" s="24">
        <v>6238.3262310988002</v>
      </c>
      <c r="Y15" s="24">
        <v>6369.9468419861005</v>
      </c>
      <c r="Z15" s="24">
        <v>7076.4321657614983</v>
      </c>
      <c r="AA15" s="24">
        <v>7076.4323138270984</v>
      </c>
    </row>
    <row r="16" spans="1:27" x14ac:dyDescent="0.25">
      <c r="A16" s="28" t="s">
        <v>40</v>
      </c>
      <c r="B16" s="28" t="s">
        <v>56</v>
      </c>
      <c r="C16" s="24">
        <v>36.600000396370788</v>
      </c>
      <c r="D16" s="24">
        <v>54.899999782442897</v>
      </c>
      <c r="E16" s="24">
        <v>79.209999486803795</v>
      </c>
      <c r="F16" s="24">
        <v>111.70999847352485</v>
      </c>
      <c r="G16" s="24">
        <v>155.39999946951841</v>
      </c>
      <c r="H16" s="24">
        <v>212.90000030398357</v>
      </c>
      <c r="I16" s="24">
        <v>274.18999463319761</v>
      </c>
      <c r="J16" s="24">
        <v>348.59999489784229</v>
      </c>
      <c r="K16" s="24">
        <v>458.20000308751924</v>
      </c>
      <c r="L16" s="24">
        <v>557.38998949527547</v>
      </c>
      <c r="M16" s="24">
        <v>708.38998723029965</v>
      </c>
      <c r="N16" s="24">
        <v>823.39999854564462</v>
      </c>
      <c r="O16" s="24">
        <v>953.19000709056706</v>
      </c>
      <c r="P16" s="24">
        <v>1081.1000127792347</v>
      </c>
      <c r="Q16" s="24">
        <v>1214.0900304317445</v>
      </c>
      <c r="R16" s="24">
        <v>1346.4100186824783</v>
      </c>
      <c r="S16" s="24">
        <v>1479.5900096893292</v>
      </c>
      <c r="T16" s="24">
        <v>1613.9899959564195</v>
      </c>
      <c r="U16" s="24">
        <v>1747.3799917697879</v>
      </c>
      <c r="V16" s="24">
        <v>1881.9000189304327</v>
      </c>
      <c r="W16" s="24">
        <v>2021.79999566078</v>
      </c>
      <c r="X16" s="24">
        <v>2168.3000102043134</v>
      </c>
      <c r="Y16" s="24">
        <v>2317.8899908065778</v>
      </c>
      <c r="Z16" s="24">
        <v>2433.0000224113451</v>
      </c>
      <c r="AA16" s="24">
        <v>2551.5000634193402</v>
      </c>
    </row>
    <row r="17" spans="1:27" x14ac:dyDescent="0.25">
      <c r="A17" s="33" t="s">
        <v>139</v>
      </c>
      <c r="B17" s="33"/>
      <c r="C17" s="30">
        <v>56479.900700950428</v>
      </c>
      <c r="D17" s="30">
        <v>59762.235020063265</v>
      </c>
      <c r="E17" s="30">
        <v>58920.178431843211</v>
      </c>
      <c r="F17" s="30">
        <v>58472.439711495346</v>
      </c>
      <c r="G17" s="30">
        <v>58330.694242080077</v>
      </c>
      <c r="H17" s="30">
        <v>59602.728217600052</v>
      </c>
      <c r="I17" s="30">
        <v>58674.231250548364</v>
      </c>
      <c r="J17" s="30">
        <v>59815.117344607126</v>
      </c>
      <c r="K17" s="30">
        <v>65186.438894069244</v>
      </c>
      <c r="L17" s="30">
        <v>64734.438780744735</v>
      </c>
      <c r="M17" s="30">
        <v>64545.764504150531</v>
      </c>
      <c r="N17" s="30">
        <v>64359.26943375283</v>
      </c>
      <c r="O17" s="30">
        <v>63716.070951147354</v>
      </c>
      <c r="P17" s="30">
        <v>63599.075056307556</v>
      </c>
      <c r="Q17" s="30">
        <v>61710.843695771888</v>
      </c>
      <c r="R17" s="30">
        <v>62837.99020291894</v>
      </c>
      <c r="S17" s="30">
        <v>67067.795861361636</v>
      </c>
      <c r="T17" s="30">
        <v>67698.328288634366</v>
      </c>
      <c r="U17" s="30">
        <v>66288.235506972633</v>
      </c>
      <c r="V17" s="30">
        <v>65803.818511438483</v>
      </c>
      <c r="W17" s="30">
        <v>70228.932867771204</v>
      </c>
      <c r="X17" s="30">
        <v>75410.607598433708</v>
      </c>
      <c r="Y17" s="30">
        <v>74278.896386817447</v>
      </c>
      <c r="Z17" s="30">
        <v>72351.813124229127</v>
      </c>
      <c r="AA17" s="30">
        <v>71749.124035197514</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8214.9156999999996</v>
      </c>
      <c r="H20" s="24">
        <v>8001.6898399999982</v>
      </c>
      <c r="I20" s="24">
        <v>5869.2473220365</v>
      </c>
      <c r="J20" s="24">
        <v>5869.2473217219995</v>
      </c>
      <c r="K20" s="24">
        <v>4203.5946390223999</v>
      </c>
      <c r="L20" s="24">
        <v>4203.5941682575994</v>
      </c>
      <c r="M20" s="24">
        <v>4014.9194145850688</v>
      </c>
      <c r="N20" s="24">
        <v>4014.9156999999991</v>
      </c>
      <c r="O20" s="24">
        <v>4014.9156999999991</v>
      </c>
      <c r="P20" s="24">
        <v>4014.9156999999991</v>
      </c>
      <c r="Q20" s="24">
        <v>1320</v>
      </c>
      <c r="R20" s="24">
        <v>1320</v>
      </c>
      <c r="S20" s="24">
        <v>1320</v>
      </c>
      <c r="T20" s="24">
        <v>1320</v>
      </c>
      <c r="U20" s="24">
        <v>1320</v>
      </c>
      <c r="V20" s="24">
        <v>1320</v>
      </c>
      <c r="W20" s="24">
        <v>1320</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624.99899291992097</v>
      </c>
      <c r="E22" s="24">
        <v>624.99912381235094</v>
      </c>
      <c r="F22" s="24">
        <v>624.99912534217094</v>
      </c>
      <c r="G22" s="24">
        <v>624.99912543589096</v>
      </c>
      <c r="H22" s="24">
        <v>624.99912545596101</v>
      </c>
      <c r="I22" s="24">
        <v>624.99912549391092</v>
      </c>
      <c r="J22" s="24">
        <v>624.99912692004102</v>
      </c>
      <c r="K22" s="24">
        <v>624.99912828881099</v>
      </c>
      <c r="L22" s="24">
        <v>624.99912850671092</v>
      </c>
      <c r="M22" s="24">
        <v>624.99912859416099</v>
      </c>
      <c r="N22" s="24">
        <v>624.99914658059095</v>
      </c>
      <c r="O22" s="24">
        <v>624.99915795798097</v>
      </c>
      <c r="P22" s="24">
        <v>624.999176784371</v>
      </c>
      <c r="Q22" s="24">
        <v>624.99926240445097</v>
      </c>
      <c r="R22" s="24">
        <v>624.99932800592092</v>
      </c>
      <c r="S22" s="24">
        <v>624.999589902921</v>
      </c>
      <c r="T22" s="24">
        <v>624.99959293552092</v>
      </c>
      <c r="U22" s="24">
        <v>624.99959322932102</v>
      </c>
      <c r="V22" s="24">
        <v>624.99959555522094</v>
      </c>
      <c r="W22" s="24">
        <v>624.99960166062101</v>
      </c>
      <c r="X22" s="24">
        <v>625.00005484842097</v>
      </c>
      <c r="Y22" s="24">
        <v>185.00006200732099</v>
      </c>
      <c r="Z22" s="24">
        <v>1.0694236999999999E-3</v>
      </c>
      <c r="AA22" s="24">
        <v>1.0708715999999999E-3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1438.0002277987599</v>
      </c>
      <c r="D24" s="24">
        <v>1438.000238139696</v>
      </c>
      <c r="E24" s="24">
        <v>1438.0004972071399</v>
      </c>
      <c r="F24" s="24">
        <v>1438.0004996878699</v>
      </c>
      <c r="G24" s="24">
        <v>1438.0005136622501</v>
      </c>
      <c r="H24" s="24">
        <v>1438.0005244865499</v>
      </c>
      <c r="I24" s="24">
        <v>1438.0005300808898</v>
      </c>
      <c r="J24" s="24">
        <v>1438.0005657778502</v>
      </c>
      <c r="K24" s="24">
        <v>1438.0005687253699</v>
      </c>
      <c r="L24" s="24">
        <v>1438.0005724914399</v>
      </c>
      <c r="M24" s="24">
        <v>1438.00057661805</v>
      </c>
      <c r="N24" s="24">
        <v>1438.00060574136</v>
      </c>
      <c r="O24" s="24">
        <v>1438.00061185604</v>
      </c>
      <c r="P24" s="24">
        <v>1438.0006345447898</v>
      </c>
      <c r="Q24" s="24">
        <v>1388.0006965640598</v>
      </c>
      <c r="R24" s="24">
        <v>1621.2778968224</v>
      </c>
      <c r="S24" s="24">
        <v>2026.82770135277</v>
      </c>
      <c r="T24" s="24">
        <v>2026.8277066484998</v>
      </c>
      <c r="U24" s="24">
        <v>2026.82781865685</v>
      </c>
      <c r="V24" s="24">
        <v>2026.8278247797002</v>
      </c>
      <c r="W24" s="24">
        <v>2026.8279081529399</v>
      </c>
      <c r="X24" s="24">
        <v>2026.8279655486999</v>
      </c>
      <c r="Y24" s="24">
        <v>2120.5731861193999</v>
      </c>
      <c r="Z24" s="24">
        <v>1718.3400080544</v>
      </c>
      <c r="AA24" s="24">
        <v>1718.3401144976001</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2213.2543801847341</v>
      </c>
      <c r="E26" s="24">
        <v>2655.5283909918999</v>
      </c>
      <c r="F26" s="24">
        <v>3413.2558081977199</v>
      </c>
      <c r="G26" s="24">
        <v>3413.256160465864</v>
      </c>
      <c r="H26" s="24">
        <v>3413.2562355420541</v>
      </c>
      <c r="I26" s="24">
        <v>3413.2562565634043</v>
      </c>
      <c r="J26" s="24">
        <v>4175.4513739743634</v>
      </c>
      <c r="K26" s="24">
        <v>5420.7213577039938</v>
      </c>
      <c r="L26" s="24">
        <v>5420.7213642765237</v>
      </c>
      <c r="M26" s="24">
        <v>5420.7213673981641</v>
      </c>
      <c r="N26" s="24">
        <v>5420.7214170361649</v>
      </c>
      <c r="O26" s="24">
        <v>5420.7214259627954</v>
      </c>
      <c r="P26" s="24">
        <v>5420.7214918216941</v>
      </c>
      <c r="Q26" s="24">
        <v>6322.2059446197345</v>
      </c>
      <c r="R26" s="24">
        <v>6275.706109253505</v>
      </c>
      <c r="S26" s="24">
        <v>6992.2071736801445</v>
      </c>
      <c r="T26" s="24">
        <v>6889.7113265659164</v>
      </c>
      <c r="U26" s="24">
        <v>6889.7118518261168</v>
      </c>
      <c r="V26" s="24">
        <v>6529.2119832137669</v>
      </c>
      <c r="W26" s="24">
        <v>8795.4131105591259</v>
      </c>
      <c r="X26" s="24">
        <v>9285.4778419571467</v>
      </c>
      <c r="Y26" s="24">
        <v>8990.4978649208624</v>
      </c>
      <c r="Z26" s="24">
        <v>8990.4980280534637</v>
      </c>
      <c r="AA26" s="24">
        <v>8990.4984576604129</v>
      </c>
    </row>
    <row r="27" spans="1:27" s="27" customFormat="1" x14ac:dyDescent="0.25">
      <c r="A27" s="28" t="s">
        <v>131</v>
      </c>
      <c r="B27" s="28" t="s">
        <v>69</v>
      </c>
      <c r="C27" s="24">
        <v>2150.5189971923787</v>
      </c>
      <c r="D27" s="24">
        <v>3866.8417340133383</v>
      </c>
      <c r="E27" s="24">
        <v>4262.5093563583687</v>
      </c>
      <c r="F27" s="24">
        <v>4262.5095321064991</v>
      </c>
      <c r="G27" s="24">
        <v>5208.151712561239</v>
      </c>
      <c r="H27" s="24">
        <v>6181.0317890072783</v>
      </c>
      <c r="I27" s="24">
        <v>7153.9118033693485</v>
      </c>
      <c r="J27" s="24">
        <v>7153.9118354192988</v>
      </c>
      <c r="K27" s="24">
        <v>12015.380209952209</v>
      </c>
      <c r="L27" s="24">
        <v>12015.380211620179</v>
      </c>
      <c r="M27" s="24">
        <v>12015.38021508893</v>
      </c>
      <c r="N27" s="24">
        <v>12015.380301898638</v>
      </c>
      <c r="O27" s="24">
        <v>12015.38031698528</v>
      </c>
      <c r="P27" s="24">
        <v>12015.380318091231</v>
      </c>
      <c r="Q27" s="24">
        <v>12015.380625185699</v>
      </c>
      <c r="R27" s="24">
        <v>12015.380718136579</v>
      </c>
      <c r="S27" s="24">
        <v>12015.382145654177</v>
      </c>
      <c r="T27" s="24">
        <v>11865.082648047382</v>
      </c>
      <c r="U27" s="24">
        <v>11865.082656106923</v>
      </c>
      <c r="V27" s="24">
        <v>11865.084112966191</v>
      </c>
      <c r="W27" s="24">
        <v>12345.914328572622</v>
      </c>
      <c r="X27" s="24">
        <v>14785.477434264983</v>
      </c>
      <c r="Y27" s="24">
        <v>14712.477795166045</v>
      </c>
      <c r="Z27" s="24">
        <v>14712.477805973485</v>
      </c>
      <c r="AA27" s="24">
        <v>14712.477937432845</v>
      </c>
    </row>
    <row r="28" spans="1:27" s="27" customFormat="1" x14ac:dyDescent="0.25">
      <c r="A28" s="28" t="s">
        <v>131</v>
      </c>
      <c r="B28" s="28" t="s">
        <v>36</v>
      </c>
      <c r="C28" s="24">
        <v>1.6147391200000002E-3</v>
      </c>
      <c r="D28" s="24">
        <v>1.6928255700000001E-3</v>
      </c>
      <c r="E28" s="24">
        <v>1.7210333999999989E-3</v>
      </c>
      <c r="F28" s="24">
        <v>1.7210735399999998E-3</v>
      </c>
      <c r="G28" s="24">
        <v>2.4561337000000003E-3</v>
      </c>
      <c r="H28" s="24">
        <v>3.1173920999999988E-3</v>
      </c>
      <c r="I28" s="24">
        <v>3.8584745699999975E-3</v>
      </c>
      <c r="J28" s="24">
        <v>5.4674965999999998E-3</v>
      </c>
      <c r="K28" s="24">
        <v>5.4678338000000003E-3</v>
      </c>
      <c r="L28" s="24">
        <v>137.67432978369999</v>
      </c>
      <c r="M28" s="24">
        <v>137.67442383670002</v>
      </c>
      <c r="N28" s="24">
        <v>582.81161237449999</v>
      </c>
      <c r="O28" s="24">
        <v>582.81209971940007</v>
      </c>
      <c r="P28" s="24">
        <v>582.81210081719996</v>
      </c>
      <c r="Q28" s="24">
        <v>2007.1809265939</v>
      </c>
      <c r="R28" s="24">
        <v>2007.1809267741</v>
      </c>
      <c r="S28" s="24">
        <v>2007.1808270259999</v>
      </c>
      <c r="T28" s="24">
        <v>2007.1809273086999</v>
      </c>
      <c r="U28" s="24">
        <v>2007.1809283325999</v>
      </c>
      <c r="V28" s="24">
        <v>2007.1809463861</v>
      </c>
      <c r="W28" s="24">
        <v>3673.3099063323998</v>
      </c>
      <c r="X28" s="24">
        <v>4066.1854647759997</v>
      </c>
      <c r="Y28" s="24">
        <v>4066.1936304932001</v>
      </c>
      <c r="Z28" s="24">
        <v>4066.2049827649998</v>
      </c>
      <c r="AA28" s="24">
        <v>4066.2043458389999</v>
      </c>
    </row>
    <row r="29" spans="1:27" s="27" customFormat="1" x14ac:dyDescent="0.25">
      <c r="A29" s="28" t="s">
        <v>131</v>
      </c>
      <c r="B29" s="28" t="s">
        <v>74</v>
      </c>
      <c r="C29" s="24">
        <v>240</v>
      </c>
      <c r="D29" s="24">
        <v>240</v>
      </c>
      <c r="E29" s="24">
        <v>240</v>
      </c>
      <c r="F29" s="24">
        <v>240.00196190520001</v>
      </c>
      <c r="G29" s="24">
        <v>2280.00262804352</v>
      </c>
      <c r="H29" s="24">
        <v>2280.0027525964902</v>
      </c>
      <c r="I29" s="24">
        <v>2280.0028301294706</v>
      </c>
      <c r="J29" s="24">
        <v>2280.00336170944</v>
      </c>
      <c r="K29" s="24">
        <v>4280.0000299999992</v>
      </c>
      <c r="L29" s="24">
        <v>4280.0000499999996</v>
      </c>
      <c r="M29" s="24">
        <v>4280.0000499999996</v>
      </c>
      <c r="N29" s="24">
        <v>4280.0000499999996</v>
      </c>
      <c r="O29" s="24">
        <v>4280.0000600000003</v>
      </c>
      <c r="P29" s="24">
        <v>4280.0000600000003</v>
      </c>
      <c r="Q29" s="24">
        <v>4280.0000600000003</v>
      </c>
      <c r="R29" s="24">
        <v>4342.9674799999993</v>
      </c>
      <c r="S29" s="24">
        <v>4342.9676099999997</v>
      </c>
      <c r="T29" s="24">
        <v>4342.9676200000004</v>
      </c>
      <c r="U29" s="24">
        <v>4342.9676200000004</v>
      </c>
      <c r="V29" s="24">
        <v>4342.9676200000004</v>
      </c>
      <c r="W29" s="24">
        <v>4490.0002899999999</v>
      </c>
      <c r="X29" s="24">
        <v>4539.9995399999998</v>
      </c>
      <c r="Y29" s="24">
        <v>4539.9995399999998</v>
      </c>
      <c r="Z29" s="24">
        <v>4539.9995799999997</v>
      </c>
      <c r="AA29" s="24">
        <v>4539.9995899999994</v>
      </c>
    </row>
    <row r="30" spans="1:27" s="27" customFormat="1" x14ac:dyDescent="0.25">
      <c r="A30" s="28" t="s">
        <v>131</v>
      </c>
      <c r="B30" s="28" t="s">
        <v>56</v>
      </c>
      <c r="C30" s="24">
        <v>13.900000110268495</v>
      </c>
      <c r="D30" s="24">
        <v>19.699999615549956</v>
      </c>
      <c r="E30" s="24">
        <v>29.209999486803902</v>
      </c>
      <c r="F30" s="24">
        <v>42.009999617934142</v>
      </c>
      <c r="G30" s="24">
        <v>59.400000423192886</v>
      </c>
      <c r="H30" s="24">
        <v>81.599998682737237</v>
      </c>
      <c r="I30" s="24">
        <v>102.98999863862988</v>
      </c>
      <c r="J30" s="24">
        <v>129.5999968051909</v>
      </c>
      <c r="K30" s="24">
        <v>168.80000156164127</v>
      </c>
      <c r="L30" s="24">
        <v>203.18999540805763</v>
      </c>
      <c r="M30" s="24">
        <v>255.18999409675507</v>
      </c>
      <c r="N30" s="24">
        <v>292.79999625682717</v>
      </c>
      <c r="O30" s="24">
        <v>337.18999755382436</v>
      </c>
      <c r="P30" s="24">
        <v>380.80000972747763</v>
      </c>
      <c r="Q30" s="24">
        <v>426.09001517295769</v>
      </c>
      <c r="R30" s="24">
        <v>470.01000952720528</v>
      </c>
      <c r="S30" s="24">
        <v>513.19001579284622</v>
      </c>
      <c r="T30" s="24">
        <v>556.68998527526765</v>
      </c>
      <c r="U30" s="24">
        <v>599.28000855445816</v>
      </c>
      <c r="V30" s="24">
        <v>642.1000082492817</v>
      </c>
      <c r="W30" s="24">
        <v>686.99998879432655</v>
      </c>
      <c r="X30" s="24">
        <v>734.29998731613102</v>
      </c>
      <c r="Y30" s="24">
        <v>782.99000453948884</v>
      </c>
      <c r="Z30" s="24">
        <v>821.0999751091</v>
      </c>
      <c r="AA30" s="24">
        <v>860.40001535415581</v>
      </c>
    </row>
    <row r="31" spans="1:27" s="27" customFormat="1" x14ac:dyDescent="0.25">
      <c r="A31" s="33" t="s">
        <v>139</v>
      </c>
      <c r="B31" s="33"/>
      <c r="C31" s="30">
        <v>18984.968218673999</v>
      </c>
      <c r="D31" s="30">
        <v>20428.09534525769</v>
      </c>
      <c r="E31" s="30">
        <v>19766.037368369762</v>
      </c>
      <c r="F31" s="30">
        <v>20523.76496533426</v>
      </c>
      <c r="G31" s="30">
        <v>21424.323212125244</v>
      </c>
      <c r="H31" s="30">
        <v>22183.977514491842</v>
      </c>
      <c r="I31" s="30">
        <v>21024.415037544055</v>
      </c>
      <c r="J31" s="30">
        <v>21786.610223813554</v>
      </c>
      <c r="K31" s="30">
        <v>26227.695903692787</v>
      </c>
      <c r="L31" s="30">
        <v>26227.695445152451</v>
      </c>
      <c r="M31" s="30">
        <v>26039.020702284375</v>
      </c>
      <c r="N31" s="30">
        <v>26039.017171256753</v>
      </c>
      <c r="O31" s="30">
        <v>26039.017212762094</v>
      </c>
      <c r="P31" s="30">
        <v>26039.017321242085</v>
      </c>
      <c r="Q31" s="30">
        <v>24195.586528773943</v>
      </c>
      <c r="R31" s="30">
        <v>24382.364052218407</v>
      </c>
      <c r="S31" s="30">
        <v>25504.416610590015</v>
      </c>
      <c r="T31" s="30">
        <v>25251.621274197321</v>
      </c>
      <c r="U31" s="30">
        <v>25251.621919819212</v>
      </c>
      <c r="V31" s="30">
        <v>24891.123516514879</v>
      </c>
      <c r="W31" s="30">
        <v>27638.15494894531</v>
      </c>
      <c r="X31" s="30">
        <v>29247.783296619251</v>
      </c>
      <c r="Y31" s="30">
        <v>28533.548908213626</v>
      </c>
      <c r="Z31" s="30">
        <v>27946.316911505048</v>
      </c>
      <c r="AA31" s="30">
        <v>27946.317580462455</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8097.7655099999993</v>
      </c>
      <c r="G34" s="24">
        <v>6976.5994499778999</v>
      </c>
      <c r="H34" s="24">
        <v>6976.5985799556993</v>
      </c>
      <c r="I34" s="24">
        <v>6626.6127662110994</v>
      </c>
      <c r="J34" s="24">
        <v>6276.5985799011987</v>
      </c>
      <c r="K34" s="24">
        <v>6276.5985798113988</v>
      </c>
      <c r="L34" s="24">
        <v>6276.5985797384992</v>
      </c>
      <c r="M34" s="24">
        <v>6276.5985796878995</v>
      </c>
      <c r="N34" s="24">
        <v>6276.5985796062987</v>
      </c>
      <c r="O34" s="24">
        <v>6276.5985795299994</v>
      </c>
      <c r="P34" s="24">
        <v>6276.5985794196995</v>
      </c>
      <c r="Q34" s="24">
        <v>5745.9991299999992</v>
      </c>
      <c r="R34" s="24">
        <v>5046</v>
      </c>
      <c r="S34" s="24">
        <v>3896</v>
      </c>
      <c r="T34" s="24">
        <v>3896</v>
      </c>
      <c r="U34" s="24">
        <v>3896</v>
      </c>
      <c r="V34" s="24">
        <v>3896</v>
      </c>
      <c r="W34" s="24">
        <v>3896</v>
      </c>
      <c r="X34" s="24">
        <v>3152</v>
      </c>
      <c r="Y34" s="24">
        <v>2787</v>
      </c>
      <c r="Z34" s="24">
        <v>2422</v>
      </c>
      <c r="AA34" s="24">
        <v>2057</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1596.8999938964839</v>
      </c>
      <c r="E36" s="24">
        <v>1596.8999938964839</v>
      </c>
      <c r="F36" s="24">
        <v>1596.9000941149939</v>
      </c>
      <c r="G36" s="24">
        <v>1596.9001083018588</v>
      </c>
      <c r="H36" s="24">
        <v>1596.9001092930839</v>
      </c>
      <c r="I36" s="24">
        <v>1596.9001096442589</v>
      </c>
      <c r="J36" s="24">
        <v>1596.9001199907239</v>
      </c>
      <c r="K36" s="24">
        <v>1596.900120118064</v>
      </c>
      <c r="L36" s="24">
        <v>1596.9001204729138</v>
      </c>
      <c r="M36" s="24">
        <v>1596.9001224265239</v>
      </c>
      <c r="N36" s="24">
        <v>1596.900125257934</v>
      </c>
      <c r="O36" s="24">
        <v>1596.9001408775639</v>
      </c>
      <c r="P36" s="24">
        <v>1596.9001706943939</v>
      </c>
      <c r="Q36" s="24">
        <v>1596.900196731624</v>
      </c>
      <c r="R36" s="24">
        <v>1211.9002597253439</v>
      </c>
      <c r="S36" s="24">
        <v>1211.900404566524</v>
      </c>
      <c r="T36" s="24">
        <v>1211.9004049574839</v>
      </c>
      <c r="U36" s="24">
        <v>1068.5004116423399</v>
      </c>
      <c r="V36" s="24">
        <v>1068.5004128875401</v>
      </c>
      <c r="W36" s="24">
        <v>1068.5004187930001</v>
      </c>
      <c r="X36" s="24">
        <v>1068.5005309077001</v>
      </c>
      <c r="Y36" s="24">
        <v>1068.5005312180999</v>
      </c>
      <c r="Z36" s="24">
        <v>1068.5005910602599</v>
      </c>
      <c r="AA36" s="24">
        <v>424.00059376680002</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1909.00011452635</v>
      </c>
      <c r="D38" s="24">
        <v>1909.0001199196849</v>
      </c>
      <c r="E38" s="24">
        <v>1909.0001272034699</v>
      </c>
      <c r="F38" s="24">
        <v>1909.0001806176599</v>
      </c>
      <c r="G38" s="24">
        <v>1909.0003005444601</v>
      </c>
      <c r="H38" s="24">
        <v>1909.0003040592701</v>
      </c>
      <c r="I38" s="24">
        <v>1909.00030527174</v>
      </c>
      <c r="J38" s="24">
        <v>1909.0003064651</v>
      </c>
      <c r="K38" s="24">
        <v>1909.00030726916</v>
      </c>
      <c r="L38" s="24">
        <v>1909.0003080888</v>
      </c>
      <c r="M38" s="24">
        <v>1909.00031083357</v>
      </c>
      <c r="N38" s="24">
        <v>1909.0003134932199</v>
      </c>
      <c r="O38" s="24">
        <v>1629.0003155091499</v>
      </c>
      <c r="P38" s="24">
        <v>1512.00031684703</v>
      </c>
      <c r="Q38" s="24">
        <v>1512.0003204459799</v>
      </c>
      <c r="R38" s="24">
        <v>1512.0014522135</v>
      </c>
      <c r="S38" s="24">
        <v>1512.0025659984001</v>
      </c>
      <c r="T38" s="24">
        <v>1512.0025675544</v>
      </c>
      <c r="U38" s="24">
        <v>1512.0025695786001</v>
      </c>
      <c r="V38" s="24">
        <v>1512.0025718135</v>
      </c>
      <c r="W38" s="24">
        <v>1512.0025751124999</v>
      </c>
      <c r="X38" s="24">
        <v>1512.0025786704</v>
      </c>
      <c r="Y38" s="24">
        <v>1512.0025818925001</v>
      </c>
      <c r="Z38" s="24">
        <v>1369.0031621424</v>
      </c>
      <c r="AA38" s="24">
        <v>1369.0031692867999</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1176.6102118193082</v>
      </c>
      <c r="E40" s="24">
        <v>1176.6103364381754</v>
      </c>
      <c r="F40" s="24">
        <v>1176.610563429949</v>
      </c>
      <c r="G40" s="24">
        <v>1460.9803775355788</v>
      </c>
      <c r="H40" s="24">
        <v>1973.3588507473391</v>
      </c>
      <c r="I40" s="24">
        <v>2571.4308625090989</v>
      </c>
      <c r="J40" s="24">
        <v>3350.3671549771493</v>
      </c>
      <c r="K40" s="24">
        <v>3607.0298866574194</v>
      </c>
      <c r="L40" s="24">
        <v>3607.0298946511393</v>
      </c>
      <c r="M40" s="24">
        <v>3607.0299017680591</v>
      </c>
      <c r="N40" s="24">
        <v>3607.02994974275</v>
      </c>
      <c r="O40" s="24">
        <v>3607.029970924269</v>
      </c>
      <c r="P40" s="24">
        <v>3607.0302395257495</v>
      </c>
      <c r="Q40" s="24">
        <v>3615.1382064618283</v>
      </c>
      <c r="R40" s="24">
        <v>5240.7886076643299</v>
      </c>
      <c r="S40" s="24">
        <v>8823.3223670509196</v>
      </c>
      <c r="T40" s="24">
        <v>8823.3224079849115</v>
      </c>
      <c r="U40" s="24">
        <v>8823.3224197461295</v>
      </c>
      <c r="V40" s="24">
        <v>8823.3224797233706</v>
      </c>
      <c r="W40" s="24">
        <v>8823.3225699828217</v>
      </c>
      <c r="X40" s="24">
        <v>9734.3255349021692</v>
      </c>
      <c r="Y40" s="24">
        <v>9783.4189097682283</v>
      </c>
      <c r="Z40" s="24">
        <v>9344.224974943043</v>
      </c>
      <c r="AA40" s="24">
        <v>10480.737542762141</v>
      </c>
    </row>
    <row r="41" spans="1:27" s="27" customFormat="1" x14ac:dyDescent="0.25">
      <c r="A41" s="28" t="s">
        <v>132</v>
      </c>
      <c r="B41" s="28" t="s">
        <v>69</v>
      </c>
      <c r="C41" s="24">
        <v>1965.8570060729949</v>
      </c>
      <c r="D41" s="24">
        <v>2775.8576349291402</v>
      </c>
      <c r="E41" s="24">
        <v>2775.8576361302694</v>
      </c>
      <c r="F41" s="24">
        <v>2775.8576363888601</v>
      </c>
      <c r="G41" s="24">
        <v>2775.8583108259654</v>
      </c>
      <c r="H41" s="24">
        <v>2775.8596481929758</v>
      </c>
      <c r="I41" s="24">
        <v>2775.8614315962955</v>
      </c>
      <c r="J41" s="24">
        <v>2775.8619206286553</v>
      </c>
      <c r="K41" s="24">
        <v>3540.2345006806854</v>
      </c>
      <c r="L41" s="24">
        <v>3540.2345202985152</v>
      </c>
      <c r="M41" s="24">
        <v>3540.2345381537552</v>
      </c>
      <c r="N41" s="24">
        <v>3540.2346279635244</v>
      </c>
      <c r="O41" s="24">
        <v>3540.2346429878453</v>
      </c>
      <c r="P41" s="24">
        <v>3540.2346472312652</v>
      </c>
      <c r="Q41" s="24">
        <v>3540.2348219242554</v>
      </c>
      <c r="R41" s="24">
        <v>3419.2349616558054</v>
      </c>
      <c r="S41" s="24">
        <v>3564.7662413202847</v>
      </c>
      <c r="T41" s="24">
        <v>3564.7663746945154</v>
      </c>
      <c r="U41" s="24">
        <v>3564.7663809653654</v>
      </c>
      <c r="V41" s="24">
        <v>3858.1472400059251</v>
      </c>
      <c r="W41" s="24">
        <v>3858.1474595772647</v>
      </c>
      <c r="X41" s="24">
        <v>5871.0184168862806</v>
      </c>
      <c r="Y41" s="24">
        <v>5927.9159979260903</v>
      </c>
      <c r="Z41" s="24">
        <v>5829.7765374999926</v>
      </c>
      <c r="AA41" s="24">
        <v>5765.6165989001047</v>
      </c>
    </row>
    <row r="42" spans="1:27" s="27" customFormat="1" x14ac:dyDescent="0.25">
      <c r="A42" s="28" t="s">
        <v>132</v>
      </c>
      <c r="B42" s="28" t="s">
        <v>36</v>
      </c>
      <c r="C42" s="24">
        <v>2.0003274174199999</v>
      </c>
      <c r="D42" s="24">
        <v>22.000328989669999</v>
      </c>
      <c r="E42" s="24">
        <v>22.000329008400001</v>
      </c>
      <c r="F42" s="24">
        <v>22.0003290179</v>
      </c>
      <c r="G42" s="24">
        <v>22.00046808974</v>
      </c>
      <c r="H42" s="24">
        <v>22.000876324659998</v>
      </c>
      <c r="I42" s="24">
        <v>22.000923773699999</v>
      </c>
      <c r="J42" s="24">
        <v>176.01516999999899</v>
      </c>
      <c r="K42" s="24">
        <v>176.01516999999899</v>
      </c>
      <c r="L42" s="24">
        <v>176.01576</v>
      </c>
      <c r="M42" s="24">
        <v>631.53560000000004</v>
      </c>
      <c r="N42" s="24">
        <v>631.53589999999997</v>
      </c>
      <c r="O42" s="24">
        <v>631.53656000000001</v>
      </c>
      <c r="P42" s="24">
        <v>1240.3584000000001</v>
      </c>
      <c r="Q42" s="24">
        <v>1240.3586</v>
      </c>
      <c r="R42" s="24">
        <v>1240.3586</v>
      </c>
      <c r="S42" s="24">
        <v>1240.3586</v>
      </c>
      <c r="T42" s="24">
        <v>1240.3586</v>
      </c>
      <c r="U42" s="24">
        <v>1240.3586</v>
      </c>
      <c r="V42" s="24">
        <v>1240.3586</v>
      </c>
      <c r="W42" s="24">
        <v>1240.3595</v>
      </c>
      <c r="X42" s="24">
        <v>1775.7648999999999</v>
      </c>
      <c r="Y42" s="24">
        <v>1775.7648999999999</v>
      </c>
      <c r="Z42" s="24">
        <v>2300.4286999999999</v>
      </c>
      <c r="AA42" s="24">
        <v>2300.4285</v>
      </c>
    </row>
    <row r="43" spans="1:27" s="27" customFormat="1" x14ac:dyDescent="0.25">
      <c r="A43" s="28" t="s">
        <v>132</v>
      </c>
      <c r="B43" s="28" t="s">
        <v>74</v>
      </c>
      <c r="C43" s="24">
        <v>570</v>
      </c>
      <c r="D43" s="24">
        <v>570</v>
      </c>
      <c r="E43" s="24">
        <v>570</v>
      </c>
      <c r="F43" s="24">
        <v>570.00045276230003</v>
      </c>
      <c r="G43" s="24">
        <v>570.00069083244</v>
      </c>
      <c r="H43" s="24">
        <v>570.00070445094002</v>
      </c>
      <c r="I43" s="24">
        <v>570.00070904574</v>
      </c>
      <c r="J43" s="24">
        <v>570.00087763520003</v>
      </c>
      <c r="K43" s="24">
        <v>570.00088471913</v>
      </c>
      <c r="L43" s="24">
        <v>570.00088778033</v>
      </c>
      <c r="M43" s="24">
        <v>570.00089391745996</v>
      </c>
      <c r="N43" s="24">
        <v>570.00091305042997</v>
      </c>
      <c r="O43" s="24">
        <v>570.00092489869996</v>
      </c>
      <c r="P43" s="24">
        <v>570.00125761940001</v>
      </c>
      <c r="Q43" s="24">
        <v>570.00133782800003</v>
      </c>
      <c r="R43" s="24">
        <v>604.49355999999989</v>
      </c>
      <c r="S43" s="24">
        <v>956.88159999999993</v>
      </c>
      <c r="T43" s="24">
        <v>956.88159999999993</v>
      </c>
      <c r="U43" s="24">
        <v>956.88162</v>
      </c>
      <c r="V43" s="24">
        <v>956.88162</v>
      </c>
      <c r="W43" s="24">
        <v>1191.8364999999999</v>
      </c>
      <c r="X43" s="24">
        <v>1563.1248000000001</v>
      </c>
      <c r="Y43" s="24">
        <v>1563.1248000000001</v>
      </c>
      <c r="Z43" s="24">
        <v>1811.7407000000001</v>
      </c>
      <c r="AA43" s="24">
        <v>1811.7408</v>
      </c>
    </row>
    <row r="44" spans="1:27" s="27" customFormat="1" x14ac:dyDescent="0.25">
      <c r="A44" s="28" t="s">
        <v>132</v>
      </c>
      <c r="B44" s="28" t="s">
        <v>56</v>
      </c>
      <c r="C44" s="24">
        <v>6.3000001907348597</v>
      </c>
      <c r="D44" s="24">
        <v>9</v>
      </c>
      <c r="E44" s="24">
        <v>13.6000003814697</v>
      </c>
      <c r="F44" s="24">
        <v>20</v>
      </c>
      <c r="G44" s="24">
        <v>28.600000381469702</v>
      </c>
      <c r="H44" s="24">
        <v>39.900001525878899</v>
      </c>
      <c r="I44" s="24">
        <v>51.799999237060497</v>
      </c>
      <c r="J44" s="24">
        <v>66.099998474121094</v>
      </c>
      <c r="K44" s="24">
        <v>86.199996948242102</v>
      </c>
      <c r="L44" s="24">
        <v>109.400001525878</v>
      </c>
      <c r="M44" s="24">
        <v>142.39999389648401</v>
      </c>
      <c r="N44" s="24">
        <v>168.89999389648401</v>
      </c>
      <c r="O44" s="24">
        <v>199.69999694824199</v>
      </c>
      <c r="P44" s="24">
        <v>230.39999389648401</v>
      </c>
      <c r="Q44" s="24">
        <v>262.600006103515</v>
      </c>
      <c r="R44" s="24">
        <v>295.5</v>
      </c>
      <c r="S44" s="24">
        <v>329.5</v>
      </c>
      <c r="T44" s="24">
        <v>363</v>
      </c>
      <c r="U44" s="24">
        <v>395.89999389648398</v>
      </c>
      <c r="V44" s="24">
        <v>429.29998779296801</v>
      </c>
      <c r="W44" s="24">
        <v>463.79998779296801</v>
      </c>
      <c r="X44" s="24">
        <v>499.89999389648398</v>
      </c>
      <c r="Y44" s="24">
        <v>537.29998779296795</v>
      </c>
      <c r="Z44" s="24">
        <v>565.40002441406205</v>
      </c>
      <c r="AA44" s="24">
        <v>594.40002441406205</v>
      </c>
    </row>
    <row r="45" spans="1:27" s="27" customFormat="1" x14ac:dyDescent="0.25">
      <c r="A45" s="33" t="s">
        <v>139</v>
      </c>
      <c r="B45" s="33"/>
      <c r="C45" s="30">
        <v>14426.765136804177</v>
      </c>
      <c r="D45" s="30">
        <v>15736.767962090496</v>
      </c>
      <c r="E45" s="30">
        <v>15736.768095194278</v>
      </c>
      <c r="F45" s="30">
        <v>15708.533986077342</v>
      </c>
      <c r="G45" s="30">
        <v>14871.738548711641</v>
      </c>
      <c r="H45" s="30">
        <v>15384.117493774249</v>
      </c>
      <c r="I45" s="30">
        <v>15632.205476758372</v>
      </c>
      <c r="J45" s="30">
        <v>16061.128083488706</v>
      </c>
      <c r="K45" s="30">
        <v>17082.163396062606</v>
      </c>
      <c r="L45" s="30">
        <v>17082.163424775747</v>
      </c>
      <c r="M45" s="30">
        <v>17082.163454395686</v>
      </c>
      <c r="N45" s="30">
        <v>17082.163597589606</v>
      </c>
      <c r="O45" s="30">
        <v>16802.163651354706</v>
      </c>
      <c r="P45" s="30">
        <v>16685.163955244017</v>
      </c>
      <c r="Q45" s="30">
        <v>16162.672677089568</v>
      </c>
      <c r="R45" s="30">
        <v>16582.325282784859</v>
      </c>
      <c r="S45" s="30">
        <v>19073.991578936129</v>
      </c>
      <c r="T45" s="30">
        <v>19073.991755191309</v>
      </c>
      <c r="U45" s="30">
        <v>18930.591781932435</v>
      </c>
      <c r="V45" s="30">
        <v>19223.972704430336</v>
      </c>
      <c r="W45" s="30">
        <v>19223.973023465587</v>
      </c>
      <c r="X45" s="30">
        <v>21337.847061366549</v>
      </c>
      <c r="Y45" s="30">
        <v>21078.83802080492</v>
      </c>
      <c r="Z45" s="30">
        <v>20033.505265645697</v>
      </c>
      <c r="AA45" s="30">
        <v>20096.357904715846</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3597.766913634</v>
      </c>
      <c r="G49" s="24">
        <v>3392.2572927748001</v>
      </c>
      <c r="H49" s="24">
        <v>3392.2571500894005</v>
      </c>
      <c r="I49" s="24">
        <v>3375.2342808395997</v>
      </c>
      <c r="J49" s="24">
        <v>3324.9998399999999</v>
      </c>
      <c r="K49" s="24">
        <v>3324.9998399999999</v>
      </c>
      <c r="L49" s="24">
        <v>3324.9998399999999</v>
      </c>
      <c r="M49" s="24">
        <v>3324.9998399999999</v>
      </c>
      <c r="N49" s="24">
        <v>3324.9998399999999</v>
      </c>
      <c r="O49" s="24">
        <v>3324.9998399999999</v>
      </c>
      <c r="P49" s="24">
        <v>3324.9998399999999</v>
      </c>
      <c r="Q49" s="24">
        <v>3324.9998399999999</v>
      </c>
      <c r="R49" s="24">
        <v>3324.9998399999999</v>
      </c>
      <c r="S49" s="24">
        <v>3324.9998399999999</v>
      </c>
      <c r="T49" s="24">
        <v>3324.9998399999999</v>
      </c>
      <c r="U49" s="24">
        <v>3324.9998399999999</v>
      </c>
      <c r="V49" s="24">
        <v>3324.9998399999999</v>
      </c>
      <c r="W49" s="24">
        <v>3324.9998399999999</v>
      </c>
      <c r="X49" s="24">
        <v>3324.9998399999999</v>
      </c>
      <c r="Y49" s="24">
        <v>3324.9998399999999</v>
      </c>
      <c r="Z49" s="24">
        <v>3324.9998399999999</v>
      </c>
      <c r="AA49" s="24">
        <v>3324.9998399999999</v>
      </c>
    </row>
    <row r="50" spans="1:27" s="27" customFormat="1" x14ac:dyDescent="0.25">
      <c r="A50" s="28" t="s">
        <v>133</v>
      </c>
      <c r="B50" s="28" t="s">
        <v>20</v>
      </c>
      <c r="C50" s="24">
        <v>0</v>
      </c>
      <c r="D50" s="24">
        <v>0</v>
      </c>
      <c r="E50" s="24">
        <v>0</v>
      </c>
      <c r="F50" s="24">
        <v>1.0648541E-4</v>
      </c>
      <c r="G50" s="24">
        <v>1.0708113E-4</v>
      </c>
      <c r="H50" s="24">
        <v>1.1152004000000001E-4</v>
      </c>
      <c r="I50" s="24">
        <v>1.136781E-4</v>
      </c>
      <c r="J50" s="24">
        <v>1.2291264999999901E-4</v>
      </c>
      <c r="K50" s="24">
        <v>1.2587343E-4</v>
      </c>
      <c r="L50" s="24">
        <v>1.2633811E-4</v>
      </c>
      <c r="M50" s="24">
        <v>1.2658392E-4</v>
      </c>
      <c r="N50" s="24">
        <v>1.48702619999999E-4</v>
      </c>
      <c r="O50" s="24">
        <v>1.6354978999999999E-4</v>
      </c>
      <c r="P50" s="24">
        <v>1.8428290999999999E-4</v>
      </c>
      <c r="Q50" s="24">
        <v>2.3347653000000001E-4</v>
      </c>
      <c r="R50" s="24">
        <v>2.3397971999999999E-4</v>
      </c>
      <c r="S50" s="24">
        <v>3.1177682000000002E-4</v>
      </c>
      <c r="T50" s="24">
        <v>3.2553295000000001E-4</v>
      </c>
      <c r="U50" s="24">
        <v>4.4097510000000001E-4</v>
      </c>
      <c r="V50" s="24">
        <v>4.4138880000000003E-4</v>
      </c>
      <c r="W50" s="24">
        <v>5.0101295000000001E-4</v>
      </c>
      <c r="X50" s="24">
        <v>5.2191595999999895E-4</v>
      </c>
      <c r="Y50" s="24">
        <v>5.2534279999999999E-4</v>
      </c>
      <c r="Z50" s="24">
        <v>5.2577850000000003E-4</v>
      </c>
      <c r="AA50" s="24">
        <v>5.8897067E-4</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1900.00011629907</v>
      </c>
      <c r="D52" s="24">
        <v>1900.0001698165399</v>
      </c>
      <c r="E52" s="24">
        <v>1900.0001707006199</v>
      </c>
      <c r="F52" s="24">
        <v>1900.0001717385001</v>
      </c>
      <c r="G52" s="24">
        <v>1900.0001728699399</v>
      </c>
      <c r="H52" s="24">
        <v>1900.00017415348</v>
      </c>
      <c r="I52" s="24">
        <v>1900.00017598114</v>
      </c>
      <c r="J52" s="24">
        <v>1900.00017826361</v>
      </c>
      <c r="K52" s="24">
        <v>1900.00018276542</v>
      </c>
      <c r="L52" s="24">
        <v>1900.00019219455</v>
      </c>
      <c r="M52" s="24">
        <v>1900.00020275306</v>
      </c>
      <c r="N52" s="24">
        <v>1900.0002189950601</v>
      </c>
      <c r="O52" s="24">
        <v>1730.0002307019499</v>
      </c>
      <c r="P52" s="24">
        <v>1730.0002473084601</v>
      </c>
      <c r="Q52" s="24">
        <v>1730.00027095634</v>
      </c>
      <c r="R52" s="24">
        <v>1730.0002804132801</v>
      </c>
      <c r="S52" s="24">
        <v>1730.0003435809599</v>
      </c>
      <c r="T52" s="24">
        <v>1730.0003483210501</v>
      </c>
      <c r="U52" s="24">
        <v>1290.0005436789399</v>
      </c>
      <c r="V52" s="24">
        <v>1290.0005486648299</v>
      </c>
      <c r="W52" s="24">
        <v>1290.0005560709001</v>
      </c>
      <c r="X52" s="24">
        <v>1196.00056084123</v>
      </c>
      <c r="Y52" s="24">
        <v>1196.0005703596401</v>
      </c>
      <c r="Z52" s="24">
        <v>1196.0006166391499</v>
      </c>
      <c r="AA52" s="24">
        <v>1196.00095033617</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4288.5311296854034</v>
      </c>
      <c r="E54" s="24">
        <v>4288.5312107698537</v>
      </c>
      <c r="F54" s="24">
        <v>4288.5313858310037</v>
      </c>
      <c r="G54" s="24">
        <v>4288.5314262997326</v>
      </c>
      <c r="H54" s="24">
        <v>4288.5315584260525</v>
      </c>
      <c r="I54" s="24">
        <v>4288.5315700978035</v>
      </c>
      <c r="J54" s="24">
        <v>4288.5322101088632</v>
      </c>
      <c r="K54" s="24">
        <v>4288.5322967199545</v>
      </c>
      <c r="L54" s="24">
        <v>4288.5323406834423</v>
      </c>
      <c r="M54" s="24">
        <v>4288.5323576903329</v>
      </c>
      <c r="N54" s="24">
        <v>4288.5331011844137</v>
      </c>
      <c r="O54" s="24">
        <v>4288.5333570027224</v>
      </c>
      <c r="P54" s="24">
        <v>4288.5346529355929</v>
      </c>
      <c r="Q54" s="24">
        <v>4542.3282634371944</v>
      </c>
      <c r="R54" s="24">
        <v>4596.4839160244201</v>
      </c>
      <c r="S54" s="24">
        <v>5395.8797540383212</v>
      </c>
      <c r="T54" s="24">
        <v>5251.3478972749417</v>
      </c>
      <c r="U54" s="24">
        <v>5251.3508865495314</v>
      </c>
      <c r="V54" s="24">
        <v>4993.0509842171587</v>
      </c>
      <c r="W54" s="24">
        <v>5098.2180557805677</v>
      </c>
      <c r="X54" s="24">
        <v>6613.3232903286344</v>
      </c>
      <c r="Y54" s="24">
        <v>6289.5240273865993</v>
      </c>
      <c r="Z54" s="24">
        <v>5977.5240974355593</v>
      </c>
      <c r="AA54" s="24">
        <v>5549.9703278244142</v>
      </c>
    </row>
    <row r="55" spans="1:27" s="27" customFormat="1" x14ac:dyDescent="0.25">
      <c r="A55" s="28" t="s">
        <v>133</v>
      </c>
      <c r="B55" s="28" t="s">
        <v>69</v>
      </c>
      <c r="C55" s="24">
        <v>1096.5369987487791</v>
      </c>
      <c r="D55" s="24">
        <v>1096.5372162447889</v>
      </c>
      <c r="E55" s="24">
        <v>1096.5372164114492</v>
      </c>
      <c r="F55" s="24">
        <v>1096.5372164769092</v>
      </c>
      <c r="G55" s="24">
        <v>1096.5374554528992</v>
      </c>
      <c r="H55" s="24">
        <v>1096.5375687209591</v>
      </c>
      <c r="I55" s="24">
        <v>1096.5375928126191</v>
      </c>
      <c r="J55" s="24">
        <v>1096.537700593949</v>
      </c>
      <c r="K55" s="24">
        <v>1096.5377149080391</v>
      </c>
      <c r="L55" s="24">
        <v>1096.5377739613591</v>
      </c>
      <c r="M55" s="24">
        <v>1096.5378971624691</v>
      </c>
      <c r="N55" s="24">
        <v>1096.5382210482892</v>
      </c>
      <c r="O55" s="24">
        <v>1096.5383932404889</v>
      </c>
      <c r="P55" s="24">
        <v>1096.5385151479693</v>
      </c>
      <c r="Q55" s="24">
        <v>1096.539508172679</v>
      </c>
      <c r="R55" s="24">
        <v>1096.5403991088788</v>
      </c>
      <c r="S55" s="24">
        <v>1096.5424544797791</v>
      </c>
      <c r="T55" s="24">
        <v>1318.1045213431789</v>
      </c>
      <c r="U55" s="24">
        <v>1318.104623146279</v>
      </c>
      <c r="V55" s="24">
        <v>1318.1046718747791</v>
      </c>
      <c r="W55" s="24">
        <v>2075.9710563129793</v>
      </c>
      <c r="X55" s="24">
        <v>2113.0375539641791</v>
      </c>
      <c r="Y55" s="24">
        <v>2403.2636902806789</v>
      </c>
      <c r="Z55" s="24">
        <v>2291.2636999320794</v>
      </c>
      <c r="AA55" s="24">
        <v>2260.1614363338099</v>
      </c>
    </row>
    <row r="56" spans="1:27" s="27" customFormat="1" x14ac:dyDescent="0.25">
      <c r="A56" s="28" t="s">
        <v>133</v>
      </c>
      <c r="B56" s="28" t="s">
        <v>36</v>
      </c>
      <c r="C56" s="24">
        <v>75.330364780105995</v>
      </c>
      <c r="D56" s="24">
        <v>375.330367851706</v>
      </c>
      <c r="E56" s="24">
        <v>375.330367862976</v>
      </c>
      <c r="F56" s="24">
        <v>375.330367870006</v>
      </c>
      <c r="G56" s="24">
        <v>375.33036845670603</v>
      </c>
      <c r="H56" s="24">
        <v>375.33067635533598</v>
      </c>
      <c r="I56" s="24">
        <v>375.33090219930602</v>
      </c>
      <c r="J56" s="24">
        <v>375.33119360780597</v>
      </c>
      <c r="K56" s="24">
        <v>375.33119385350602</v>
      </c>
      <c r="L56" s="24">
        <v>375.333755591206</v>
      </c>
      <c r="M56" s="24">
        <v>375.33376969230602</v>
      </c>
      <c r="N56" s="24">
        <v>375.33744793270597</v>
      </c>
      <c r="O56" s="24">
        <v>320.00744830069999</v>
      </c>
      <c r="P56" s="24">
        <v>320.007448463</v>
      </c>
      <c r="Q56" s="24">
        <v>320.00744856149998</v>
      </c>
      <c r="R56" s="24">
        <v>320.00744859970001</v>
      </c>
      <c r="S56" s="24">
        <v>320.00744867560002</v>
      </c>
      <c r="T56" s="24">
        <v>320.00744876959999</v>
      </c>
      <c r="U56" s="24">
        <v>524.22924999999998</v>
      </c>
      <c r="V56" s="24">
        <v>524.22924999999998</v>
      </c>
      <c r="W56" s="24">
        <v>524.22930999999994</v>
      </c>
      <c r="X56" s="24">
        <v>224.22935000000001</v>
      </c>
      <c r="Y56" s="24">
        <v>224.22966</v>
      </c>
      <c r="Z56" s="24">
        <v>224.23022</v>
      </c>
      <c r="AA56" s="24">
        <v>224.23032000000001</v>
      </c>
    </row>
    <row r="57" spans="1:27" s="27" customFormat="1" x14ac:dyDescent="0.25">
      <c r="A57" s="28" t="s">
        <v>133</v>
      </c>
      <c r="B57" s="28" t="s">
        <v>74</v>
      </c>
      <c r="C57" s="24">
        <v>0</v>
      </c>
      <c r="D57" s="24">
        <v>0</v>
      </c>
      <c r="E57" s="24">
        <v>0</v>
      </c>
      <c r="F57" s="24">
        <v>4.5457788000000002E-4</v>
      </c>
      <c r="G57" s="24">
        <v>4.82042959999999E-4</v>
      </c>
      <c r="H57" s="24">
        <v>6.2146819999999998E-4</v>
      </c>
      <c r="I57" s="24">
        <v>6.3494144999999905E-4</v>
      </c>
      <c r="J57" s="24">
        <v>6.9625220000000003E-4</v>
      </c>
      <c r="K57" s="24">
        <v>7.0543452999999995E-4</v>
      </c>
      <c r="L57" s="24">
        <v>7.0703896999999905E-4</v>
      </c>
      <c r="M57" s="24">
        <v>7.136016E-4</v>
      </c>
      <c r="N57" s="24">
        <v>9.0536290000000003E-4</v>
      </c>
      <c r="O57" s="24">
        <v>9.2290015999999995E-4</v>
      </c>
      <c r="P57" s="24">
        <v>1.0026161E-3</v>
      </c>
      <c r="Q57" s="24">
        <v>1.6907949999999999E-3</v>
      </c>
      <c r="R57" s="24">
        <v>1.705161E-3</v>
      </c>
      <c r="S57" s="24">
        <v>2.1238200999999998E-3</v>
      </c>
      <c r="T57" s="24">
        <v>2.1709457999999999E-3</v>
      </c>
      <c r="U57" s="24">
        <v>1.5383465000000001E-2</v>
      </c>
      <c r="V57" s="24">
        <v>1.5405976E-2</v>
      </c>
      <c r="W57" s="24">
        <v>135.19533000000001</v>
      </c>
      <c r="X57" s="24">
        <v>135.19544999999999</v>
      </c>
      <c r="Y57" s="24">
        <v>266.81598000000002</v>
      </c>
      <c r="Z57" s="24">
        <v>724.685059999999</v>
      </c>
      <c r="AA57" s="24">
        <v>724.685059999999</v>
      </c>
    </row>
    <row r="58" spans="1:27" s="27" customFormat="1" x14ac:dyDescent="0.25">
      <c r="A58" s="28" t="s">
        <v>133</v>
      </c>
      <c r="B58" s="28" t="s">
        <v>56</v>
      </c>
      <c r="C58" s="24">
        <v>8</v>
      </c>
      <c r="D58" s="24">
        <v>12.199999809265099</v>
      </c>
      <c r="E58" s="24">
        <v>18</v>
      </c>
      <c r="F58" s="24">
        <v>25.899999618530199</v>
      </c>
      <c r="G58" s="24">
        <v>37.299999237060497</v>
      </c>
      <c r="H58" s="24">
        <v>53</v>
      </c>
      <c r="I58" s="24">
        <v>71.599998474121094</v>
      </c>
      <c r="J58" s="24">
        <v>94.099998474121094</v>
      </c>
      <c r="K58" s="24">
        <v>129.80000305175699</v>
      </c>
      <c r="L58" s="24">
        <v>159.39999389648401</v>
      </c>
      <c r="M58" s="24">
        <v>205.5</v>
      </c>
      <c r="N58" s="24">
        <v>243.600006103515</v>
      </c>
      <c r="O58" s="24">
        <v>283.20001220703102</v>
      </c>
      <c r="P58" s="24">
        <v>321.70001220703102</v>
      </c>
      <c r="Q58" s="24">
        <v>361.600006103515</v>
      </c>
      <c r="R58" s="24">
        <v>401.70001220703102</v>
      </c>
      <c r="S58" s="24">
        <v>443.29998779296801</v>
      </c>
      <c r="T58" s="24">
        <v>486.70001220703102</v>
      </c>
      <c r="U58" s="24">
        <v>530.79998779296795</v>
      </c>
      <c r="V58" s="24">
        <v>575.40002441406205</v>
      </c>
      <c r="W58" s="24">
        <v>621.90002441406205</v>
      </c>
      <c r="X58" s="24">
        <v>669.90002441406205</v>
      </c>
      <c r="Y58" s="24">
        <v>718</v>
      </c>
      <c r="Z58" s="24">
        <v>754.90002441406205</v>
      </c>
      <c r="AA58" s="24">
        <v>792.90002441406205</v>
      </c>
    </row>
    <row r="59" spans="1:27" s="27" customFormat="1" x14ac:dyDescent="0.25">
      <c r="A59" s="33" t="s">
        <v>139</v>
      </c>
      <c r="B59" s="33"/>
      <c r="C59" s="30">
        <v>14479.067087124262</v>
      </c>
      <c r="D59" s="30">
        <v>14839.068515746732</v>
      </c>
      <c r="E59" s="30">
        <v>14839.068597881922</v>
      </c>
      <c r="F59" s="30">
        <v>13661.835794165823</v>
      </c>
      <c r="G59" s="30">
        <v>13456.326454478502</v>
      </c>
      <c r="H59" s="30">
        <v>13456.326562909933</v>
      </c>
      <c r="I59" s="30">
        <v>13439.303733409262</v>
      </c>
      <c r="J59" s="30">
        <v>13389.070051879073</v>
      </c>
      <c r="K59" s="30">
        <v>13389.070160266843</v>
      </c>
      <c r="L59" s="30">
        <v>13389.070273177462</v>
      </c>
      <c r="M59" s="30">
        <v>13389.070424189782</v>
      </c>
      <c r="N59" s="30">
        <v>13389.071529930383</v>
      </c>
      <c r="O59" s="30">
        <v>13219.071984494951</v>
      </c>
      <c r="P59" s="30">
        <v>13219.073439674934</v>
      </c>
      <c r="Q59" s="30">
        <v>13472.868116042744</v>
      </c>
      <c r="R59" s="30">
        <v>13527.024669526298</v>
      </c>
      <c r="S59" s="30">
        <v>14326.42270387588</v>
      </c>
      <c r="T59" s="30">
        <v>14403.452932472121</v>
      </c>
      <c r="U59" s="30">
        <v>13463.45633434985</v>
      </c>
      <c r="V59" s="30">
        <v>13205.156486145566</v>
      </c>
      <c r="W59" s="30">
        <v>14068.190009177397</v>
      </c>
      <c r="X59" s="30">
        <v>15526.361767050003</v>
      </c>
      <c r="Y59" s="30">
        <v>15492.788653369718</v>
      </c>
      <c r="Z59" s="30">
        <v>15068.788779785289</v>
      </c>
      <c r="AA59" s="30">
        <v>14610.133143465066</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v>
      </c>
      <c r="E64" s="24">
        <v>529</v>
      </c>
      <c r="F64" s="24">
        <v>529</v>
      </c>
      <c r="G64" s="24">
        <v>529</v>
      </c>
      <c r="H64" s="24">
        <v>529</v>
      </c>
      <c r="I64" s="24">
        <v>529.00010253818596</v>
      </c>
      <c r="J64" s="24">
        <v>529.00011451777004</v>
      </c>
      <c r="K64" s="24">
        <v>529.00011480335502</v>
      </c>
      <c r="L64" s="24">
        <v>529.00011548603004</v>
      </c>
      <c r="M64" s="24">
        <v>529.00011567497995</v>
      </c>
      <c r="N64" s="24">
        <v>529.00013774313004</v>
      </c>
      <c r="O64" s="24">
        <v>529.00014641600001</v>
      </c>
      <c r="P64" s="24">
        <v>529.00016883311002</v>
      </c>
      <c r="Q64" s="24">
        <v>529.00021273694006</v>
      </c>
      <c r="R64" s="24">
        <v>529.00021320370001</v>
      </c>
      <c r="S64" s="24">
        <v>3.5531492999999901E-4</v>
      </c>
      <c r="T64" s="24">
        <v>3.5670746E-4</v>
      </c>
      <c r="U64" s="24">
        <v>3.5968155000000001E-4</v>
      </c>
      <c r="V64" s="24">
        <v>3.6008740000000001E-4</v>
      </c>
      <c r="W64" s="24">
        <v>4.1107619999999998E-4</v>
      </c>
      <c r="X64" s="24">
        <v>4.1597508000000002E-4</v>
      </c>
      <c r="Y64" s="24">
        <v>5.3591985000000001E-4</v>
      </c>
      <c r="Z64" s="24">
        <v>5.3728727000000001E-4</v>
      </c>
      <c r="AA64" s="24">
        <v>5.3795920000000003E-4</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1287.6401164228203</v>
      </c>
      <c r="D66" s="24">
        <v>1287.6401197351802</v>
      </c>
      <c r="E66" s="24">
        <v>1287.6401614078602</v>
      </c>
      <c r="F66" s="24">
        <v>1287.6401627380003</v>
      </c>
      <c r="G66" s="24">
        <v>1287.6401643939903</v>
      </c>
      <c r="H66" s="24">
        <v>1287.6401670414602</v>
      </c>
      <c r="I66" s="24">
        <v>1287.6401697362703</v>
      </c>
      <c r="J66" s="24">
        <v>1287.6402057341502</v>
      </c>
      <c r="K66" s="24">
        <v>1287.6402074513903</v>
      </c>
      <c r="L66" s="24">
        <v>881.64020935795043</v>
      </c>
      <c r="M66" s="24">
        <v>881.64021163067036</v>
      </c>
      <c r="N66" s="24">
        <v>647.30024353688032</v>
      </c>
      <c r="O66" s="24">
        <v>647.30024708546034</v>
      </c>
      <c r="P66" s="24">
        <v>647.30027121660032</v>
      </c>
      <c r="Q66" s="24">
        <v>567.3003422021003</v>
      </c>
      <c r="R66" s="24">
        <v>567.30034508936035</v>
      </c>
      <c r="S66" s="24">
        <v>567.30094627372034</v>
      </c>
      <c r="T66" s="24">
        <v>567.30094890876035</v>
      </c>
      <c r="U66" s="24">
        <v>567.30095311621028</v>
      </c>
      <c r="V66" s="24">
        <v>567.30095638616035</v>
      </c>
      <c r="W66" s="24">
        <v>567.30096360896027</v>
      </c>
      <c r="X66" s="24">
        <v>567.30096867890029</v>
      </c>
      <c r="Y66" s="24">
        <v>696.7635792370603</v>
      </c>
      <c r="Z66" s="24">
        <v>778.51184923706046</v>
      </c>
      <c r="AA66" s="24">
        <v>778.51184923706046</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2368.7620681191124</v>
      </c>
      <c r="E68" s="24">
        <v>2368.762636539529</v>
      </c>
      <c r="F68" s="24">
        <v>2368.7628097029274</v>
      </c>
      <c r="G68" s="24">
        <v>2368.7628594962985</v>
      </c>
      <c r="H68" s="24">
        <v>2368.763096332058</v>
      </c>
      <c r="I68" s="24">
        <v>2368.7631337963589</v>
      </c>
      <c r="J68" s="24">
        <v>2368.7644044845283</v>
      </c>
      <c r="K68" s="24">
        <v>2277.9645160582795</v>
      </c>
      <c r="L68" s="24">
        <v>2231.964586529291</v>
      </c>
      <c r="M68" s="24">
        <v>2231.9646134770405</v>
      </c>
      <c r="N68" s="24">
        <v>2231.9659713569604</v>
      </c>
      <c r="O68" s="24">
        <v>2038.7664550576085</v>
      </c>
      <c r="P68" s="24">
        <v>2038.7681500124581</v>
      </c>
      <c r="Q68" s="24">
        <v>2941.8502692022694</v>
      </c>
      <c r="R68" s="24">
        <v>2757.0516356468816</v>
      </c>
      <c r="S68" s="24">
        <v>3102.7351306737619</v>
      </c>
      <c r="T68" s="24">
        <v>3743.0731997845533</v>
      </c>
      <c r="U68" s="24">
        <v>3416.376187890743</v>
      </c>
      <c r="V68" s="24">
        <v>3377.3763702133424</v>
      </c>
      <c r="W68" s="24">
        <v>3377.3779219328835</v>
      </c>
      <c r="X68" s="24">
        <v>3377.3782891570027</v>
      </c>
      <c r="Y68" s="24">
        <v>3258.0189461050913</v>
      </c>
      <c r="Z68" s="24">
        <v>3594.351983280892</v>
      </c>
      <c r="AA68" s="24">
        <v>3387.4649513318964</v>
      </c>
    </row>
    <row r="69" spans="1:27" s="27" customFormat="1" x14ac:dyDescent="0.25">
      <c r="A69" s="28" t="s">
        <v>134</v>
      </c>
      <c r="B69" s="28" t="s">
        <v>69</v>
      </c>
      <c r="C69" s="24">
        <v>378</v>
      </c>
      <c r="D69" s="24">
        <v>457.20009940451206</v>
      </c>
      <c r="E69" s="24">
        <v>457.20010031593205</v>
      </c>
      <c r="F69" s="24">
        <v>457.20020172416207</v>
      </c>
      <c r="G69" s="24">
        <v>457.20114002092703</v>
      </c>
      <c r="H69" s="24">
        <v>457.20131230526204</v>
      </c>
      <c r="I69" s="24">
        <v>457.20147987013218</v>
      </c>
      <c r="J69" s="24">
        <v>457.20178396755205</v>
      </c>
      <c r="K69" s="24">
        <v>457.20180351284205</v>
      </c>
      <c r="L69" s="24">
        <v>457.20186905766201</v>
      </c>
      <c r="M69" s="24">
        <v>457.20211523503195</v>
      </c>
      <c r="N69" s="24">
        <v>457.20264958988207</v>
      </c>
      <c r="O69" s="24">
        <v>457.20306203135215</v>
      </c>
      <c r="P69" s="24">
        <v>457.20353628933196</v>
      </c>
      <c r="Q69" s="24">
        <v>457.20564794027206</v>
      </c>
      <c r="R69" s="24">
        <v>457.20768055388214</v>
      </c>
      <c r="S69" s="24">
        <v>457.20917298159208</v>
      </c>
      <c r="T69" s="24">
        <v>503.1773997398721</v>
      </c>
      <c r="U69" s="24">
        <v>503.1774331709621</v>
      </c>
      <c r="V69" s="24">
        <v>503.1775710292921</v>
      </c>
      <c r="W69" s="24">
        <v>1318.2242691381521</v>
      </c>
      <c r="X69" s="24">
        <v>1318.2244283284119</v>
      </c>
      <c r="Y69" s="24">
        <v>1183.2263442587323</v>
      </c>
      <c r="Z69" s="24">
        <v>1048.2263636268121</v>
      </c>
      <c r="AA69" s="24">
        <v>1048.2265759237821</v>
      </c>
    </row>
    <row r="70" spans="1:27" s="27" customFormat="1" x14ac:dyDescent="0.25">
      <c r="A70" s="28" t="s">
        <v>134</v>
      </c>
      <c r="B70" s="28" t="s">
        <v>36</v>
      </c>
      <c r="C70" s="24">
        <v>165.00036527417001</v>
      </c>
      <c r="D70" s="24">
        <v>165.00037116636</v>
      </c>
      <c r="E70" s="24">
        <v>165.00037118673001</v>
      </c>
      <c r="F70" s="24">
        <v>165.00037119378001</v>
      </c>
      <c r="G70" s="24">
        <v>165.00037161399999</v>
      </c>
      <c r="H70" s="24">
        <v>165.00060917600001</v>
      </c>
      <c r="I70" s="24">
        <v>165.00092550676001</v>
      </c>
      <c r="J70" s="24">
        <v>165.00133599770001</v>
      </c>
      <c r="K70" s="24">
        <v>165.0013362622</v>
      </c>
      <c r="L70" s="24">
        <v>135.00444584249999</v>
      </c>
      <c r="M70" s="24">
        <v>135.00446488150001</v>
      </c>
      <c r="N70" s="24">
        <v>595.54970000000003</v>
      </c>
      <c r="O70" s="24">
        <v>595.54970000000003</v>
      </c>
      <c r="P70" s="24">
        <v>570.55524000000003</v>
      </c>
      <c r="Q70" s="24">
        <v>593.73322000000007</v>
      </c>
      <c r="R70" s="24">
        <v>593.73322000000007</v>
      </c>
      <c r="S70" s="24">
        <v>606.54962</v>
      </c>
      <c r="T70" s="24">
        <v>606.54962</v>
      </c>
      <c r="U70" s="24">
        <v>606.54962</v>
      </c>
      <c r="V70" s="24">
        <v>606.54962</v>
      </c>
      <c r="W70" s="24">
        <v>767.82006999999999</v>
      </c>
      <c r="X70" s="24">
        <v>767.82006999999999</v>
      </c>
      <c r="Y70" s="24">
        <v>987.65620000000001</v>
      </c>
      <c r="Z70" s="24">
        <v>1001.016999999999</v>
      </c>
      <c r="AA70" s="24">
        <v>991.01715000000002</v>
      </c>
    </row>
    <row r="71" spans="1:27" s="27" customFormat="1" x14ac:dyDescent="0.25">
      <c r="A71" s="28" t="s">
        <v>134</v>
      </c>
      <c r="B71" s="28" t="s">
        <v>74</v>
      </c>
      <c r="C71" s="24">
        <v>0</v>
      </c>
      <c r="D71" s="24">
        <v>0</v>
      </c>
      <c r="E71" s="24">
        <v>0</v>
      </c>
      <c r="F71" s="24">
        <v>2.8641763E-4</v>
      </c>
      <c r="G71" s="24">
        <v>3.1092734000000001E-4</v>
      </c>
      <c r="H71" s="24">
        <v>3.4850119999999999E-4</v>
      </c>
      <c r="I71" s="24">
        <v>3.7187329999999999E-4</v>
      </c>
      <c r="J71" s="24">
        <v>4.2795357999999997E-4</v>
      </c>
      <c r="K71" s="24">
        <v>4.3472690000000001E-4</v>
      </c>
      <c r="L71" s="24">
        <v>4.3635807000000002E-4</v>
      </c>
      <c r="M71" s="24">
        <v>4.4527880000000002E-4</v>
      </c>
      <c r="N71" s="24">
        <v>5.3216225999999905E-4</v>
      </c>
      <c r="O71" s="24">
        <v>5.4777733999999999E-4</v>
      </c>
      <c r="P71" s="24">
        <v>5.9296269999999996E-4</v>
      </c>
      <c r="Q71" s="24">
        <v>8.1335304999999997E-4</v>
      </c>
      <c r="R71" s="24">
        <v>8.2601759999999995E-4</v>
      </c>
      <c r="S71" s="24">
        <v>1.5753601999999999E-3</v>
      </c>
      <c r="T71" s="24">
        <v>1.58913829999999E-3</v>
      </c>
      <c r="U71" s="24">
        <v>1.6011762E-3</v>
      </c>
      <c r="V71" s="24">
        <v>1.6122777000000001E-3</v>
      </c>
      <c r="W71" s="24">
        <v>1.9812800000000002E-3</v>
      </c>
      <c r="X71" s="24">
        <v>2.0152620999999999E-3</v>
      </c>
      <c r="Y71" s="24">
        <v>2.0780724E-3</v>
      </c>
      <c r="Z71" s="24">
        <v>2.3639605000000002E-3</v>
      </c>
      <c r="AA71" s="24">
        <v>2.3831257000000001E-3</v>
      </c>
    </row>
    <row r="72" spans="1:27" s="27" customFormat="1" x14ac:dyDescent="0.25">
      <c r="A72" s="28" t="s">
        <v>134</v>
      </c>
      <c r="B72" s="28" t="s">
        <v>56</v>
      </c>
      <c r="C72" s="24">
        <v>7.4000000953674299</v>
      </c>
      <c r="D72" s="24">
        <v>12.6000003814697</v>
      </c>
      <c r="E72" s="24">
        <v>16.399999618530199</v>
      </c>
      <c r="F72" s="24">
        <v>20.799999237060501</v>
      </c>
      <c r="G72" s="24">
        <v>25.899999618530199</v>
      </c>
      <c r="H72" s="24">
        <v>32.5</v>
      </c>
      <c r="I72" s="24">
        <v>40.099998474121001</v>
      </c>
      <c r="J72" s="24">
        <v>48.900001525878899</v>
      </c>
      <c r="K72" s="24">
        <v>60.900001525878899</v>
      </c>
      <c r="L72" s="24">
        <v>70.599998474121094</v>
      </c>
      <c r="M72" s="24">
        <v>87.099998474121094</v>
      </c>
      <c r="N72" s="24">
        <v>97.400001525878906</v>
      </c>
      <c r="O72" s="24">
        <v>109.5</v>
      </c>
      <c r="P72" s="24">
        <v>121.699996948242</v>
      </c>
      <c r="Q72" s="24">
        <v>134.30000305175699</v>
      </c>
      <c r="R72" s="24">
        <v>146.69999694824199</v>
      </c>
      <c r="S72" s="24">
        <v>158.100006103515</v>
      </c>
      <c r="T72" s="24">
        <v>169.19999694824199</v>
      </c>
      <c r="U72" s="24">
        <v>180.30000305175699</v>
      </c>
      <c r="V72" s="24">
        <v>191.19999694824199</v>
      </c>
      <c r="W72" s="24">
        <v>202.39999389648401</v>
      </c>
      <c r="X72" s="24">
        <v>214.600006103515</v>
      </c>
      <c r="Y72" s="24">
        <v>227</v>
      </c>
      <c r="Z72" s="24">
        <v>236.69999694824199</v>
      </c>
      <c r="AA72" s="24">
        <v>246.5</v>
      </c>
    </row>
    <row r="73" spans="1:27" s="27" customFormat="1" x14ac:dyDescent="0.25">
      <c r="A73" s="33" t="s">
        <v>139</v>
      </c>
      <c r="B73" s="33"/>
      <c r="C73" s="30">
        <v>5453.4001300031377</v>
      </c>
      <c r="D73" s="30">
        <v>5622.6022872588046</v>
      </c>
      <c r="E73" s="30">
        <v>5442.6028982633215</v>
      </c>
      <c r="F73" s="30">
        <v>5442.6031741650895</v>
      </c>
      <c r="G73" s="30">
        <v>5442.6041639112154</v>
      </c>
      <c r="H73" s="30">
        <v>5442.6045756787807</v>
      </c>
      <c r="I73" s="30">
        <v>5442.6048859409466</v>
      </c>
      <c r="J73" s="30">
        <v>5442.6065087040006</v>
      </c>
      <c r="K73" s="30">
        <v>5351.8066418258668</v>
      </c>
      <c r="L73" s="30">
        <v>4899.8067804309339</v>
      </c>
      <c r="M73" s="30">
        <v>4899.8070560177221</v>
      </c>
      <c r="N73" s="30">
        <v>4665.4690022268524</v>
      </c>
      <c r="O73" s="30">
        <v>4472.2699105904212</v>
      </c>
      <c r="P73" s="30">
        <v>4472.2721263515004</v>
      </c>
      <c r="Q73" s="30">
        <v>4495.3564720815821</v>
      </c>
      <c r="R73" s="30">
        <v>4310.5598744938243</v>
      </c>
      <c r="S73" s="30">
        <v>4127.2456052440048</v>
      </c>
      <c r="T73" s="30">
        <v>4813.5519051406463</v>
      </c>
      <c r="U73" s="30">
        <v>4486.8549338594657</v>
      </c>
      <c r="V73" s="30">
        <v>4447.8552577161945</v>
      </c>
      <c r="W73" s="30">
        <v>5262.9035657561963</v>
      </c>
      <c r="X73" s="30">
        <v>5262.904102139395</v>
      </c>
      <c r="Y73" s="30">
        <v>5138.0094055207337</v>
      </c>
      <c r="Z73" s="30">
        <v>5421.0907334320345</v>
      </c>
      <c r="AA73" s="30">
        <v>5214.2039144519385</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v>
      </c>
      <c r="E78" s="24">
        <v>208</v>
      </c>
      <c r="F78" s="24">
        <v>208.00010657707</v>
      </c>
      <c r="G78" s="24">
        <v>208.00010669941</v>
      </c>
      <c r="H78" s="24">
        <v>208.00010930923</v>
      </c>
      <c r="I78" s="24">
        <v>208.00011421624399</v>
      </c>
      <c r="J78" s="24">
        <v>208.00011664074</v>
      </c>
      <c r="K78" s="24">
        <v>208.00012491716001</v>
      </c>
      <c r="L78" s="24">
        <v>208.00012621422999</v>
      </c>
      <c r="M78" s="24">
        <v>208.00012626432999</v>
      </c>
      <c r="N78" s="24">
        <v>208.00015509644999</v>
      </c>
      <c r="O78" s="24">
        <v>208.00016483107001</v>
      </c>
      <c r="P78" s="24">
        <v>208.00016516169001</v>
      </c>
      <c r="Q78" s="24">
        <v>208.00018507530001</v>
      </c>
      <c r="R78" s="24">
        <v>208.00019800455999</v>
      </c>
      <c r="S78" s="24">
        <v>208.00025036817999</v>
      </c>
      <c r="T78" s="24">
        <v>208.00026288145</v>
      </c>
      <c r="U78" s="24">
        <v>208.00028844325999</v>
      </c>
      <c r="V78" s="24">
        <v>208.00028853223</v>
      </c>
      <c r="W78" s="24">
        <v>208.00032931918</v>
      </c>
      <c r="X78" s="24">
        <v>208.00033084268</v>
      </c>
      <c r="Y78" s="24">
        <v>208.00033122092</v>
      </c>
      <c r="Z78" s="24">
        <v>208.00033273163999</v>
      </c>
      <c r="AA78" s="24">
        <v>208.0003339916</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178.00011995251</v>
      </c>
      <c r="D80" s="24">
        <v>178.00012259456</v>
      </c>
      <c r="E80" s="24">
        <v>178.00013145809001</v>
      </c>
      <c r="F80" s="24">
        <v>178.00014013398001</v>
      </c>
      <c r="G80" s="24">
        <v>178.00014668687001</v>
      </c>
      <c r="H80" s="24">
        <v>178.00015500734</v>
      </c>
      <c r="I80" s="24">
        <v>178.00016415252</v>
      </c>
      <c r="J80" s="24">
        <v>178.00017322355001</v>
      </c>
      <c r="K80" s="24">
        <v>178.00018427540999</v>
      </c>
      <c r="L80" s="24">
        <v>178.00019523379001</v>
      </c>
      <c r="M80" s="24">
        <v>178.00020278797999</v>
      </c>
      <c r="N80" s="24">
        <v>178.00021952805</v>
      </c>
      <c r="O80" s="24">
        <v>178.00023364907</v>
      </c>
      <c r="P80" s="24">
        <v>178.00024575053001</v>
      </c>
      <c r="Q80" s="24">
        <v>178.00026272982001</v>
      </c>
      <c r="R80" s="24">
        <v>178.00027995833</v>
      </c>
      <c r="S80" s="24">
        <v>178.00034040439999</v>
      </c>
      <c r="T80" s="24">
        <v>178.00034531772999</v>
      </c>
      <c r="U80" s="24">
        <v>178.00039705358</v>
      </c>
      <c r="V80" s="24">
        <v>58.000400550949998</v>
      </c>
      <c r="W80" s="24">
        <v>58.0004927624</v>
      </c>
      <c r="X80" s="24">
        <v>58.000497405899999</v>
      </c>
      <c r="Y80" s="24">
        <v>58.000503448400003</v>
      </c>
      <c r="Z80" s="24">
        <v>58.0005210725</v>
      </c>
      <c r="AA80" s="24">
        <v>58.000525788899999</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573.20078330028616</v>
      </c>
      <c r="E82" s="24">
        <v>573.20123570333601</v>
      </c>
      <c r="F82" s="24">
        <v>573.20144001191613</v>
      </c>
      <c r="G82" s="24">
        <v>573.20144757619596</v>
      </c>
      <c r="H82" s="24">
        <v>573.20158303374603</v>
      </c>
      <c r="I82" s="24">
        <v>573.20159442596616</v>
      </c>
      <c r="J82" s="24">
        <v>573.20193260219605</v>
      </c>
      <c r="K82" s="24">
        <v>573.20214216535612</v>
      </c>
      <c r="L82" s="24">
        <v>573.20217237164616</v>
      </c>
      <c r="M82" s="24">
        <v>573.20217444929608</v>
      </c>
      <c r="N82" s="24">
        <v>621.04695064343605</v>
      </c>
      <c r="O82" s="24">
        <v>621.04698431964607</v>
      </c>
      <c r="P82" s="24">
        <v>621.04699356200615</v>
      </c>
      <c r="Q82" s="24">
        <v>821.85863658253606</v>
      </c>
      <c r="R82" s="24">
        <v>1473.2150206451261</v>
      </c>
      <c r="S82" s="24">
        <v>1473.217937844335</v>
      </c>
      <c r="T82" s="24">
        <v>1593.2089117784351</v>
      </c>
      <c r="U82" s="24">
        <v>1593.2089466022348</v>
      </c>
      <c r="V82" s="24">
        <v>1593.208951909035</v>
      </c>
      <c r="W82" s="24">
        <v>1593.2094688543364</v>
      </c>
      <c r="X82" s="24">
        <v>1593.209490822436</v>
      </c>
      <c r="Y82" s="24">
        <v>1593.209511123436</v>
      </c>
      <c r="Z82" s="24">
        <v>1439.6095231665211</v>
      </c>
      <c r="AA82" s="24">
        <v>1439.6095692233212</v>
      </c>
    </row>
    <row r="83" spans="1:27" s="27" customFormat="1" x14ac:dyDescent="0.25">
      <c r="A83" s="28" t="s">
        <v>135</v>
      </c>
      <c r="B83" s="28" t="s">
        <v>69</v>
      </c>
      <c r="C83" s="24">
        <v>0</v>
      </c>
      <c r="D83" s="24">
        <v>0</v>
      </c>
      <c r="E83" s="24">
        <v>1.01157806E-4</v>
      </c>
      <c r="F83" s="24">
        <v>1.0121517E-4</v>
      </c>
      <c r="G83" s="24">
        <v>1.5807629999999999E-4</v>
      </c>
      <c r="H83" s="24">
        <v>2.1958024E-4</v>
      </c>
      <c r="I83" s="24">
        <v>2.402863E-4</v>
      </c>
      <c r="J83" s="24">
        <v>2.5044061E-4</v>
      </c>
      <c r="K83" s="24">
        <v>3.3704851999999998E-4</v>
      </c>
      <c r="L83" s="24">
        <v>3.5957377999999999E-4</v>
      </c>
      <c r="M83" s="24">
        <v>3.5994665999999897E-4</v>
      </c>
      <c r="N83" s="24">
        <v>8.0366659999999996E-4</v>
      </c>
      <c r="O83" s="24">
        <v>8.0533069999999996E-4</v>
      </c>
      <c r="P83" s="24">
        <v>8.0550610000000003E-4</v>
      </c>
      <c r="Q83" s="24">
        <v>8.1358169999999998E-4</v>
      </c>
      <c r="R83" s="24">
        <v>8.2147283999999996E-4</v>
      </c>
      <c r="S83" s="24">
        <v>8.3028399999999895E-4</v>
      </c>
      <c r="T83" s="24">
        <v>8.9784065000000001E-4</v>
      </c>
      <c r="U83" s="24">
        <v>9.0109789999999999E-4</v>
      </c>
      <c r="V83" s="24">
        <v>9.0182459999999995E-4</v>
      </c>
      <c r="W83" s="24">
        <v>1.0256760999999999E-3</v>
      </c>
      <c r="X83" s="24">
        <v>1.0483727999999999E-3</v>
      </c>
      <c r="Y83" s="24">
        <v>1.0493010000000001E-3</v>
      </c>
      <c r="Z83" s="24">
        <v>1.0530756999999999E-3</v>
      </c>
      <c r="AA83" s="24">
        <v>1.0592837000000001E-3</v>
      </c>
    </row>
    <row r="84" spans="1:27" s="27" customFormat="1" x14ac:dyDescent="0.25">
      <c r="A84" s="28" t="s">
        <v>135</v>
      </c>
      <c r="B84" s="28" t="s">
        <v>36</v>
      </c>
      <c r="C84" s="24">
        <v>3.0507537000000001E-4</v>
      </c>
      <c r="D84" s="24">
        <v>3.0936541999999998E-4</v>
      </c>
      <c r="E84" s="24">
        <v>3.0937979999999998E-4</v>
      </c>
      <c r="F84" s="24">
        <v>3.0938785999999998E-4</v>
      </c>
      <c r="G84" s="24">
        <v>3.0989686000000002E-4</v>
      </c>
      <c r="H84" s="24">
        <v>4.7055514999999999E-4</v>
      </c>
      <c r="I84" s="24">
        <v>6.4192415000000004E-4</v>
      </c>
      <c r="J84" s="24">
        <v>7.1991205999999896E-4</v>
      </c>
      <c r="K84" s="24">
        <v>7.2000899999999997E-4</v>
      </c>
      <c r="L84" s="24">
        <v>1.7362742E-3</v>
      </c>
      <c r="M84" s="24">
        <v>1.9885274000000001E-3</v>
      </c>
      <c r="N84" s="24">
        <v>2.0044210000000002E-3</v>
      </c>
      <c r="O84" s="24">
        <v>2.0840070000000001E-3</v>
      </c>
      <c r="P84" s="24">
        <v>2.1897830999999999E-3</v>
      </c>
      <c r="Q84" s="24">
        <v>2.1952109999999999E-3</v>
      </c>
      <c r="R84" s="24">
        <v>2.1954128000000002E-3</v>
      </c>
      <c r="S84" s="24">
        <v>2.4755559999999999E-3</v>
      </c>
      <c r="T84" s="24">
        <v>2.4759828000000001E-3</v>
      </c>
      <c r="U84" s="24">
        <v>3.1796016E-3</v>
      </c>
      <c r="V84" s="24">
        <v>3.1899984E-3</v>
      </c>
      <c r="W84" s="24">
        <v>3.6071746000000001E-3</v>
      </c>
      <c r="X84" s="24">
        <v>3.6240997999999998E-3</v>
      </c>
      <c r="Y84" s="24">
        <v>3.6894034000000001E-3</v>
      </c>
      <c r="Z84" s="24">
        <v>3.7268242000000002E-3</v>
      </c>
      <c r="AA84" s="24">
        <v>3.7955266999999998E-3</v>
      </c>
    </row>
    <row r="85" spans="1:27" s="27" customFormat="1" x14ac:dyDescent="0.25">
      <c r="A85" s="28" t="s">
        <v>135</v>
      </c>
      <c r="B85" s="28" t="s">
        <v>74</v>
      </c>
      <c r="C85" s="24">
        <v>0</v>
      </c>
      <c r="D85" s="24">
        <v>0</v>
      </c>
      <c r="E85" s="24">
        <v>0</v>
      </c>
      <c r="F85" s="24">
        <v>4.7042733000000002E-4</v>
      </c>
      <c r="G85" s="24">
        <v>5.1927875000000001E-4</v>
      </c>
      <c r="H85" s="24">
        <v>5.4465844999999999E-4</v>
      </c>
      <c r="I85" s="24">
        <v>5.7733950000000002E-4</v>
      </c>
      <c r="J85" s="24">
        <v>6.1481730000000003E-4</v>
      </c>
      <c r="K85" s="24">
        <v>6.3848647000000003E-4</v>
      </c>
      <c r="L85" s="24">
        <v>6.6911656000000002E-4</v>
      </c>
      <c r="M85" s="24">
        <v>7.5722159999999997E-4</v>
      </c>
      <c r="N85" s="24">
        <v>7.7009235999999899E-4</v>
      </c>
      <c r="O85" s="24">
        <v>8.0251659999999996E-4</v>
      </c>
      <c r="P85" s="24">
        <v>8.8527035999999895E-4</v>
      </c>
      <c r="Q85" s="24">
        <v>9.7401672999999998E-4</v>
      </c>
      <c r="R85" s="24">
        <v>1.5694687999999999E-3</v>
      </c>
      <c r="S85" s="24">
        <v>2.5937445E-3</v>
      </c>
      <c r="T85" s="24">
        <v>2.6466136000000001E-3</v>
      </c>
      <c r="U85" s="24">
        <v>4.2750729999999999E-3</v>
      </c>
      <c r="V85" s="24">
        <v>4.2947089999999999E-3</v>
      </c>
      <c r="W85" s="24">
        <v>4.4058250000000004E-3</v>
      </c>
      <c r="X85" s="24">
        <v>4.4258366999999996E-3</v>
      </c>
      <c r="Y85" s="24">
        <v>4.4439136999999997E-3</v>
      </c>
      <c r="Z85" s="24">
        <v>4.4618009999999996E-3</v>
      </c>
      <c r="AA85" s="24">
        <v>4.4807014000000003E-3</v>
      </c>
    </row>
    <row r="86" spans="1:27" s="27" customFormat="1" x14ac:dyDescent="0.25">
      <c r="A86" s="28" t="s">
        <v>135</v>
      </c>
      <c r="B86" s="28" t="s">
        <v>56</v>
      </c>
      <c r="C86" s="24">
        <v>1</v>
      </c>
      <c r="D86" s="24">
        <v>1.3999999761581401</v>
      </c>
      <c r="E86" s="24">
        <v>2</v>
      </c>
      <c r="F86" s="24">
        <v>3</v>
      </c>
      <c r="G86" s="24">
        <v>4.1999998092651296</v>
      </c>
      <c r="H86" s="24">
        <v>5.9000000953674299</v>
      </c>
      <c r="I86" s="24">
        <v>7.6999998092651296</v>
      </c>
      <c r="J86" s="24">
        <v>9.8999996185302699</v>
      </c>
      <c r="K86" s="24">
        <v>12.5</v>
      </c>
      <c r="L86" s="24">
        <v>14.800000190734799</v>
      </c>
      <c r="M86" s="24">
        <v>18.2000007629394</v>
      </c>
      <c r="N86" s="24">
        <v>20.7000007629394</v>
      </c>
      <c r="O86" s="24">
        <v>23.600000381469702</v>
      </c>
      <c r="P86" s="24">
        <v>26.5</v>
      </c>
      <c r="Q86" s="24">
        <v>29.5</v>
      </c>
      <c r="R86" s="24">
        <v>32.5</v>
      </c>
      <c r="S86" s="24">
        <v>35.5</v>
      </c>
      <c r="T86" s="24">
        <v>38.400001525878899</v>
      </c>
      <c r="U86" s="24">
        <v>41.099998474121001</v>
      </c>
      <c r="V86" s="24">
        <v>43.900001525878899</v>
      </c>
      <c r="W86" s="24">
        <v>46.700000762939403</v>
      </c>
      <c r="X86" s="24">
        <v>49.599998474121001</v>
      </c>
      <c r="Y86" s="24">
        <v>52.599998474121001</v>
      </c>
      <c r="Z86" s="24">
        <v>54.900001525878899</v>
      </c>
      <c r="AA86" s="24">
        <v>57.299999237060497</v>
      </c>
    </row>
    <row r="87" spans="1:27" s="27" customFormat="1" x14ac:dyDescent="0.25">
      <c r="A87" s="33" t="s">
        <v>139</v>
      </c>
      <c r="B87" s="33"/>
      <c r="C87" s="30">
        <v>3135.7001283448435</v>
      </c>
      <c r="D87" s="30">
        <v>3135.7009097095433</v>
      </c>
      <c r="E87" s="30">
        <v>3135.7014721339292</v>
      </c>
      <c r="F87" s="30">
        <v>3135.7017917528333</v>
      </c>
      <c r="G87" s="30">
        <v>3135.7018628534734</v>
      </c>
      <c r="H87" s="30">
        <v>3135.702070745253</v>
      </c>
      <c r="I87" s="30">
        <v>3135.7021168957276</v>
      </c>
      <c r="J87" s="30">
        <v>3135.7024767217936</v>
      </c>
      <c r="K87" s="30">
        <v>3135.7027922211437</v>
      </c>
      <c r="L87" s="30">
        <v>3135.7028572081435</v>
      </c>
      <c r="M87" s="30">
        <v>3135.7028672629631</v>
      </c>
      <c r="N87" s="30">
        <v>3183.5481327492334</v>
      </c>
      <c r="O87" s="30">
        <v>3183.5481919451836</v>
      </c>
      <c r="P87" s="30">
        <v>3183.5482137950235</v>
      </c>
      <c r="Q87" s="30">
        <v>3384.3599017840538</v>
      </c>
      <c r="R87" s="30">
        <v>4035.7163238955532</v>
      </c>
      <c r="S87" s="30">
        <v>4035.7193627156125</v>
      </c>
      <c r="T87" s="30">
        <v>4155.7104216329626</v>
      </c>
      <c r="U87" s="30">
        <v>4155.7105370116724</v>
      </c>
      <c r="V87" s="30">
        <v>4035.7105466315124</v>
      </c>
      <c r="W87" s="30">
        <v>4035.7113204267139</v>
      </c>
      <c r="X87" s="30">
        <v>4035.7113712585133</v>
      </c>
      <c r="Y87" s="30">
        <v>4035.7113989084532</v>
      </c>
      <c r="Z87" s="30">
        <v>3882.1114338610587</v>
      </c>
      <c r="AA87" s="30">
        <v>3882.1114921022186</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242.33297728618598</v>
      </c>
      <c r="D92" s="24">
        <v>562.33307019872598</v>
      </c>
      <c r="E92" s="24">
        <v>562.33309847130602</v>
      </c>
      <c r="F92" s="24">
        <v>562.33309854308607</v>
      </c>
      <c r="G92" s="24">
        <v>562.33397419100606</v>
      </c>
      <c r="H92" s="24">
        <v>562.3357498032459</v>
      </c>
      <c r="I92" s="24">
        <v>562.33725187848609</v>
      </c>
      <c r="J92" s="24">
        <v>716.35388701416502</v>
      </c>
      <c r="K92" s="24">
        <v>716.35388795850497</v>
      </c>
      <c r="L92" s="24">
        <v>824.03002749160589</v>
      </c>
      <c r="M92" s="24">
        <v>1279.5502469379062</v>
      </c>
      <c r="N92" s="24">
        <v>2185.2366647282061</v>
      </c>
      <c r="O92" s="24">
        <v>2129.9078920271004</v>
      </c>
      <c r="P92" s="24">
        <v>2713.7353790633006</v>
      </c>
      <c r="Q92" s="24">
        <v>4161.2823903664003</v>
      </c>
      <c r="R92" s="24">
        <v>4161.2823907865995</v>
      </c>
      <c r="S92" s="24">
        <v>4174.0989712575993</v>
      </c>
      <c r="T92" s="24">
        <v>4174.0990720610998</v>
      </c>
      <c r="U92" s="24">
        <v>4378.3215779341999</v>
      </c>
      <c r="V92" s="24">
        <v>4378.3216063844993</v>
      </c>
      <c r="W92" s="24">
        <v>6205.7223935069987</v>
      </c>
      <c r="X92" s="24">
        <v>6834.0034088757984</v>
      </c>
      <c r="Y92" s="24">
        <v>7053.8480798966002</v>
      </c>
      <c r="Z92" s="24">
        <v>7591.884629589199</v>
      </c>
      <c r="AA92" s="24">
        <v>7581.884111365699</v>
      </c>
    </row>
    <row r="93" spans="1:27" collapsed="1" x14ac:dyDescent="0.25">
      <c r="A93" s="28" t="s">
        <v>40</v>
      </c>
      <c r="B93" s="28" t="s">
        <v>122</v>
      </c>
      <c r="C93" s="24">
        <v>1330</v>
      </c>
      <c r="D93" s="24">
        <v>1330</v>
      </c>
      <c r="E93" s="24">
        <v>1330</v>
      </c>
      <c r="F93" s="24">
        <v>1330.0036260903398</v>
      </c>
      <c r="G93" s="24">
        <v>3370.0046311250094</v>
      </c>
      <c r="H93" s="24">
        <v>3370.0049716752796</v>
      </c>
      <c r="I93" s="24">
        <v>3370.0051233294598</v>
      </c>
      <c r="J93" s="24">
        <v>3370.0059783677207</v>
      </c>
      <c r="K93" s="24">
        <v>5370.0026933670297</v>
      </c>
      <c r="L93" s="24">
        <v>5370.0027502939311</v>
      </c>
      <c r="M93" s="24">
        <v>5370.002860019461</v>
      </c>
      <c r="N93" s="24">
        <v>5370.0031706679501</v>
      </c>
      <c r="O93" s="24">
        <v>5370.0032580928</v>
      </c>
      <c r="P93" s="24">
        <v>5370.0037984685605</v>
      </c>
      <c r="Q93" s="24">
        <v>5370.0048759927804</v>
      </c>
      <c r="R93" s="24">
        <v>5467.4651406474004</v>
      </c>
      <c r="S93" s="24">
        <v>5819.8555029247991</v>
      </c>
      <c r="T93" s="24">
        <v>5819.8556266976984</v>
      </c>
      <c r="U93" s="24">
        <v>5819.8704997141995</v>
      </c>
      <c r="V93" s="24">
        <v>5819.8705529626986</v>
      </c>
      <c r="W93" s="24">
        <v>6337.0385071049996</v>
      </c>
      <c r="X93" s="24">
        <v>6758.3262310988002</v>
      </c>
      <c r="Y93" s="24">
        <v>6889.9468419861005</v>
      </c>
      <c r="Z93" s="24">
        <v>7596.4321657614983</v>
      </c>
      <c r="AA93" s="24">
        <v>7596.4323138270984</v>
      </c>
    </row>
    <row r="94" spans="1:27" x14ac:dyDescent="0.25">
      <c r="A94" s="28" t="s">
        <v>40</v>
      </c>
      <c r="B94" s="28" t="s">
        <v>76</v>
      </c>
      <c r="C94" s="24">
        <v>36.600000396370788</v>
      </c>
      <c r="D94" s="24">
        <v>54.899999782442897</v>
      </c>
      <c r="E94" s="24">
        <v>79.209999486803795</v>
      </c>
      <c r="F94" s="24">
        <v>111.70999847352485</v>
      </c>
      <c r="G94" s="24">
        <v>155.39999946951841</v>
      </c>
      <c r="H94" s="24">
        <v>212.90000030398357</v>
      </c>
      <c r="I94" s="24">
        <v>274.18999463319761</v>
      </c>
      <c r="J94" s="24">
        <v>348.59999489784229</v>
      </c>
      <c r="K94" s="24">
        <v>458.20000308751924</v>
      </c>
      <c r="L94" s="24">
        <v>557.38998949527547</v>
      </c>
      <c r="M94" s="24">
        <v>708.38998723029965</v>
      </c>
      <c r="N94" s="24">
        <v>823.39999854564462</v>
      </c>
      <c r="O94" s="24">
        <v>953.19000709056706</v>
      </c>
      <c r="P94" s="24">
        <v>1081.1000127792347</v>
      </c>
      <c r="Q94" s="24">
        <v>1214.0900304317445</v>
      </c>
      <c r="R94" s="24">
        <v>1346.4100186824783</v>
      </c>
      <c r="S94" s="24">
        <v>1479.5900096893292</v>
      </c>
      <c r="T94" s="24">
        <v>1613.9899959564195</v>
      </c>
      <c r="U94" s="24">
        <v>1747.3799917697879</v>
      </c>
      <c r="V94" s="24">
        <v>1881.9000189304327</v>
      </c>
      <c r="W94" s="24">
        <v>2021.79999566078</v>
      </c>
      <c r="X94" s="24">
        <v>2168.3000102043134</v>
      </c>
      <c r="Y94" s="24">
        <v>2317.8899908065778</v>
      </c>
      <c r="Z94" s="24">
        <v>2433.0000224113451</v>
      </c>
      <c r="AA94" s="24">
        <v>2551.5000634193402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1.6147391200000002E-3</v>
      </c>
      <c r="D97" s="24">
        <v>1.6928255700000001E-3</v>
      </c>
      <c r="E97" s="24">
        <v>1.7210333999999989E-3</v>
      </c>
      <c r="F97" s="24">
        <v>1.7210735399999998E-3</v>
      </c>
      <c r="G97" s="24">
        <v>2.4561337000000003E-3</v>
      </c>
      <c r="H97" s="24">
        <v>3.1173920999999988E-3</v>
      </c>
      <c r="I97" s="24">
        <v>3.8584745699999975E-3</v>
      </c>
      <c r="J97" s="24">
        <v>5.4674965999999998E-3</v>
      </c>
      <c r="K97" s="24">
        <v>5.4678338000000003E-3</v>
      </c>
      <c r="L97" s="24">
        <v>137.67432978369999</v>
      </c>
      <c r="M97" s="24">
        <v>137.67442383670002</v>
      </c>
      <c r="N97" s="24">
        <v>582.81161237449999</v>
      </c>
      <c r="O97" s="24">
        <v>582.81209971940007</v>
      </c>
      <c r="P97" s="24">
        <v>582.81210081719996</v>
      </c>
      <c r="Q97" s="24">
        <v>2007.1809265939</v>
      </c>
      <c r="R97" s="24">
        <v>2007.1809267741</v>
      </c>
      <c r="S97" s="24">
        <v>2007.1808270259999</v>
      </c>
      <c r="T97" s="24">
        <v>2007.1809273086999</v>
      </c>
      <c r="U97" s="24">
        <v>2007.1809283325999</v>
      </c>
      <c r="V97" s="24">
        <v>2007.1809463861</v>
      </c>
      <c r="W97" s="24">
        <v>3673.3099063323998</v>
      </c>
      <c r="X97" s="24">
        <v>4066.1854647759997</v>
      </c>
      <c r="Y97" s="24">
        <v>4066.1936304932001</v>
      </c>
      <c r="Z97" s="24">
        <v>4066.2049827649998</v>
      </c>
      <c r="AA97" s="24">
        <v>4066.2043458389999</v>
      </c>
    </row>
    <row r="98" spans="1:27" x14ac:dyDescent="0.25">
      <c r="A98" s="28" t="s">
        <v>131</v>
      </c>
      <c r="B98" s="28" t="s">
        <v>122</v>
      </c>
      <c r="C98" s="24">
        <v>840</v>
      </c>
      <c r="D98" s="24">
        <v>840</v>
      </c>
      <c r="E98" s="24">
        <v>840</v>
      </c>
      <c r="F98" s="24">
        <v>840.00196190520001</v>
      </c>
      <c r="G98" s="24">
        <v>2880.00262804352</v>
      </c>
      <c r="H98" s="24">
        <v>2880.0027525964902</v>
      </c>
      <c r="I98" s="24">
        <v>2880.0028301294701</v>
      </c>
      <c r="J98" s="24">
        <v>2880.00336170944</v>
      </c>
      <c r="K98" s="24">
        <v>4880.0000300000002</v>
      </c>
      <c r="L98" s="24">
        <v>4880.0000500000006</v>
      </c>
      <c r="M98" s="24">
        <v>4880.0000500000006</v>
      </c>
      <c r="N98" s="24">
        <v>4880.0000500000006</v>
      </c>
      <c r="O98" s="24">
        <v>4880.0000600000003</v>
      </c>
      <c r="P98" s="24">
        <v>4880.0000600000003</v>
      </c>
      <c r="Q98" s="24">
        <v>4880.0000600000003</v>
      </c>
      <c r="R98" s="24">
        <v>4942.9674800000003</v>
      </c>
      <c r="S98" s="24">
        <v>4942.9676099999997</v>
      </c>
      <c r="T98" s="24">
        <v>4942.9676199999994</v>
      </c>
      <c r="U98" s="24">
        <v>4942.9676199999994</v>
      </c>
      <c r="V98" s="24">
        <v>4942.9676199999994</v>
      </c>
      <c r="W98" s="24">
        <v>5090.0002899999999</v>
      </c>
      <c r="X98" s="24">
        <v>5139.9995399999998</v>
      </c>
      <c r="Y98" s="24">
        <v>5139.9995399999998</v>
      </c>
      <c r="Z98" s="24">
        <v>5139.9995799999997</v>
      </c>
      <c r="AA98" s="24">
        <v>5139.9995899999994</v>
      </c>
    </row>
    <row r="99" spans="1:27" x14ac:dyDescent="0.25">
      <c r="A99" s="28" t="s">
        <v>131</v>
      </c>
      <c r="B99" s="28" t="s">
        <v>76</v>
      </c>
      <c r="C99" s="24">
        <v>13.900000110268495</v>
      </c>
      <c r="D99" s="24">
        <v>19.699999615549956</v>
      </c>
      <c r="E99" s="24">
        <v>29.209999486803902</v>
      </c>
      <c r="F99" s="24">
        <v>42.009999617934142</v>
      </c>
      <c r="G99" s="24">
        <v>59.400000423192886</v>
      </c>
      <c r="H99" s="24">
        <v>81.599998682737237</v>
      </c>
      <c r="I99" s="24">
        <v>102.98999863862988</v>
      </c>
      <c r="J99" s="24">
        <v>129.5999968051909</v>
      </c>
      <c r="K99" s="24">
        <v>168.80000156164127</v>
      </c>
      <c r="L99" s="24">
        <v>203.18999540805763</v>
      </c>
      <c r="M99" s="24">
        <v>255.18999409675507</v>
      </c>
      <c r="N99" s="24">
        <v>292.79999625682717</v>
      </c>
      <c r="O99" s="24">
        <v>337.18999755382436</v>
      </c>
      <c r="P99" s="24">
        <v>380.80000972747763</v>
      </c>
      <c r="Q99" s="24">
        <v>426.09001517295769</v>
      </c>
      <c r="R99" s="24">
        <v>470.01000952720528</v>
      </c>
      <c r="S99" s="24">
        <v>513.19001579284622</v>
      </c>
      <c r="T99" s="24">
        <v>556.68998527526765</v>
      </c>
      <c r="U99" s="24">
        <v>599.28000855445816</v>
      </c>
      <c r="V99" s="24">
        <v>642.1000082492817</v>
      </c>
      <c r="W99" s="24">
        <v>686.99998879432655</v>
      </c>
      <c r="X99" s="24">
        <v>734.29998731613102</v>
      </c>
      <c r="Y99" s="24">
        <v>782.99000453948884</v>
      </c>
      <c r="Z99" s="24">
        <v>821.0999751091</v>
      </c>
      <c r="AA99" s="24">
        <v>860.40001535415581</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2.0003274174199999</v>
      </c>
      <c r="D102" s="24">
        <v>22.000328989669999</v>
      </c>
      <c r="E102" s="24">
        <v>22.000329008400001</v>
      </c>
      <c r="F102" s="24">
        <v>22.0003290179</v>
      </c>
      <c r="G102" s="24">
        <v>22.00046808974</v>
      </c>
      <c r="H102" s="24">
        <v>22.000876324659998</v>
      </c>
      <c r="I102" s="24">
        <v>22.000923773699999</v>
      </c>
      <c r="J102" s="24">
        <v>176.01516999999899</v>
      </c>
      <c r="K102" s="24">
        <v>176.01516999999899</v>
      </c>
      <c r="L102" s="24">
        <v>176.01576</v>
      </c>
      <c r="M102" s="24">
        <v>631.53560000000004</v>
      </c>
      <c r="N102" s="24">
        <v>631.53589999999997</v>
      </c>
      <c r="O102" s="24">
        <v>631.53656000000001</v>
      </c>
      <c r="P102" s="24">
        <v>1240.3584000000001</v>
      </c>
      <c r="Q102" s="24">
        <v>1240.3586</v>
      </c>
      <c r="R102" s="24">
        <v>1240.3586</v>
      </c>
      <c r="S102" s="24">
        <v>1240.3586</v>
      </c>
      <c r="T102" s="24">
        <v>1240.3586</v>
      </c>
      <c r="U102" s="24">
        <v>1240.3586</v>
      </c>
      <c r="V102" s="24">
        <v>1240.3586</v>
      </c>
      <c r="W102" s="24">
        <v>1240.3595</v>
      </c>
      <c r="X102" s="24">
        <v>1775.7648999999999</v>
      </c>
      <c r="Y102" s="24">
        <v>1775.7648999999999</v>
      </c>
      <c r="Z102" s="24">
        <v>2300.4286999999999</v>
      </c>
      <c r="AA102" s="24">
        <v>2300.4285</v>
      </c>
    </row>
    <row r="103" spans="1:27" x14ac:dyDescent="0.25">
      <c r="A103" s="28" t="s">
        <v>132</v>
      </c>
      <c r="B103" s="28" t="s">
        <v>122</v>
      </c>
      <c r="C103" s="24">
        <v>490</v>
      </c>
      <c r="D103" s="24">
        <v>490</v>
      </c>
      <c r="E103" s="24">
        <v>490</v>
      </c>
      <c r="F103" s="24">
        <v>490.00045276229997</v>
      </c>
      <c r="G103" s="24">
        <v>490.00069083244</v>
      </c>
      <c r="H103" s="24">
        <v>490.00070445094002</v>
      </c>
      <c r="I103" s="24">
        <v>490.00070904574</v>
      </c>
      <c r="J103" s="24">
        <v>490.00087763520003</v>
      </c>
      <c r="K103" s="24">
        <v>490.00088471913</v>
      </c>
      <c r="L103" s="24">
        <v>490.00088778033</v>
      </c>
      <c r="M103" s="24">
        <v>490.00089391746002</v>
      </c>
      <c r="N103" s="24">
        <v>490.00091305042997</v>
      </c>
      <c r="O103" s="24">
        <v>490.00092489870002</v>
      </c>
      <c r="P103" s="24">
        <v>490.00125761940001</v>
      </c>
      <c r="Q103" s="24">
        <v>490.00133782799998</v>
      </c>
      <c r="R103" s="24">
        <v>524.49355999999989</v>
      </c>
      <c r="S103" s="24">
        <v>876.88159999999993</v>
      </c>
      <c r="T103" s="24">
        <v>876.88159999999993</v>
      </c>
      <c r="U103" s="24">
        <v>876.88162</v>
      </c>
      <c r="V103" s="24">
        <v>876.88162</v>
      </c>
      <c r="W103" s="24">
        <v>1111.8364999999999</v>
      </c>
      <c r="X103" s="24">
        <v>1483.1248000000001</v>
      </c>
      <c r="Y103" s="24">
        <v>1483.1248000000001</v>
      </c>
      <c r="Z103" s="24">
        <v>1731.7407000000001</v>
      </c>
      <c r="AA103" s="24">
        <v>1731.7408</v>
      </c>
    </row>
    <row r="104" spans="1:27" x14ac:dyDescent="0.25">
      <c r="A104" s="28" t="s">
        <v>132</v>
      </c>
      <c r="B104" s="28" t="s">
        <v>76</v>
      </c>
      <c r="C104" s="24">
        <v>6.3000001907348597</v>
      </c>
      <c r="D104" s="24">
        <v>9</v>
      </c>
      <c r="E104" s="24">
        <v>13.6000003814697</v>
      </c>
      <c r="F104" s="24">
        <v>20</v>
      </c>
      <c r="G104" s="24">
        <v>28.600000381469702</v>
      </c>
      <c r="H104" s="24">
        <v>39.900001525878899</v>
      </c>
      <c r="I104" s="24">
        <v>51.799999237060497</v>
      </c>
      <c r="J104" s="24">
        <v>66.099998474121094</v>
      </c>
      <c r="K104" s="24">
        <v>86.199996948242102</v>
      </c>
      <c r="L104" s="24">
        <v>109.400001525878</v>
      </c>
      <c r="M104" s="24">
        <v>142.39999389648401</v>
      </c>
      <c r="N104" s="24">
        <v>168.89999389648401</v>
      </c>
      <c r="O104" s="24">
        <v>199.69999694824199</v>
      </c>
      <c r="P104" s="24">
        <v>230.39999389648401</v>
      </c>
      <c r="Q104" s="24">
        <v>262.600006103515</v>
      </c>
      <c r="R104" s="24">
        <v>295.5</v>
      </c>
      <c r="S104" s="24">
        <v>329.5</v>
      </c>
      <c r="T104" s="24">
        <v>363</v>
      </c>
      <c r="U104" s="24">
        <v>395.89999389648398</v>
      </c>
      <c r="V104" s="24">
        <v>429.29998779296801</v>
      </c>
      <c r="W104" s="24">
        <v>463.79998779296801</v>
      </c>
      <c r="X104" s="24">
        <v>499.89999389648398</v>
      </c>
      <c r="Y104" s="24">
        <v>537.29998779296795</v>
      </c>
      <c r="Z104" s="24">
        <v>565.40002441406205</v>
      </c>
      <c r="AA104" s="24">
        <v>594.40002441406205</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75.330364780105995</v>
      </c>
      <c r="D107" s="24">
        <v>375.330367851706</v>
      </c>
      <c r="E107" s="24">
        <v>375.330367862976</v>
      </c>
      <c r="F107" s="24">
        <v>375.330367870006</v>
      </c>
      <c r="G107" s="24">
        <v>375.33036845670603</v>
      </c>
      <c r="H107" s="24">
        <v>375.33067635533598</v>
      </c>
      <c r="I107" s="24">
        <v>375.33090219930602</v>
      </c>
      <c r="J107" s="24">
        <v>375.33119360780597</v>
      </c>
      <c r="K107" s="24">
        <v>375.33119385350602</v>
      </c>
      <c r="L107" s="24">
        <v>375.333755591206</v>
      </c>
      <c r="M107" s="24">
        <v>375.33376969230602</v>
      </c>
      <c r="N107" s="24">
        <v>375.33744793270597</v>
      </c>
      <c r="O107" s="24">
        <v>320.00744830069999</v>
      </c>
      <c r="P107" s="24">
        <v>320.007448463</v>
      </c>
      <c r="Q107" s="24">
        <v>320.00744856149998</v>
      </c>
      <c r="R107" s="24">
        <v>320.00744859970001</v>
      </c>
      <c r="S107" s="24">
        <v>320.00744867560002</v>
      </c>
      <c r="T107" s="24">
        <v>320.00744876959999</v>
      </c>
      <c r="U107" s="24">
        <v>524.22924999999998</v>
      </c>
      <c r="V107" s="24">
        <v>524.22924999999998</v>
      </c>
      <c r="W107" s="24">
        <v>524.22930999999994</v>
      </c>
      <c r="X107" s="24">
        <v>224.22935000000001</v>
      </c>
      <c r="Y107" s="24">
        <v>224.22966</v>
      </c>
      <c r="Z107" s="24">
        <v>224.23022</v>
      </c>
      <c r="AA107" s="24">
        <v>224.23032000000001</v>
      </c>
    </row>
    <row r="108" spans="1:27" x14ac:dyDescent="0.25">
      <c r="A108" s="28" t="s">
        <v>133</v>
      </c>
      <c r="B108" s="28" t="s">
        <v>122</v>
      </c>
      <c r="C108" s="24">
        <v>0</v>
      </c>
      <c r="D108" s="24">
        <v>0</v>
      </c>
      <c r="E108" s="24">
        <v>0</v>
      </c>
      <c r="F108" s="24">
        <v>4.5457788000000002E-4</v>
      </c>
      <c r="G108" s="24">
        <v>4.82042959999999E-4</v>
      </c>
      <c r="H108" s="24">
        <v>6.2146819999999998E-4</v>
      </c>
      <c r="I108" s="24">
        <v>6.3494144999999905E-4</v>
      </c>
      <c r="J108" s="24">
        <v>6.9625220000000003E-4</v>
      </c>
      <c r="K108" s="24">
        <v>7.0543452999999995E-4</v>
      </c>
      <c r="L108" s="24">
        <v>7.0703896999999905E-4</v>
      </c>
      <c r="M108" s="24">
        <v>7.136016E-4</v>
      </c>
      <c r="N108" s="24">
        <v>9.0536290000000003E-4</v>
      </c>
      <c r="O108" s="24">
        <v>9.2290015999999995E-4</v>
      </c>
      <c r="P108" s="24">
        <v>1.0026161E-3</v>
      </c>
      <c r="Q108" s="24">
        <v>1.6907949999999999E-3</v>
      </c>
      <c r="R108" s="24">
        <v>1.705161E-3</v>
      </c>
      <c r="S108" s="24">
        <v>2.1238200999999998E-3</v>
      </c>
      <c r="T108" s="24">
        <v>2.1709457999999999E-3</v>
      </c>
      <c r="U108" s="24">
        <v>1.5383465000000001E-2</v>
      </c>
      <c r="V108" s="24">
        <v>1.5405976E-2</v>
      </c>
      <c r="W108" s="24">
        <v>135.19533000000001</v>
      </c>
      <c r="X108" s="24">
        <v>135.19544999999999</v>
      </c>
      <c r="Y108" s="24">
        <v>266.81598000000002</v>
      </c>
      <c r="Z108" s="24">
        <v>724.685059999999</v>
      </c>
      <c r="AA108" s="24">
        <v>724.685059999999</v>
      </c>
    </row>
    <row r="109" spans="1:27" x14ac:dyDescent="0.25">
      <c r="A109" s="28" t="s">
        <v>133</v>
      </c>
      <c r="B109" s="28" t="s">
        <v>76</v>
      </c>
      <c r="C109" s="24">
        <v>8</v>
      </c>
      <c r="D109" s="24">
        <v>12.199999809265099</v>
      </c>
      <c r="E109" s="24">
        <v>18</v>
      </c>
      <c r="F109" s="24">
        <v>25.899999618530199</v>
      </c>
      <c r="G109" s="24">
        <v>37.299999237060497</v>
      </c>
      <c r="H109" s="24">
        <v>53</v>
      </c>
      <c r="I109" s="24">
        <v>71.599998474121094</v>
      </c>
      <c r="J109" s="24">
        <v>94.099998474121094</v>
      </c>
      <c r="K109" s="24">
        <v>129.80000305175699</v>
      </c>
      <c r="L109" s="24">
        <v>159.39999389648401</v>
      </c>
      <c r="M109" s="24">
        <v>205.5</v>
      </c>
      <c r="N109" s="24">
        <v>243.600006103515</v>
      </c>
      <c r="O109" s="24">
        <v>283.20001220703102</v>
      </c>
      <c r="P109" s="24">
        <v>321.70001220703102</v>
      </c>
      <c r="Q109" s="24">
        <v>361.600006103515</v>
      </c>
      <c r="R109" s="24">
        <v>401.70001220703102</v>
      </c>
      <c r="S109" s="24">
        <v>443.29998779296801</v>
      </c>
      <c r="T109" s="24">
        <v>486.70001220703102</v>
      </c>
      <c r="U109" s="24">
        <v>530.79998779296795</v>
      </c>
      <c r="V109" s="24">
        <v>575.40002441406205</v>
      </c>
      <c r="W109" s="24">
        <v>621.90002441406205</v>
      </c>
      <c r="X109" s="24">
        <v>669.90002441406205</v>
      </c>
      <c r="Y109" s="24">
        <v>718</v>
      </c>
      <c r="Z109" s="24">
        <v>754.90002441406205</v>
      </c>
      <c r="AA109" s="24">
        <v>792.90002441406205</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165.00036527417001</v>
      </c>
      <c r="D112" s="24">
        <v>165.00037116636</v>
      </c>
      <c r="E112" s="24">
        <v>165.00037118673001</v>
      </c>
      <c r="F112" s="24">
        <v>165.00037119378001</v>
      </c>
      <c r="G112" s="24">
        <v>165.00037161399999</v>
      </c>
      <c r="H112" s="24">
        <v>165.00060917600001</v>
      </c>
      <c r="I112" s="24">
        <v>165.00092550676001</v>
      </c>
      <c r="J112" s="24">
        <v>165.00133599770001</v>
      </c>
      <c r="K112" s="24">
        <v>165.0013362622</v>
      </c>
      <c r="L112" s="24">
        <v>135.00444584249999</v>
      </c>
      <c r="M112" s="24">
        <v>135.00446488150001</v>
      </c>
      <c r="N112" s="24">
        <v>595.54970000000003</v>
      </c>
      <c r="O112" s="24">
        <v>595.54970000000003</v>
      </c>
      <c r="P112" s="24">
        <v>570.55524000000003</v>
      </c>
      <c r="Q112" s="24">
        <v>593.73322000000007</v>
      </c>
      <c r="R112" s="24">
        <v>593.73322000000007</v>
      </c>
      <c r="S112" s="24">
        <v>606.54962</v>
      </c>
      <c r="T112" s="24">
        <v>606.54962</v>
      </c>
      <c r="U112" s="24">
        <v>606.54962</v>
      </c>
      <c r="V112" s="24">
        <v>606.54962</v>
      </c>
      <c r="W112" s="24">
        <v>767.82006999999999</v>
      </c>
      <c r="X112" s="24">
        <v>767.82006999999999</v>
      </c>
      <c r="Y112" s="24">
        <v>987.65620000000001</v>
      </c>
      <c r="Z112" s="24">
        <v>1001.016999999999</v>
      </c>
      <c r="AA112" s="24">
        <v>991.01715000000002</v>
      </c>
    </row>
    <row r="113" spans="1:27" x14ac:dyDescent="0.25">
      <c r="A113" s="28" t="s">
        <v>134</v>
      </c>
      <c r="B113" s="28" t="s">
        <v>122</v>
      </c>
      <c r="C113" s="24">
        <v>0</v>
      </c>
      <c r="D113" s="24">
        <v>0</v>
      </c>
      <c r="E113" s="24">
        <v>0</v>
      </c>
      <c r="F113" s="24">
        <v>2.8641763E-4</v>
      </c>
      <c r="G113" s="24">
        <v>3.1092734000000001E-4</v>
      </c>
      <c r="H113" s="24">
        <v>3.4850119999999999E-4</v>
      </c>
      <c r="I113" s="24">
        <v>3.7187329999999999E-4</v>
      </c>
      <c r="J113" s="24">
        <v>4.2795357999999997E-4</v>
      </c>
      <c r="K113" s="24">
        <v>4.3472690000000001E-4</v>
      </c>
      <c r="L113" s="24">
        <v>4.3635807000000002E-4</v>
      </c>
      <c r="M113" s="24">
        <v>4.4527880000000002E-4</v>
      </c>
      <c r="N113" s="24">
        <v>5.3216225999999905E-4</v>
      </c>
      <c r="O113" s="24">
        <v>5.4777733999999999E-4</v>
      </c>
      <c r="P113" s="24">
        <v>5.9296269999999996E-4</v>
      </c>
      <c r="Q113" s="24">
        <v>8.1335304999999997E-4</v>
      </c>
      <c r="R113" s="24">
        <v>8.2601759999999995E-4</v>
      </c>
      <c r="S113" s="24">
        <v>1.5753601999999999E-3</v>
      </c>
      <c r="T113" s="24">
        <v>1.58913829999999E-3</v>
      </c>
      <c r="U113" s="24">
        <v>1.6011762E-3</v>
      </c>
      <c r="V113" s="24">
        <v>1.6122777000000001E-3</v>
      </c>
      <c r="W113" s="24">
        <v>1.9812800000000002E-3</v>
      </c>
      <c r="X113" s="24">
        <v>2.0152620999999999E-3</v>
      </c>
      <c r="Y113" s="24">
        <v>2.0780724E-3</v>
      </c>
      <c r="Z113" s="24">
        <v>2.3639605000000002E-3</v>
      </c>
      <c r="AA113" s="24">
        <v>2.3831257000000001E-3</v>
      </c>
    </row>
    <row r="114" spans="1:27" x14ac:dyDescent="0.25">
      <c r="A114" s="28" t="s">
        <v>134</v>
      </c>
      <c r="B114" s="28" t="s">
        <v>76</v>
      </c>
      <c r="C114" s="24">
        <v>7.4000000953674299</v>
      </c>
      <c r="D114" s="24">
        <v>12.6000003814697</v>
      </c>
      <c r="E114" s="24">
        <v>16.399999618530199</v>
      </c>
      <c r="F114" s="24">
        <v>20.799999237060501</v>
      </c>
      <c r="G114" s="24">
        <v>25.899999618530199</v>
      </c>
      <c r="H114" s="24">
        <v>32.5</v>
      </c>
      <c r="I114" s="24">
        <v>40.099998474121001</v>
      </c>
      <c r="J114" s="24">
        <v>48.900001525878899</v>
      </c>
      <c r="K114" s="24">
        <v>60.900001525878899</v>
      </c>
      <c r="L114" s="24">
        <v>70.599998474121094</v>
      </c>
      <c r="M114" s="24">
        <v>87.099998474121094</v>
      </c>
      <c r="N114" s="24">
        <v>97.400001525878906</v>
      </c>
      <c r="O114" s="24">
        <v>109.5</v>
      </c>
      <c r="P114" s="24">
        <v>121.699996948242</v>
      </c>
      <c r="Q114" s="24">
        <v>134.30000305175699</v>
      </c>
      <c r="R114" s="24">
        <v>146.69999694824199</v>
      </c>
      <c r="S114" s="24">
        <v>158.100006103515</v>
      </c>
      <c r="T114" s="24">
        <v>169.19999694824199</v>
      </c>
      <c r="U114" s="24">
        <v>180.30000305175699</v>
      </c>
      <c r="V114" s="24">
        <v>191.19999694824199</v>
      </c>
      <c r="W114" s="24">
        <v>202.39999389648401</v>
      </c>
      <c r="X114" s="24">
        <v>214.600006103515</v>
      </c>
      <c r="Y114" s="24">
        <v>227</v>
      </c>
      <c r="Z114" s="24">
        <v>236.69999694824199</v>
      </c>
      <c r="AA114" s="24">
        <v>246.5</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3.0507537000000001E-4</v>
      </c>
      <c r="D117" s="24">
        <v>3.0936541999999998E-4</v>
      </c>
      <c r="E117" s="24">
        <v>3.0937979999999998E-4</v>
      </c>
      <c r="F117" s="24">
        <v>3.0938785999999998E-4</v>
      </c>
      <c r="G117" s="24">
        <v>3.0989686000000002E-4</v>
      </c>
      <c r="H117" s="24">
        <v>4.7055514999999999E-4</v>
      </c>
      <c r="I117" s="24">
        <v>6.4192415000000004E-4</v>
      </c>
      <c r="J117" s="24">
        <v>7.1991205999999896E-4</v>
      </c>
      <c r="K117" s="24">
        <v>7.2000899999999997E-4</v>
      </c>
      <c r="L117" s="24">
        <v>1.7362742E-3</v>
      </c>
      <c r="M117" s="24">
        <v>1.9885274000000001E-3</v>
      </c>
      <c r="N117" s="24">
        <v>2.0044210000000002E-3</v>
      </c>
      <c r="O117" s="24">
        <v>2.0840070000000001E-3</v>
      </c>
      <c r="P117" s="24">
        <v>2.1897830999999999E-3</v>
      </c>
      <c r="Q117" s="24">
        <v>2.1952109999999999E-3</v>
      </c>
      <c r="R117" s="24">
        <v>2.1954128000000002E-3</v>
      </c>
      <c r="S117" s="24">
        <v>2.4755559999999999E-3</v>
      </c>
      <c r="T117" s="24">
        <v>2.4759828000000001E-3</v>
      </c>
      <c r="U117" s="24">
        <v>3.1796016E-3</v>
      </c>
      <c r="V117" s="24">
        <v>3.1899984E-3</v>
      </c>
      <c r="W117" s="24">
        <v>3.6071746000000001E-3</v>
      </c>
      <c r="X117" s="24">
        <v>3.6240997999999998E-3</v>
      </c>
      <c r="Y117" s="24">
        <v>3.6894034000000001E-3</v>
      </c>
      <c r="Z117" s="24">
        <v>3.7268242000000002E-3</v>
      </c>
      <c r="AA117" s="24">
        <v>3.7955266999999998E-3</v>
      </c>
    </row>
    <row r="118" spans="1:27" x14ac:dyDescent="0.25">
      <c r="A118" s="28" t="s">
        <v>135</v>
      </c>
      <c r="B118" s="28" t="s">
        <v>122</v>
      </c>
      <c r="C118" s="24">
        <v>0</v>
      </c>
      <c r="D118" s="24">
        <v>0</v>
      </c>
      <c r="E118" s="24">
        <v>0</v>
      </c>
      <c r="F118" s="24">
        <v>4.7042733000000002E-4</v>
      </c>
      <c r="G118" s="24">
        <v>5.1927875000000001E-4</v>
      </c>
      <c r="H118" s="24">
        <v>5.4465844999999999E-4</v>
      </c>
      <c r="I118" s="24">
        <v>5.7733950000000002E-4</v>
      </c>
      <c r="J118" s="24">
        <v>6.1481730000000003E-4</v>
      </c>
      <c r="K118" s="24">
        <v>6.3848647000000003E-4</v>
      </c>
      <c r="L118" s="24">
        <v>6.6911656000000002E-4</v>
      </c>
      <c r="M118" s="24">
        <v>7.5722159999999997E-4</v>
      </c>
      <c r="N118" s="24">
        <v>7.7009235999999899E-4</v>
      </c>
      <c r="O118" s="24">
        <v>8.0251659999999996E-4</v>
      </c>
      <c r="P118" s="24">
        <v>8.8527035999999895E-4</v>
      </c>
      <c r="Q118" s="24">
        <v>9.7401672999999998E-4</v>
      </c>
      <c r="R118" s="24">
        <v>1.5694687999999999E-3</v>
      </c>
      <c r="S118" s="24">
        <v>2.5937445E-3</v>
      </c>
      <c r="T118" s="24">
        <v>2.6466136000000001E-3</v>
      </c>
      <c r="U118" s="24">
        <v>4.2750729999999999E-3</v>
      </c>
      <c r="V118" s="24">
        <v>4.2947089999999999E-3</v>
      </c>
      <c r="W118" s="24">
        <v>4.4058250000000004E-3</v>
      </c>
      <c r="X118" s="24">
        <v>4.4258366999999996E-3</v>
      </c>
      <c r="Y118" s="24">
        <v>4.4439136999999997E-3</v>
      </c>
      <c r="Z118" s="24">
        <v>4.4618009999999996E-3</v>
      </c>
      <c r="AA118" s="24">
        <v>4.4807014000000003E-3</v>
      </c>
    </row>
    <row r="119" spans="1:27" x14ac:dyDescent="0.25">
      <c r="A119" s="28" t="s">
        <v>135</v>
      </c>
      <c r="B119" s="28" t="s">
        <v>76</v>
      </c>
      <c r="C119" s="24">
        <v>1</v>
      </c>
      <c r="D119" s="24">
        <v>1.3999999761581401</v>
      </c>
      <c r="E119" s="24">
        <v>2</v>
      </c>
      <c r="F119" s="24">
        <v>3</v>
      </c>
      <c r="G119" s="24">
        <v>4.1999998092651296</v>
      </c>
      <c r="H119" s="24">
        <v>5.9000000953674299</v>
      </c>
      <c r="I119" s="24">
        <v>7.6999998092651296</v>
      </c>
      <c r="J119" s="24">
        <v>9.8999996185302699</v>
      </c>
      <c r="K119" s="24">
        <v>12.5</v>
      </c>
      <c r="L119" s="24">
        <v>14.800000190734799</v>
      </c>
      <c r="M119" s="24">
        <v>18.2000007629394</v>
      </c>
      <c r="N119" s="24">
        <v>20.7000007629394</v>
      </c>
      <c r="O119" s="24">
        <v>23.600000381469702</v>
      </c>
      <c r="P119" s="24">
        <v>26.5</v>
      </c>
      <c r="Q119" s="24">
        <v>29.5</v>
      </c>
      <c r="R119" s="24">
        <v>32.5</v>
      </c>
      <c r="S119" s="24">
        <v>35.5</v>
      </c>
      <c r="T119" s="24">
        <v>38.400001525878899</v>
      </c>
      <c r="U119" s="24">
        <v>41.099998474121001</v>
      </c>
      <c r="V119" s="24">
        <v>43.900001525878899</v>
      </c>
      <c r="W119" s="24">
        <v>46.700000762939403</v>
      </c>
      <c r="X119" s="24">
        <v>49.599998474121001</v>
      </c>
      <c r="Y119" s="24">
        <v>52.599998474121001</v>
      </c>
      <c r="Z119" s="24">
        <v>54.900001525878899</v>
      </c>
      <c r="AA119" s="24">
        <v>57.299999237060497</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13006.681559999999</v>
      </c>
      <c r="D124" s="24">
        <v>14224.87931</v>
      </c>
      <c r="E124" s="24">
        <v>15292.6597</v>
      </c>
      <c r="F124" s="24">
        <v>16381.079989999998</v>
      </c>
      <c r="G124" s="24">
        <v>17541.103889999999</v>
      </c>
      <c r="H124" s="24">
        <v>18602.73964</v>
      </c>
      <c r="I124" s="24">
        <v>19662.108980000001</v>
      </c>
      <c r="J124" s="24">
        <v>20484.53326</v>
      </c>
      <c r="K124" s="24">
        <v>21073.289130000001</v>
      </c>
      <c r="L124" s="24">
        <v>21631.393930000002</v>
      </c>
      <c r="M124" s="24">
        <v>22277.923320000002</v>
      </c>
      <c r="N124" s="24">
        <v>22963.935480000004</v>
      </c>
      <c r="O124" s="24">
        <v>23877.268149999996</v>
      </c>
      <c r="P124" s="24">
        <v>24756.332630000001</v>
      </c>
      <c r="Q124" s="24">
        <v>25651.893760000003</v>
      </c>
      <c r="R124" s="24">
        <v>26434.604919999998</v>
      </c>
      <c r="S124" s="24">
        <v>27315.811229999999</v>
      </c>
      <c r="T124" s="24">
        <v>27968.245480000005</v>
      </c>
      <c r="U124" s="24">
        <v>28626.63235</v>
      </c>
      <c r="V124" s="24">
        <v>29309.999299999996</v>
      </c>
      <c r="W124" s="24">
        <v>29924.070089999997</v>
      </c>
      <c r="X124" s="24">
        <v>30587.151709999998</v>
      </c>
      <c r="Y124" s="24">
        <v>31477.362619999996</v>
      </c>
      <c r="Z124" s="24">
        <v>32428.921149999998</v>
      </c>
      <c r="AA124" s="24">
        <v>33385.576669999995</v>
      </c>
    </row>
    <row r="125" spans="1:27" collapsed="1" x14ac:dyDescent="0.25">
      <c r="A125" s="28" t="s">
        <v>40</v>
      </c>
      <c r="B125" s="28" t="s">
        <v>77</v>
      </c>
      <c r="C125" s="24">
        <v>544.70000000000005</v>
      </c>
      <c r="D125" s="24">
        <v>647.30000000000007</v>
      </c>
      <c r="E125" s="24">
        <v>764.30000000000007</v>
      </c>
      <c r="F125" s="24">
        <v>905.6</v>
      </c>
      <c r="G125" s="24">
        <v>1081.3</v>
      </c>
      <c r="H125" s="24">
        <v>1289.8999999999999</v>
      </c>
      <c r="I125" s="24">
        <v>1455.7</v>
      </c>
      <c r="J125" s="24">
        <v>1635.5</v>
      </c>
      <c r="K125" s="24">
        <v>1925.3</v>
      </c>
      <c r="L125" s="24">
        <v>2247</v>
      </c>
      <c r="M125" s="24">
        <v>2756.6999999999994</v>
      </c>
      <c r="N125" s="24">
        <v>3073.7999999999997</v>
      </c>
      <c r="O125" s="24">
        <v>3416.8</v>
      </c>
      <c r="P125" s="24">
        <v>3717.5</v>
      </c>
      <c r="Q125" s="24">
        <v>4007.2000000000003</v>
      </c>
      <c r="R125" s="24">
        <v>4270.8999999999996</v>
      </c>
      <c r="S125" s="24">
        <v>4520.2</v>
      </c>
      <c r="T125" s="24">
        <v>4758.2999999999993</v>
      </c>
      <c r="U125" s="24">
        <v>4983.6000000000004</v>
      </c>
      <c r="V125" s="24">
        <v>5202</v>
      </c>
      <c r="W125" s="24">
        <v>5423.5</v>
      </c>
      <c r="X125" s="24">
        <v>5651.2</v>
      </c>
      <c r="Y125" s="24">
        <v>5870.5</v>
      </c>
      <c r="Z125" s="24">
        <v>5983.1</v>
      </c>
      <c r="AA125" s="24">
        <v>6093.9</v>
      </c>
    </row>
    <row r="126" spans="1:27" collapsed="1" x14ac:dyDescent="0.25">
      <c r="A126" s="28" t="s">
        <v>40</v>
      </c>
      <c r="B126" s="28" t="s">
        <v>78</v>
      </c>
      <c r="C126" s="24">
        <v>544.70000000000005</v>
      </c>
      <c r="D126" s="24">
        <v>647.30000000000007</v>
      </c>
      <c r="E126" s="24">
        <v>764.30000000000007</v>
      </c>
      <c r="F126" s="24">
        <v>905.6</v>
      </c>
      <c r="G126" s="24">
        <v>1081.3</v>
      </c>
      <c r="H126" s="24">
        <v>1289.8999999999999</v>
      </c>
      <c r="I126" s="24">
        <v>1455.7</v>
      </c>
      <c r="J126" s="24">
        <v>1635.5</v>
      </c>
      <c r="K126" s="24">
        <v>1925.3</v>
      </c>
      <c r="L126" s="24">
        <v>2247</v>
      </c>
      <c r="M126" s="24">
        <v>2756.6999999999994</v>
      </c>
      <c r="N126" s="24">
        <v>3073.7999999999997</v>
      </c>
      <c r="O126" s="24">
        <v>3416.8</v>
      </c>
      <c r="P126" s="24">
        <v>3717.5</v>
      </c>
      <c r="Q126" s="24">
        <v>4007.2000000000003</v>
      </c>
      <c r="R126" s="24">
        <v>4270.8999999999996</v>
      </c>
      <c r="S126" s="24">
        <v>4520.2</v>
      </c>
      <c r="T126" s="24">
        <v>4758.2999999999993</v>
      </c>
      <c r="U126" s="24">
        <v>4983.6000000000004</v>
      </c>
      <c r="V126" s="24">
        <v>5202</v>
      </c>
      <c r="W126" s="24">
        <v>5423.5</v>
      </c>
      <c r="X126" s="24">
        <v>5651.2</v>
      </c>
      <c r="Y126" s="24">
        <v>5870.5</v>
      </c>
      <c r="Z126" s="24">
        <v>5983.1</v>
      </c>
      <c r="AA126" s="24">
        <v>6093.9</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3737.71</v>
      </c>
      <c r="D129" s="24">
        <v>4047.0972999999999</v>
      </c>
      <c r="E129" s="24">
        <v>4276.3001000000004</v>
      </c>
      <c r="F129" s="24">
        <v>4511.1259</v>
      </c>
      <c r="G129" s="24">
        <v>4815.3819000000003</v>
      </c>
      <c r="H129" s="24">
        <v>5044.3133999999991</v>
      </c>
      <c r="I129" s="24">
        <v>5278.3344000000006</v>
      </c>
      <c r="J129" s="24">
        <v>5484.2825000000003</v>
      </c>
      <c r="K129" s="24">
        <v>5684.0847999999996</v>
      </c>
      <c r="L129" s="24">
        <v>5871.6788000000006</v>
      </c>
      <c r="M129" s="24">
        <v>6088.9362999999994</v>
      </c>
      <c r="N129" s="24">
        <v>6310.1307999999999</v>
      </c>
      <c r="O129" s="24">
        <v>6601.7029000000002</v>
      </c>
      <c r="P129" s="24">
        <v>6885.3972000000003</v>
      </c>
      <c r="Q129" s="24">
        <v>7196.6530000000002</v>
      </c>
      <c r="R129" s="24">
        <v>7481.6760999999997</v>
      </c>
      <c r="S129" s="24">
        <v>7799.1989999999996</v>
      </c>
      <c r="T129" s="24">
        <v>8038.4140000000007</v>
      </c>
      <c r="U129" s="24">
        <v>8273.8080000000009</v>
      </c>
      <c r="V129" s="24">
        <v>8514.1820000000007</v>
      </c>
      <c r="W129" s="24">
        <v>8722.2849999999999</v>
      </c>
      <c r="X129" s="24">
        <v>8966.2119999999995</v>
      </c>
      <c r="Y129" s="24">
        <v>9285.2469999999994</v>
      </c>
      <c r="Z129" s="24">
        <v>9619.8880000000008</v>
      </c>
      <c r="AA129" s="24">
        <v>9953.0650000000005</v>
      </c>
    </row>
    <row r="130" spans="1:27" x14ac:dyDescent="0.25">
      <c r="A130" s="28" t="s">
        <v>131</v>
      </c>
      <c r="B130" s="28" t="s">
        <v>77</v>
      </c>
      <c r="C130" s="24">
        <v>206.2</v>
      </c>
      <c r="D130" s="24">
        <v>230.60000000000002</v>
      </c>
      <c r="E130" s="24">
        <v>279.90000000000003</v>
      </c>
      <c r="F130" s="24">
        <v>339.5</v>
      </c>
      <c r="G130" s="24">
        <v>412.8</v>
      </c>
      <c r="H130" s="24">
        <v>493.9</v>
      </c>
      <c r="I130" s="24">
        <v>545.79999999999995</v>
      </c>
      <c r="J130" s="24">
        <v>606.1</v>
      </c>
      <c r="K130" s="24">
        <v>706.2</v>
      </c>
      <c r="L130" s="24">
        <v>814.09999999999991</v>
      </c>
      <c r="M130" s="24">
        <v>985.7</v>
      </c>
      <c r="N130" s="24">
        <v>1082.6000000000001</v>
      </c>
      <c r="O130" s="24">
        <v>1195.3</v>
      </c>
      <c r="P130" s="24">
        <v>1293.4000000000001</v>
      </c>
      <c r="Q130" s="24">
        <v>1388.4</v>
      </c>
      <c r="R130" s="24">
        <v>1472.6</v>
      </c>
      <c r="S130" s="24">
        <v>1550.4999999999998</v>
      </c>
      <c r="T130" s="24">
        <v>1624.8</v>
      </c>
      <c r="U130" s="24">
        <v>1693.8</v>
      </c>
      <c r="V130" s="24">
        <v>1760.5</v>
      </c>
      <c r="W130" s="24">
        <v>1829.4</v>
      </c>
      <c r="X130" s="24">
        <v>1900.5000000000002</v>
      </c>
      <c r="Y130" s="24">
        <v>1969.8000000000002</v>
      </c>
      <c r="Z130" s="24">
        <v>2006.5</v>
      </c>
      <c r="AA130" s="24">
        <v>2042.6999999999998</v>
      </c>
    </row>
    <row r="131" spans="1:27" x14ac:dyDescent="0.25">
      <c r="A131" s="28" t="s">
        <v>131</v>
      </c>
      <c r="B131" s="28" t="s">
        <v>78</v>
      </c>
      <c r="C131" s="24">
        <v>206.2</v>
      </c>
      <c r="D131" s="24">
        <v>230.60000000000002</v>
      </c>
      <c r="E131" s="24">
        <v>279.90000000000003</v>
      </c>
      <c r="F131" s="24">
        <v>339.5</v>
      </c>
      <c r="G131" s="24">
        <v>412.8</v>
      </c>
      <c r="H131" s="24">
        <v>493.9</v>
      </c>
      <c r="I131" s="24">
        <v>545.79999999999995</v>
      </c>
      <c r="J131" s="24">
        <v>606.1</v>
      </c>
      <c r="K131" s="24">
        <v>706.2</v>
      </c>
      <c r="L131" s="24">
        <v>814.09999999999991</v>
      </c>
      <c r="M131" s="24">
        <v>985.7</v>
      </c>
      <c r="N131" s="24">
        <v>1082.6000000000001</v>
      </c>
      <c r="O131" s="24">
        <v>1195.3</v>
      </c>
      <c r="P131" s="24">
        <v>1293.4000000000001</v>
      </c>
      <c r="Q131" s="24">
        <v>1388.4</v>
      </c>
      <c r="R131" s="24">
        <v>1472.6</v>
      </c>
      <c r="S131" s="24">
        <v>1550.4999999999998</v>
      </c>
      <c r="T131" s="24">
        <v>1624.8</v>
      </c>
      <c r="U131" s="24">
        <v>1693.8</v>
      </c>
      <c r="V131" s="24">
        <v>1760.5</v>
      </c>
      <c r="W131" s="24">
        <v>1829.4</v>
      </c>
      <c r="X131" s="24">
        <v>1900.5000000000002</v>
      </c>
      <c r="Y131" s="24">
        <v>1969.8000000000002</v>
      </c>
      <c r="Z131" s="24">
        <v>2006.5</v>
      </c>
      <c r="AA131" s="24">
        <v>2042.6999999999998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3916.3054999999999</v>
      </c>
      <c r="D134" s="24">
        <v>4142.5532999999996</v>
      </c>
      <c r="E134" s="24">
        <v>4336.6095999999998</v>
      </c>
      <c r="F134" s="24">
        <v>4528.4669999999996</v>
      </c>
      <c r="G134" s="24">
        <v>4727.6109000000006</v>
      </c>
      <c r="H134" s="24">
        <v>4909.4651000000003</v>
      </c>
      <c r="I134" s="24">
        <v>5088.6727000000001</v>
      </c>
      <c r="J134" s="24">
        <v>5253.6437999999998</v>
      </c>
      <c r="K134" s="24">
        <v>5431.4723000000004</v>
      </c>
      <c r="L134" s="24">
        <v>5610.0034999999998</v>
      </c>
      <c r="M134" s="24">
        <v>5810.8233</v>
      </c>
      <c r="N134" s="24">
        <v>6019.4886999999999</v>
      </c>
      <c r="O134" s="24">
        <v>6302.7184999999999</v>
      </c>
      <c r="P134" s="24">
        <v>6567.2089000000005</v>
      </c>
      <c r="Q134" s="24">
        <v>6810.6755999999996</v>
      </c>
      <c r="R134" s="24">
        <v>7014.3020999999999</v>
      </c>
      <c r="S134" s="24">
        <v>7245.4789000000001</v>
      </c>
      <c r="T134" s="24">
        <v>7413.5797000000002</v>
      </c>
      <c r="U134" s="24">
        <v>7586.3037000000004</v>
      </c>
      <c r="V134" s="24">
        <v>7773.2089999999998</v>
      </c>
      <c r="W134" s="24">
        <v>7946.4690000000001</v>
      </c>
      <c r="X134" s="24">
        <v>8130.8669999999993</v>
      </c>
      <c r="Y134" s="24">
        <v>8361.9189999999999</v>
      </c>
      <c r="Z134" s="24">
        <v>8609.57</v>
      </c>
      <c r="AA134" s="24">
        <v>8858.2349999999988</v>
      </c>
    </row>
    <row r="135" spans="1:27" x14ac:dyDescent="0.25">
      <c r="A135" s="28" t="s">
        <v>132</v>
      </c>
      <c r="B135" s="28" t="s">
        <v>77</v>
      </c>
      <c r="C135" s="24">
        <v>92.7</v>
      </c>
      <c r="D135" s="24">
        <v>104.9</v>
      </c>
      <c r="E135" s="24">
        <v>129.20000000000002</v>
      </c>
      <c r="F135" s="24">
        <v>159.1</v>
      </c>
      <c r="G135" s="24">
        <v>194.9</v>
      </c>
      <c r="H135" s="24">
        <v>236.70000000000002</v>
      </c>
      <c r="I135" s="24">
        <v>269</v>
      </c>
      <c r="J135" s="24">
        <v>303</v>
      </c>
      <c r="K135" s="24">
        <v>354</v>
      </c>
      <c r="L135" s="24">
        <v>433.70000000000005</v>
      </c>
      <c r="M135" s="24">
        <v>547.4</v>
      </c>
      <c r="N135" s="24">
        <v>624.5</v>
      </c>
      <c r="O135" s="24">
        <v>711.09999999999991</v>
      </c>
      <c r="P135" s="24">
        <v>789.4</v>
      </c>
      <c r="Q135" s="24">
        <v>864.80000000000007</v>
      </c>
      <c r="R135" s="24">
        <v>936.09999999999991</v>
      </c>
      <c r="S135" s="24">
        <v>1004.8</v>
      </c>
      <c r="T135" s="24">
        <v>1069.3</v>
      </c>
      <c r="U135" s="24">
        <v>1129.6999999999998</v>
      </c>
      <c r="V135" s="24">
        <v>1188.8</v>
      </c>
      <c r="W135" s="24">
        <v>1247.3</v>
      </c>
      <c r="X135" s="24">
        <v>1307</v>
      </c>
      <c r="Y135" s="24">
        <v>1365.4</v>
      </c>
      <c r="Z135" s="24">
        <v>1395.4</v>
      </c>
      <c r="AA135" s="24">
        <v>1425</v>
      </c>
    </row>
    <row r="136" spans="1:27" x14ac:dyDescent="0.25">
      <c r="A136" s="28" t="s">
        <v>132</v>
      </c>
      <c r="B136" s="28" t="s">
        <v>78</v>
      </c>
      <c r="C136" s="24">
        <v>92.7</v>
      </c>
      <c r="D136" s="24">
        <v>104.9</v>
      </c>
      <c r="E136" s="24">
        <v>129.20000000000002</v>
      </c>
      <c r="F136" s="24">
        <v>159.1</v>
      </c>
      <c r="G136" s="24">
        <v>194.9</v>
      </c>
      <c r="H136" s="24">
        <v>236.70000000000002</v>
      </c>
      <c r="I136" s="24">
        <v>269</v>
      </c>
      <c r="J136" s="24">
        <v>303</v>
      </c>
      <c r="K136" s="24">
        <v>354</v>
      </c>
      <c r="L136" s="24">
        <v>433.70000000000005</v>
      </c>
      <c r="M136" s="24">
        <v>547.4</v>
      </c>
      <c r="N136" s="24">
        <v>624.5</v>
      </c>
      <c r="O136" s="24">
        <v>711.09999999999991</v>
      </c>
      <c r="P136" s="24">
        <v>789.4</v>
      </c>
      <c r="Q136" s="24">
        <v>864.80000000000007</v>
      </c>
      <c r="R136" s="24">
        <v>936.09999999999991</v>
      </c>
      <c r="S136" s="24">
        <v>1004.8</v>
      </c>
      <c r="T136" s="24">
        <v>1069.3</v>
      </c>
      <c r="U136" s="24">
        <v>1129.6999999999998</v>
      </c>
      <c r="V136" s="24">
        <v>1188.8</v>
      </c>
      <c r="W136" s="24">
        <v>1247.3</v>
      </c>
      <c r="X136" s="24">
        <v>1307</v>
      </c>
      <c r="Y136" s="24">
        <v>1365.4</v>
      </c>
      <c r="Z136" s="24">
        <v>1395.4</v>
      </c>
      <c r="AA136" s="24">
        <v>1425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3384.7909</v>
      </c>
      <c r="D139" s="24">
        <v>3958.6095</v>
      </c>
      <c r="E139" s="24">
        <v>4519.9081000000006</v>
      </c>
      <c r="F139" s="24">
        <v>5093.6759999999995</v>
      </c>
      <c r="G139" s="24">
        <v>5662.8487999999998</v>
      </c>
      <c r="H139" s="24">
        <v>6230.9393999999993</v>
      </c>
      <c r="I139" s="24">
        <v>6797.0102999999999</v>
      </c>
      <c r="J139" s="24">
        <v>7165.1327999999994</v>
      </c>
      <c r="K139" s="24">
        <v>7320.8548000000001</v>
      </c>
      <c r="L139" s="24">
        <v>7460.8991999999998</v>
      </c>
      <c r="M139" s="24">
        <v>7628.0635000000002</v>
      </c>
      <c r="N139" s="24">
        <v>7808.5126</v>
      </c>
      <c r="O139" s="24">
        <v>8055.4053999999996</v>
      </c>
      <c r="P139" s="24">
        <v>8292.8814999999995</v>
      </c>
      <c r="Q139" s="24">
        <v>8553.5923000000003</v>
      </c>
      <c r="R139" s="24">
        <v>8775.0681999999997</v>
      </c>
      <c r="S139" s="24">
        <v>9031.8770000000004</v>
      </c>
      <c r="T139" s="24">
        <v>9223.52</v>
      </c>
      <c r="U139" s="24">
        <v>9419.17</v>
      </c>
      <c r="V139" s="24">
        <v>9606.5990000000002</v>
      </c>
      <c r="W139" s="24">
        <v>9787.396999999999</v>
      </c>
      <c r="X139" s="24">
        <v>9964.4170000000013</v>
      </c>
      <c r="Y139" s="24">
        <v>10222.967000000001</v>
      </c>
      <c r="Z139" s="24">
        <v>10497.960000000001</v>
      </c>
      <c r="AA139" s="24">
        <v>10788.715</v>
      </c>
    </row>
    <row r="140" spans="1:27" x14ac:dyDescent="0.25">
      <c r="A140" s="28" t="s">
        <v>133</v>
      </c>
      <c r="B140" s="28" t="s">
        <v>77</v>
      </c>
      <c r="C140" s="24">
        <v>119.3</v>
      </c>
      <c r="D140" s="24">
        <v>144.5</v>
      </c>
      <c r="E140" s="24">
        <v>174.6</v>
      </c>
      <c r="F140" s="24">
        <v>210.9</v>
      </c>
      <c r="G140" s="24">
        <v>260.8</v>
      </c>
      <c r="H140" s="24">
        <v>322.39999999999998</v>
      </c>
      <c r="I140" s="24">
        <v>382</v>
      </c>
      <c r="J140" s="24">
        <v>445</v>
      </c>
      <c r="K140" s="24">
        <v>550.79999999999995</v>
      </c>
      <c r="L140" s="24">
        <v>649.20000000000005</v>
      </c>
      <c r="M140" s="24">
        <v>807.8</v>
      </c>
      <c r="N140" s="24">
        <v>920.49999999999989</v>
      </c>
      <c r="O140" s="24">
        <v>1028.7</v>
      </c>
      <c r="P140" s="24">
        <v>1122.2</v>
      </c>
      <c r="Q140" s="24">
        <v>1211.5999999999999</v>
      </c>
      <c r="R140" s="24">
        <v>1293.0999999999999</v>
      </c>
      <c r="S140" s="24">
        <v>1372.3</v>
      </c>
      <c r="T140" s="24">
        <v>1450.8</v>
      </c>
      <c r="U140" s="24">
        <v>1527.0000000000002</v>
      </c>
      <c r="V140" s="24">
        <v>1601</v>
      </c>
      <c r="W140" s="24">
        <v>1676.6</v>
      </c>
      <c r="X140" s="24">
        <v>1752.7999999999997</v>
      </c>
      <c r="Y140" s="24">
        <v>1824.8000000000002</v>
      </c>
      <c r="Z140" s="24">
        <v>1861.6</v>
      </c>
      <c r="AA140" s="24">
        <v>1898</v>
      </c>
    </row>
    <row r="141" spans="1:27" x14ac:dyDescent="0.25">
      <c r="A141" s="28" t="s">
        <v>133</v>
      </c>
      <c r="B141" s="28" t="s">
        <v>78</v>
      </c>
      <c r="C141" s="24">
        <v>119.3</v>
      </c>
      <c r="D141" s="24">
        <v>144.5</v>
      </c>
      <c r="E141" s="24">
        <v>174.6</v>
      </c>
      <c r="F141" s="24">
        <v>210.9</v>
      </c>
      <c r="G141" s="24">
        <v>260.8</v>
      </c>
      <c r="H141" s="24">
        <v>322.39999999999998</v>
      </c>
      <c r="I141" s="24">
        <v>382</v>
      </c>
      <c r="J141" s="24">
        <v>445</v>
      </c>
      <c r="K141" s="24">
        <v>550.79999999999995</v>
      </c>
      <c r="L141" s="24">
        <v>649.20000000000005</v>
      </c>
      <c r="M141" s="24">
        <v>807.8</v>
      </c>
      <c r="N141" s="24">
        <v>920.49999999999989</v>
      </c>
      <c r="O141" s="24">
        <v>1028.7</v>
      </c>
      <c r="P141" s="24">
        <v>1122.2</v>
      </c>
      <c r="Q141" s="24">
        <v>1211.5999999999999</v>
      </c>
      <c r="R141" s="24">
        <v>1293.0999999999999</v>
      </c>
      <c r="S141" s="24">
        <v>1372.3</v>
      </c>
      <c r="T141" s="24">
        <v>1450.8</v>
      </c>
      <c r="U141" s="24">
        <v>1527.0000000000002</v>
      </c>
      <c r="V141" s="24">
        <v>1601</v>
      </c>
      <c r="W141" s="24">
        <v>1676.6</v>
      </c>
      <c r="X141" s="24">
        <v>1752.7999999999997</v>
      </c>
      <c r="Y141" s="24">
        <v>1824.8000000000002</v>
      </c>
      <c r="Z141" s="24">
        <v>1861.6</v>
      </c>
      <c r="AA141" s="24">
        <v>1898</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1769.3742000000002</v>
      </c>
      <c r="D144" s="24">
        <v>1860.4858000000002</v>
      </c>
      <c r="E144" s="24">
        <v>1931.5702999999999</v>
      </c>
      <c r="F144" s="24">
        <v>2006.2437</v>
      </c>
      <c r="G144" s="24">
        <v>2079.5261999999998</v>
      </c>
      <c r="H144" s="24">
        <v>2145.1151999999997</v>
      </c>
      <c r="I144" s="24">
        <v>2213.1578</v>
      </c>
      <c r="J144" s="24">
        <v>2286.6977000000002</v>
      </c>
      <c r="K144" s="24">
        <v>2331.4306999999999</v>
      </c>
      <c r="L144" s="24">
        <v>2373.5904</v>
      </c>
      <c r="M144" s="24">
        <v>2422.0252</v>
      </c>
      <c r="N144" s="24">
        <v>2480.1326000000004</v>
      </c>
      <c r="O144" s="24">
        <v>2554.8206</v>
      </c>
      <c r="P144" s="24">
        <v>2631.6816999999996</v>
      </c>
      <c r="Q144" s="24">
        <v>2692.8515000000002</v>
      </c>
      <c r="R144" s="24">
        <v>2748.4629</v>
      </c>
      <c r="S144" s="24">
        <v>2801.3577999999998</v>
      </c>
      <c r="T144" s="24">
        <v>2839.9127000000003</v>
      </c>
      <c r="U144" s="24">
        <v>2879.8269</v>
      </c>
      <c r="V144" s="24">
        <v>2931.2377999999999</v>
      </c>
      <c r="W144" s="24">
        <v>2971.4767000000002</v>
      </c>
      <c r="X144" s="24">
        <v>3015.2011000000002</v>
      </c>
      <c r="Y144" s="24">
        <v>3078.5992999999999</v>
      </c>
      <c r="Z144" s="24">
        <v>3152.1736000000001</v>
      </c>
      <c r="AA144" s="24">
        <v>3216.4719</v>
      </c>
    </row>
    <row r="145" spans="1:27" x14ac:dyDescent="0.25">
      <c r="A145" s="28" t="s">
        <v>134</v>
      </c>
      <c r="B145" s="28" t="s">
        <v>77</v>
      </c>
      <c r="C145" s="24">
        <v>111.8</v>
      </c>
      <c r="D145" s="24">
        <v>150.70000000000002</v>
      </c>
      <c r="E145" s="24">
        <v>160.9</v>
      </c>
      <c r="F145" s="24">
        <v>172.1</v>
      </c>
      <c r="G145" s="24">
        <v>183.29999999999998</v>
      </c>
      <c r="H145" s="24">
        <v>200.8</v>
      </c>
      <c r="I145" s="24">
        <v>217.20000000000002</v>
      </c>
      <c r="J145" s="24">
        <v>234.20000000000002</v>
      </c>
      <c r="K145" s="24">
        <v>260.60000000000002</v>
      </c>
      <c r="L145" s="24">
        <v>289.5</v>
      </c>
      <c r="M145" s="24">
        <v>343.70000000000005</v>
      </c>
      <c r="N145" s="24">
        <v>367.6</v>
      </c>
      <c r="O145" s="24">
        <v>395.9</v>
      </c>
      <c r="P145" s="24">
        <v>420.50000000000006</v>
      </c>
      <c r="Q145" s="24">
        <v>444.3</v>
      </c>
      <c r="R145" s="24">
        <v>465.40000000000003</v>
      </c>
      <c r="S145" s="24">
        <v>483.5</v>
      </c>
      <c r="T145" s="24">
        <v>499.7</v>
      </c>
      <c r="U145" s="24">
        <v>515.09999999999991</v>
      </c>
      <c r="V145" s="24">
        <v>529.59999999999991</v>
      </c>
      <c r="W145" s="24">
        <v>544.1</v>
      </c>
      <c r="X145" s="24">
        <v>560.6</v>
      </c>
      <c r="Y145" s="24">
        <v>576.1</v>
      </c>
      <c r="Z145" s="24">
        <v>583.29999999999995</v>
      </c>
      <c r="AA145" s="24">
        <v>590.20000000000005</v>
      </c>
    </row>
    <row r="146" spans="1:27" x14ac:dyDescent="0.25">
      <c r="A146" s="28" t="s">
        <v>134</v>
      </c>
      <c r="B146" s="28" t="s">
        <v>78</v>
      </c>
      <c r="C146" s="24">
        <v>111.8</v>
      </c>
      <c r="D146" s="24">
        <v>150.70000000000002</v>
      </c>
      <c r="E146" s="24">
        <v>160.9</v>
      </c>
      <c r="F146" s="24">
        <v>172.1</v>
      </c>
      <c r="G146" s="24">
        <v>183.29999999999998</v>
      </c>
      <c r="H146" s="24">
        <v>200.8</v>
      </c>
      <c r="I146" s="24">
        <v>217.20000000000002</v>
      </c>
      <c r="J146" s="24">
        <v>234.20000000000002</v>
      </c>
      <c r="K146" s="24">
        <v>260.60000000000002</v>
      </c>
      <c r="L146" s="24">
        <v>289.5</v>
      </c>
      <c r="M146" s="24">
        <v>343.70000000000005</v>
      </c>
      <c r="N146" s="24">
        <v>367.6</v>
      </c>
      <c r="O146" s="24">
        <v>395.9</v>
      </c>
      <c r="P146" s="24">
        <v>420.50000000000006</v>
      </c>
      <c r="Q146" s="24">
        <v>444.3</v>
      </c>
      <c r="R146" s="24">
        <v>465.40000000000003</v>
      </c>
      <c r="S146" s="24">
        <v>483.5</v>
      </c>
      <c r="T146" s="24">
        <v>499.7</v>
      </c>
      <c r="U146" s="24">
        <v>515.09999999999991</v>
      </c>
      <c r="V146" s="24">
        <v>529.59999999999991</v>
      </c>
      <c r="W146" s="24">
        <v>544.1</v>
      </c>
      <c r="X146" s="24">
        <v>560.6</v>
      </c>
      <c r="Y146" s="24">
        <v>576.1</v>
      </c>
      <c r="Z146" s="24">
        <v>583.29999999999995</v>
      </c>
      <c r="AA146" s="24">
        <v>590.20000000000005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198.50096000000002</v>
      </c>
      <c r="D149" s="24">
        <v>216.13341</v>
      </c>
      <c r="E149" s="24">
        <v>228.27160000000001</v>
      </c>
      <c r="F149" s="24">
        <v>241.56738999999999</v>
      </c>
      <c r="G149" s="24">
        <v>255.73608999999999</v>
      </c>
      <c r="H149" s="24">
        <v>272.90654000000001</v>
      </c>
      <c r="I149" s="24">
        <v>284.93378000000001</v>
      </c>
      <c r="J149" s="24">
        <v>294.77646000000004</v>
      </c>
      <c r="K149" s="24">
        <v>305.44653</v>
      </c>
      <c r="L149" s="24">
        <v>315.22203000000002</v>
      </c>
      <c r="M149" s="24">
        <v>328.07501999999999</v>
      </c>
      <c r="N149" s="24">
        <v>345.67078000000004</v>
      </c>
      <c r="O149" s="24">
        <v>362.62074999999999</v>
      </c>
      <c r="P149" s="24">
        <v>379.16333000000003</v>
      </c>
      <c r="Q149" s="24">
        <v>398.12135999999998</v>
      </c>
      <c r="R149" s="24">
        <v>415.09562</v>
      </c>
      <c r="S149" s="24">
        <v>437.89852999999999</v>
      </c>
      <c r="T149" s="24">
        <v>452.81907999999999</v>
      </c>
      <c r="U149" s="24">
        <v>467.52375000000001</v>
      </c>
      <c r="V149" s="24">
        <v>484.7715</v>
      </c>
      <c r="W149" s="24">
        <v>496.44239000000005</v>
      </c>
      <c r="X149" s="24">
        <v>510.45461</v>
      </c>
      <c r="Y149" s="24">
        <v>528.63031999999998</v>
      </c>
      <c r="Z149" s="24">
        <v>549.32954999999993</v>
      </c>
      <c r="AA149" s="24">
        <v>569.08977000000004</v>
      </c>
    </row>
    <row r="150" spans="1:27" x14ac:dyDescent="0.25">
      <c r="A150" s="28" t="s">
        <v>135</v>
      </c>
      <c r="B150" s="28" t="s">
        <v>77</v>
      </c>
      <c r="C150" s="24">
        <v>14.7</v>
      </c>
      <c r="D150" s="24">
        <v>16.600000000000001</v>
      </c>
      <c r="E150" s="24">
        <v>19.7</v>
      </c>
      <c r="F150" s="24">
        <v>24</v>
      </c>
      <c r="G150" s="24">
        <v>29.500000000000004</v>
      </c>
      <c r="H150" s="24">
        <v>36.1</v>
      </c>
      <c r="I150" s="24">
        <v>41.699999999999996</v>
      </c>
      <c r="J150" s="24">
        <v>47.2</v>
      </c>
      <c r="K150" s="24">
        <v>53.7</v>
      </c>
      <c r="L150" s="24">
        <v>60.5</v>
      </c>
      <c r="M150" s="24">
        <v>72.099999999999994</v>
      </c>
      <c r="N150" s="24">
        <v>78.599999999999994</v>
      </c>
      <c r="O150" s="24">
        <v>85.800000000000011</v>
      </c>
      <c r="P150" s="24">
        <v>92</v>
      </c>
      <c r="Q150" s="24">
        <v>98.1</v>
      </c>
      <c r="R150" s="24">
        <v>103.69999999999999</v>
      </c>
      <c r="S150" s="24">
        <v>109.1</v>
      </c>
      <c r="T150" s="24">
        <v>113.69999999999999</v>
      </c>
      <c r="U150" s="24">
        <v>118</v>
      </c>
      <c r="V150" s="24">
        <v>122.1</v>
      </c>
      <c r="W150" s="24">
        <v>126.10000000000001</v>
      </c>
      <c r="X150" s="24">
        <v>130.30000000000001</v>
      </c>
      <c r="Y150" s="24">
        <v>134.4</v>
      </c>
      <c r="Z150" s="24">
        <v>136.29999999999998</v>
      </c>
      <c r="AA150" s="24">
        <v>138</v>
      </c>
    </row>
    <row r="151" spans="1:27" x14ac:dyDescent="0.25">
      <c r="A151" s="28" t="s">
        <v>135</v>
      </c>
      <c r="B151" s="28" t="s">
        <v>78</v>
      </c>
      <c r="C151" s="24">
        <v>14.7</v>
      </c>
      <c r="D151" s="24">
        <v>16.600000000000001</v>
      </c>
      <c r="E151" s="24">
        <v>19.7</v>
      </c>
      <c r="F151" s="24">
        <v>24</v>
      </c>
      <c r="G151" s="24">
        <v>29.500000000000004</v>
      </c>
      <c r="H151" s="24">
        <v>36.1</v>
      </c>
      <c r="I151" s="24">
        <v>41.699999999999996</v>
      </c>
      <c r="J151" s="24">
        <v>47.2</v>
      </c>
      <c r="K151" s="24">
        <v>53.7</v>
      </c>
      <c r="L151" s="24">
        <v>60.5</v>
      </c>
      <c r="M151" s="24">
        <v>72.099999999999994</v>
      </c>
      <c r="N151" s="24">
        <v>78.599999999999994</v>
      </c>
      <c r="O151" s="24">
        <v>85.800000000000011</v>
      </c>
      <c r="P151" s="24">
        <v>92</v>
      </c>
      <c r="Q151" s="24">
        <v>98.1</v>
      </c>
      <c r="R151" s="24">
        <v>103.69999999999999</v>
      </c>
      <c r="S151" s="24">
        <v>109.1</v>
      </c>
      <c r="T151" s="24">
        <v>113.69999999999999</v>
      </c>
      <c r="U151" s="24">
        <v>118</v>
      </c>
      <c r="V151" s="24">
        <v>122.1</v>
      </c>
      <c r="W151" s="24">
        <v>126.10000000000001</v>
      </c>
      <c r="X151" s="24">
        <v>130.30000000000001</v>
      </c>
      <c r="Y151" s="24">
        <v>134.4</v>
      </c>
      <c r="Z151" s="24">
        <v>136.29999999999998</v>
      </c>
      <c r="AA151" s="24">
        <v>138</v>
      </c>
    </row>
  </sheetData>
  <sheetProtection algorithmName="SHA-512" hashValue="OWtlvBZl4yrI1++KeFpbBP2ZfpaKqHIOwra1BdmDgwx4XMCYsJQmLXkDqCmd2SfDVXjRxzUb9YDlr16eDhCa/Q==" saltValue="NJjkon2N6uiQ+RfccbhTG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B1A8-AB4B-4C37-A338-8E9E66B9A60D}">
  <sheetPr codeName="Sheet4">
    <tabColor rgb="FFFFE600"/>
  </sheetPr>
  <dimension ref="A1:B24"/>
  <sheetViews>
    <sheetView showGridLines="0" zoomScaleNormal="100" workbookViewId="0"/>
  </sheetViews>
  <sheetFormatPr defaultColWidth="9.140625" defaultRowHeight="15" x14ac:dyDescent="0.25"/>
  <cols>
    <col min="1" max="1" width="9.140625" customWidth="1"/>
    <col min="2" max="2" width="100.7109375" customWidth="1"/>
    <col min="3" max="3" width="9.140625" customWidth="1"/>
  </cols>
  <sheetData>
    <row r="1" spans="1:2" x14ac:dyDescent="0.25">
      <c r="A1" s="2" t="s">
        <v>1</v>
      </c>
    </row>
    <row r="3" spans="1:2" ht="90" x14ac:dyDescent="0.25">
      <c r="A3" s="3"/>
      <c r="B3" s="4" t="s">
        <v>2</v>
      </c>
    </row>
    <row r="4" spans="1:2" ht="90" x14ac:dyDescent="0.25">
      <c r="A4" s="3"/>
      <c r="B4" s="4" t="s">
        <v>3</v>
      </c>
    </row>
    <row r="5" spans="1:2" ht="60" x14ac:dyDescent="0.25">
      <c r="A5" s="3"/>
      <c r="B5" s="4" t="s">
        <v>4</v>
      </c>
    </row>
    <row r="6" spans="1:2" ht="75" x14ac:dyDescent="0.25">
      <c r="A6" s="3"/>
      <c r="B6" s="4" t="s">
        <v>5</v>
      </c>
    </row>
    <row r="7" spans="1:2" ht="60" x14ac:dyDescent="0.25">
      <c r="A7" s="3"/>
      <c r="B7" s="4" t="s">
        <v>6</v>
      </c>
    </row>
    <row r="8" spans="1:2" ht="60" x14ac:dyDescent="0.25">
      <c r="A8" s="3"/>
      <c r="B8" s="4" t="s">
        <v>7</v>
      </c>
    </row>
    <row r="9" spans="1:2" ht="60" x14ac:dyDescent="0.25">
      <c r="A9" s="3"/>
      <c r="B9" s="4" t="s">
        <v>8</v>
      </c>
    </row>
    <row r="10" spans="1:2" ht="75" x14ac:dyDescent="0.25">
      <c r="A10" s="3"/>
      <c r="B10" s="4" t="s">
        <v>9</v>
      </c>
    </row>
    <row r="11" spans="1:2" ht="120" x14ac:dyDescent="0.25">
      <c r="A11" s="3"/>
      <c r="B11" s="4" t="s">
        <v>10</v>
      </c>
    </row>
    <row r="12" spans="1:2" ht="60" x14ac:dyDescent="0.25">
      <c r="A12" s="3"/>
      <c r="B12" s="4" t="s">
        <v>11</v>
      </c>
    </row>
    <row r="13" spans="1:2" ht="119.25" customHeight="1" x14ac:dyDescent="0.25">
      <c r="A13" s="3"/>
      <c r="B13" s="4" t="s">
        <v>12</v>
      </c>
    </row>
    <row r="14" spans="1:2" ht="90" x14ac:dyDescent="0.25">
      <c r="A14" s="3"/>
      <c r="B14" s="4" t="s">
        <v>13</v>
      </c>
    </row>
    <row r="15" spans="1:2" x14ac:dyDescent="0.25">
      <c r="A15" s="3"/>
      <c r="B15" s="4" t="s">
        <v>14</v>
      </c>
    </row>
    <row r="16" spans="1:2" x14ac:dyDescent="0.25">
      <c r="A16" s="3"/>
      <c r="B16" s="4"/>
    </row>
    <row r="17" spans="1:2" x14ac:dyDescent="0.25">
      <c r="A17" s="3"/>
      <c r="B17" s="4"/>
    </row>
    <row r="18" spans="1:2" x14ac:dyDescent="0.25">
      <c r="A18" s="3"/>
      <c r="B18" s="4"/>
    </row>
    <row r="19" spans="1:2" x14ac:dyDescent="0.25">
      <c r="A19" s="3"/>
      <c r="B19" s="4"/>
    </row>
    <row r="20" spans="1:2" x14ac:dyDescent="0.25">
      <c r="A20" s="3"/>
      <c r="B20" s="4"/>
    </row>
    <row r="21" spans="1:2" x14ac:dyDescent="0.25">
      <c r="A21" s="3"/>
      <c r="B21" s="5"/>
    </row>
    <row r="22" spans="1:2" x14ac:dyDescent="0.25">
      <c r="A22" s="3"/>
      <c r="B22" s="5"/>
    </row>
    <row r="23" spans="1:2" x14ac:dyDescent="0.25">
      <c r="A23" s="3"/>
      <c r="B23" s="5"/>
    </row>
    <row r="24" spans="1:2" x14ac:dyDescent="0.25">
      <c r="A24" s="3"/>
      <c r="B24" s="5"/>
    </row>
  </sheetData>
  <sheetProtection algorithmName="SHA-512" hashValue="U63wkOU9K6DCBGjtF3rusKG00Dt0DmU4Xib4CQuysaGShnHcGxcOPnp/WjeUn3XsMF9tTvylKX4w3tB6JnfuLA==" saltValue="CCI0RxJBgC7/IYQ6r8yx9g=="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BF10-19C3-4264-8CF8-C6ED666A411D}">
  <sheetPr codeName="Sheet19">
    <tabColor theme="7" tint="0.39997558519241921"/>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390938.02549999999</v>
      </c>
      <c r="D6" s="24">
        <v>318557.27500000002</v>
      </c>
      <c r="E6" s="24">
        <v>309433.70250000001</v>
      </c>
      <c r="F6" s="24">
        <v>298022.85320000001</v>
      </c>
      <c r="G6" s="24">
        <v>264302.303104622</v>
      </c>
      <c r="H6" s="24">
        <v>226075.132093433</v>
      </c>
      <c r="I6" s="24">
        <v>201799.71316579601</v>
      </c>
      <c r="J6" s="24">
        <v>190372.97946808199</v>
      </c>
      <c r="K6" s="24">
        <v>153488.75694389999</v>
      </c>
      <c r="L6" s="24">
        <v>142573.62038988501</v>
      </c>
      <c r="M6" s="24">
        <v>119477.60556577099</v>
      </c>
      <c r="N6" s="24">
        <v>127395.71113233399</v>
      </c>
      <c r="O6" s="24">
        <v>128844.270545373</v>
      </c>
      <c r="P6" s="24">
        <v>118543.383715659</v>
      </c>
      <c r="Q6" s="24">
        <v>83201.560700000002</v>
      </c>
      <c r="R6" s="24">
        <v>70401.073700000008</v>
      </c>
      <c r="S6" s="24">
        <v>55843.588200000006</v>
      </c>
      <c r="T6" s="24">
        <v>52788.064999999988</v>
      </c>
      <c r="U6" s="24">
        <v>49439.438900000008</v>
      </c>
      <c r="V6" s="24">
        <v>42876.202100000002</v>
      </c>
      <c r="W6" s="24">
        <v>41305.6031</v>
      </c>
      <c r="X6" s="24">
        <v>24036.560699999998</v>
      </c>
      <c r="Y6" s="24">
        <v>19252.614300000001</v>
      </c>
      <c r="Z6" s="24">
        <v>14609.6402</v>
      </c>
      <c r="AA6" s="24">
        <v>11701.4236</v>
      </c>
    </row>
    <row r="7" spans="1:27" x14ac:dyDescent="0.25">
      <c r="A7" s="28" t="s">
        <v>40</v>
      </c>
      <c r="B7" s="28" t="s">
        <v>72</v>
      </c>
      <c r="C7" s="24">
        <v>120505.577</v>
      </c>
      <c r="D7" s="24">
        <v>99644.895999999993</v>
      </c>
      <c r="E7" s="24">
        <v>103152.8735</v>
      </c>
      <c r="F7" s="24">
        <v>79870.354949240005</v>
      </c>
      <c r="G7" s="24">
        <v>71951.743859073991</v>
      </c>
      <c r="H7" s="24">
        <v>66155.985052334989</v>
      </c>
      <c r="I7" s="24">
        <v>57399.778421673</v>
      </c>
      <c r="J7" s="24">
        <v>56894.5285</v>
      </c>
      <c r="K7" s="24">
        <v>49104.616000000002</v>
      </c>
      <c r="L7" s="24">
        <v>49248.030500000001</v>
      </c>
      <c r="M7" s="24">
        <v>47128.977500000001</v>
      </c>
      <c r="N7" s="24">
        <v>45138.065999999999</v>
      </c>
      <c r="O7" s="24">
        <v>44321.638500000001</v>
      </c>
      <c r="P7" s="24">
        <v>41415.658499999998</v>
      </c>
      <c r="Q7" s="24">
        <v>37782.054499999998</v>
      </c>
      <c r="R7" s="24">
        <v>36809.877999999997</v>
      </c>
      <c r="S7" s="24">
        <v>33578.090499999998</v>
      </c>
      <c r="T7" s="24">
        <v>30960.937000000002</v>
      </c>
      <c r="U7" s="24">
        <v>28986.2925</v>
      </c>
      <c r="V7" s="24">
        <v>29557.940500000001</v>
      </c>
      <c r="W7" s="24">
        <v>26187.4283</v>
      </c>
      <c r="X7" s="24">
        <v>25235.958200000001</v>
      </c>
      <c r="Y7" s="24">
        <v>22609.8838</v>
      </c>
      <c r="Z7" s="24">
        <v>21259.4987</v>
      </c>
      <c r="AA7" s="24">
        <v>20898.7202</v>
      </c>
    </row>
    <row r="8" spans="1:27" x14ac:dyDescent="0.25">
      <c r="A8" s="28" t="s">
        <v>40</v>
      </c>
      <c r="B8" s="28" t="s">
        <v>20</v>
      </c>
      <c r="C8" s="24">
        <v>17308.593820319998</v>
      </c>
      <c r="D8" s="24">
        <v>15651.8380940283</v>
      </c>
      <c r="E8" s="24">
        <v>11611.201899813399</v>
      </c>
      <c r="F8" s="24">
        <v>10974.114269026401</v>
      </c>
      <c r="G8" s="24">
        <v>10372.736282301399</v>
      </c>
      <c r="H8" s="24">
        <v>9792.9690955952992</v>
      </c>
      <c r="I8" s="24">
        <v>9254.2140418053987</v>
      </c>
      <c r="J8" s="24">
        <v>8984.0879867809999</v>
      </c>
      <c r="K8" s="24">
        <v>8223.9307629257</v>
      </c>
      <c r="L8" s="24">
        <v>7796.7324623498989</v>
      </c>
      <c r="M8" s="24">
        <v>7334.2125918638003</v>
      </c>
      <c r="N8" s="24">
        <v>6918.1929653945999</v>
      </c>
      <c r="O8" s="24">
        <v>6551.7902371587006</v>
      </c>
      <c r="P8" s="24">
        <v>6332.3636991951998</v>
      </c>
      <c r="Q8" s="24">
        <v>16923.782698138602</v>
      </c>
      <c r="R8" s="24">
        <v>9635.9340357806996</v>
      </c>
      <c r="S8" s="24">
        <v>12084.1678367439</v>
      </c>
      <c r="T8" s="24">
        <v>13206.222679871898</v>
      </c>
      <c r="U8" s="24">
        <v>13730.5508295416</v>
      </c>
      <c r="V8" s="24">
        <v>11136.7880026689</v>
      </c>
      <c r="W8" s="24">
        <v>10384.521852943299</v>
      </c>
      <c r="X8" s="24">
        <v>13021.052509311001</v>
      </c>
      <c r="Y8" s="24">
        <v>8349.2040382987998</v>
      </c>
      <c r="Z8" s="24">
        <v>6392.2565036488995</v>
      </c>
      <c r="AA8" s="24">
        <v>3121.9799124286005</v>
      </c>
    </row>
    <row r="9" spans="1:27" x14ac:dyDescent="0.25">
      <c r="A9" s="28" t="s">
        <v>40</v>
      </c>
      <c r="B9" s="28" t="s">
        <v>32</v>
      </c>
      <c r="C9" s="24">
        <v>1601.7872340000001</v>
      </c>
      <c r="D9" s="24">
        <v>1481.9393520000001</v>
      </c>
      <c r="E9" s="24">
        <v>1466.8649600000001</v>
      </c>
      <c r="F9" s="24">
        <v>171.66548500000002</v>
      </c>
      <c r="G9" s="24">
        <v>165.06461700000003</v>
      </c>
      <c r="H9" s="24">
        <v>176.93878800000002</v>
      </c>
      <c r="I9" s="24">
        <v>177.878276</v>
      </c>
      <c r="J9" s="24">
        <v>144.703946</v>
      </c>
      <c r="K9" s="24">
        <v>120.3811087</v>
      </c>
      <c r="L9" s="24">
        <v>127.13596100000001</v>
      </c>
      <c r="M9" s="24">
        <v>109.94064199999998</v>
      </c>
      <c r="N9" s="24">
        <v>105.31188600000002</v>
      </c>
      <c r="O9" s="24">
        <v>95.137405000000001</v>
      </c>
      <c r="P9" s="24">
        <v>88.993082799999996</v>
      </c>
      <c r="Q9" s="24">
        <v>91.134195000000005</v>
      </c>
      <c r="R9" s="24">
        <v>72.283050000000003</v>
      </c>
      <c r="S9" s="24">
        <v>136.72348000000002</v>
      </c>
      <c r="T9" s="24">
        <v>138.00883999999999</v>
      </c>
      <c r="U9" s="24">
        <v>0</v>
      </c>
      <c r="V9" s="24">
        <v>0</v>
      </c>
      <c r="W9" s="24">
        <v>0</v>
      </c>
      <c r="X9" s="24">
        <v>0</v>
      </c>
      <c r="Y9" s="24">
        <v>0</v>
      </c>
      <c r="Z9" s="24">
        <v>0</v>
      </c>
      <c r="AA9" s="24">
        <v>0</v>
      </c>
    </row>
    <row r="10" spans="1:27" x14ac:dyDescent="0.25">
      <c r="A10" s="28" t="s">
        <v>40</v>
      </c>
      <c r="B10" s="28" t="s">
        <v>67</v>
      </c>
      <c r="C10" s="24">
        <v>543.1599182200639</v>
      </c>
      <c r="D10" s="24">
        <v>485.34333570284497</v>
      </c>
      <c r="E10" s="24">
        <v>998.92723756933606</v>
      </c>
      <c r="F10" s="24">
        <v>194.29687207228</v>
      </c>
      <c r="G10" s="24">
        <v>415.06936723885002</v>
      </c>
      <c r="H10" s="24">
        <v>493.84941741310007</v>
      </c>
      <c r="I10" s="24">
        <v>322.50203598306007</v>
      </c>
      <c r="J10" s="24">
        <v>351.09026661038001</v>
      </c>
      <c r="K10" s="24">
        <v>54.320119169835998</v>
      </c>
      <c r="L10" s="24">
        <v>141.76811935603496</v>
      </c>
      <c r="M10" s="24">
        <v>87.51076961751599</v>
      </c>
      <c r="N10" s="24">
        <v>157.45913630294999</v>
      </c>
      <c r="O10" s="24">
        <v>35.175732365300007</v>
      </c>
      <c r="P10" s="24">
        <v>60.987866897340005</v>
      </c>
      <c r="Q10" s="24">
        <v>1218.6591270702202</v>
      </c>
      <c r="R10" s="24">
        <v>844.38023406862999</v>
      </c>
      <c r="S10" s="24">
        <v>2761.2984512024996</v>
      </c>
      <c r="T10" s="24">
        <v>2323.3101707188498</v>
      </c>
      <c r="U10" s="24">
        <v>4659.1082834685003</v>
      </c>
      <c r="V10" s="24">
        <v>6881.4390772291199</v>
      </c>
      <c r="W10" s="24">
        <v>4371.1532757814002</v>
      </c>
      <c r="X10" s="24">
        <v>8886.1991282047002</v>
      </c>
      <c r="Y10" s="24">
        <v>13854.428055404402</v>
      </c>
      <c r="Z10" s="24">
        <v>11057.779639157199</v>
      </c>
      <c r="AA10" s="24">
        <v>9432.0690263377001</v>
      </c>
    </row>
    <row r="11" spans="1:27" x14ac:dyDescent="0.25">
      <c r="A11" s="28" t="s">
        <v>40</v>
      </c>
      <c r="B11" s="28" t="s">
        <v>66</v>
      </c>
      <c r="C11" s="24">
        <v>87693.277513000008</v>
      </c>
      <c r="D11" s="24">
        <v>106822.62443999999</v>
      </c>
      <c r="E11" s="24">
        <v>82469.807109999994</v>
      </c>
      <c r="F11" s="24">
        <v>86550.685159999994</v>
      </c>
      <c r="G11" s="24">
        <v>92377.446536000003</v>
      </c>
      <c r="H11" s="24">
        <v>81834.114304000002</v>
      </c>
      <c r="I11" s="24">
        <v>78130.333729999998</v>
      </c>
      <c r="J11" s="24">
        <v>85204.622330000013</v>
      </c>
      <c r="K11" s="24">
        <v>70711.064769999997</v>
      </c>
      <c r="L11" s="24">
        <v>56212.672114999994</v>
      </c>
      <c r="M11" s="24">
        <v>66575.933495000005</v>
      </c>
      <c r="N11" s="24">
        <v>51271.737882999994</v>
      </c>
      <c r="O11" s="24">
        <v>52229.068059999998</v>
      </c>
      <c r="P11" s="24">
        <v>55724.175194999989</v>
      </c>
      <c r="Q11" s="24">
        <v>49552.976580000002</v>
      </c>
      <c r="R11" s="24">
        <v>45847.7143</v>
      </c>
      <c r="S11" s="24">
        <v>48688.134879999998</v>
      </c>
      <c r="T11" s="24">
        <v>39924.848539999992</v>
      </c>
      <c r="U11" s="24">
        <v>31907.262990000003</v>
      </c>
      <c r="V11" s="24">
        <v>38062.085720000003</v>
      </c>
      <c r="W11" s="24">
        <v>28696.86393</v>
      </c>
      <c r="X11" s="24">
        <v>29293.71845</v>
      </c>
      <c r="Y11" s="24">
        <v>30983.320529999997</v>
      </c>
      <c r="Z11" s="24">
        <v>26947.300950000001</v>
      </c>
      <c r="AA11" s="24">
        <v>25605.004110000002</v>
      </c>
    </row>
    <row r="12" spans="1:27" x14ac:dyDescent="0.25">
      <c r="A12" s="28" t="s">
        <v>40</v>
      </c>
      <c r="B12" s="28" t="s">
        <v>70</v>
      </c>
      <c r="C12" s="24">
        <v>72265.599139999991</v>
      </c>
      <c r="D12" s="24">
        <v>84212.368969884788</v>
      </c>
      <c r="E12" s="24">
        <v>74458.014482103652</v>
      </c>
      <c r="F12" s="24">
        <v>76616.541935137881</v>
      </c>
      <c r="G12" s="24">
        <v>79119.997780822014</v>
      </c>
      <c r="H12" s="24">
        <v>81276.119837076752</v>
      </c>
      <c r="I12" s="24">
        <v>83031.307899592415</v>
      </c>
      <c r="J12" s="24">
        <v>84431.217806954533</v>
      </c>
      <c r="K12" s="24">
        <v>81145.540023092748</v>
      </c>
      <c r="L12" s="24">
        <v>77574.332775679548</v>
      </c>
      <c r="M12" s="24">
        <v>76169.15403710198</v>
      </c>
      <c r="N12" s="24">
        <v>68719.846964944809</v>
      </c>
      <c r="O12" s="24">
        <v>62479.779316723827</v>
      </c>
      <c r="P12" s="24">
        <v>64620.220142509483</v>
      </c>
      <c r="Q12" s="24">
        <v>73749.264914120329</v>
      </c>
      <c r="R12" s="24">
        <v>80651.493233739078</v>
      </c>
      <c r="S12" s="24">
        <v>93512.046621794463</v>
      </c>
      <c r="T12" s="24">
        <v>88124.361259017373</v>
      </c>
      <c r="U12" s="24">
        <v>83882.218936227524</v>
      </c>
      <c r="V12" s="24">
        <v>77084.63050045968</v>
      </c>
      <c r="W12" s="24">
        <v>75706.942018559886</v>
      </c>
      <c r="X12" s="24">
        <v>72486.366400483515</v>
      </c>
      <c r="Y12" s="24">
        <v>73927.612966994289</v>
      </c>
      <c r="Z12" s="24">
        <v>71310.225674972986</v>
      </c>
      <c r="AA12" s="24">
        <v>70872.278802143061</v>
      </c>
    </row>
    <row r="13" spans="1:27" x14ac:dyDescent="0.25">
      <c r="A13" s="28" t="s">
        <v>40</v>
      </c>
      <c r="B13" s="28" t="s">
        <v>69</v>
      </c>
      <c r="C13" s="24">
        <v>13.206605784621217</v>
      </c>
      <c r="D13" s="24">
        <v>18.945268669778649</v>
      </c>
      <c r="E13" s="24">
        <v>18.840630012990008</v>
      </c>
      <c r="F13" s="24">
        <v>17.607458942442239</v>
      </c>
      <c r="G13" s="24">
        <v>17.960257821555093</v>
      </c>
      <c r="H13" s="24">
        <v>19.966406692456044</v>
      </c>
      <c r="I13" s="24">
        <v>20.695447472268846</v>
      </c>
      <c r="J13" s="24">
        <v>17.311737947991848</v>
      </c>
      <c r="K13" s="24">
        <v>25.354720821896613</v>
      </c>
      <c r="L13" s="24">
        <v>25.100329702443091</v>
      </c>
      <c r="M13" s="24">
        <v>24.453901342720119</v>
      </c>
      <c r="N13" s="24">
        <v>22.903048755211408</v>
      </c>
      <c r="O13" s="24">
        <v>20.971947025457272</v>
      </c>
      <c r="P13" s="24">
        <v>19.307831204931823</v>
      </c>
      <c r="Q13" s="24">
        <v>19.622275790241105</v>
      </c>
      <c r="R13" s="24">
        <v>18.445595886610679</v>
      </c>
      <c r="S13" s="24">
        <v>15.5830731126338</v>
      </c>
      <c r="T13" s="24">
        <v>15.599460903299997</v>
      </c>
      <c r="U13" s="24">
        <v>15.519559793427987</v>
      </c>
      <c r="V13" s="24">
        <v>15.238256227219161</v>
      </c>
      <c r="W13" s="24">
        <v>15.901851504340735</v>
      </c>
      <c r="X13" s="24">
        <v>17.932210977085468</v>
      </c>
      <c r="Y13" s="24">
        <v>16.56803635736086</v>
      </c>
      <c r="Z13" s="24">
        <v>16.471897865283573</v>
      </c>
      <c r="AA13" s="24">
        <v>15.61198925110536</v>
      </c>
    </row>
    <row r="14" spans="1:27" x14ac:dyDescent="0.25">
      <c r="A14" s="28" t="s">
        <v>40</v>
      </c>
      <c r="B14" s="28" t="s">
        <v>36</v>
      </c>
      <c r="C14" s="24">
        <v>0.19454364779630001</v>
      </c>
      <c r="D14" s="24">
        <v>0.24444286774199997</v>
      </c>
      <c r="E14" s="24">
        <v>0.2536300920997</v>
      </c>
      <c r="F14" s="24">
        <v>0.22512311240519997</v>
      </c>
      <c r="G14" s="24">
        <v>0.22010769148039996</v>
      </c>
      <c r="H14" s="24">
        <v>0.21855241135470002</v>
      </c>
      <c r="I14" s="24">
        <v>0.20503597670769996</v>
      </c>
      <c r="J14" s="24">
        <v>0.45756578792270003</v>
      </c>
      <c r="K14" s="24">
        <v>0.43190824516750004</v>
      </c>
      <c r="L14" s="24">
        <v>0.61184149456449999</v>
      </c>
      <c r="M14" s="24">
        <v>1.2080797591049999</v>
      </c>
      <c r="N14" s="24">
        <v>2.3877599412884996</v>
      </c>
      <c r="O14" s="24">
        <v>2.2336106285353989</v>
      </c>
      <c r="P14" s="24">
        <v>2.8134823842452001</v>
      </c>
      <c r="Q14" s="24">
        <v>4.2989800427938007</v>
      </c>
      <c r="R14" s="24">
        <v>4.0794648351495999</v>
      </c>
      <c r="S14" s="24">
        <v>3.7698666472955997</v>
      </c>
      <c r="T14" s="24">
        <v>3.5230934146972994</v>
      </c>
      <c r="U14" s="24">
        <v>3.5405295726075003</v>
      </c>
      <c r="V14" s="24">
        <v>3.2779274796632989</v>
      </c>
      <c r="W14" s="24">
        <v>4.5549748825524992</v>
      </c>
      <c r="X14" s="24">
        <v>4.9245065108267996</v>
      </c>
      <c r="Y14" s="24">
        <v>4.6899842052840004</v>
      </c>
      <c r="Z14" s="24">
        <v>4.9314644171900008</v>
      </c>
      <c r="AA14" s="24">
        <v>4.6599121916159989</v>
      </c>
    </row>
    <row r="15" spans="1:27" x14ac:dyDescent="0.25">
      <c r="A15" s="28" t="s">
        <v>40</v>
      </c>
      <c r="B15" s="28" t="s">
        <v>74</v>
      </c>
      <c r="C15" s="24">
        <v>642.87943400000006</v>
      </c>
      <c r="D15" s="24">
        <v>927.43089500000008</v>
      </c>
      <c r="E15" s="24">
        <v>1811.6019900000001</v>
      </c>
      <c r="F15" s="24">
        <v>1939.0861409778886</v>
      </c>
      <c r="G15" s="24">
        <v>8094.4213751530542</v>
      </c>
      <c r="H15" s="24">
        <v>14764.585705953536</v>
      </c>
      <c r="I15" s="24">
        <v>16600.896845505598</v>
      </c>
      <c r="J15" s="24">
        <v>15872.071927439174</v>
      </c>
      <c r="K15" s="24">
        <v>19038.400174347917</v>
      </c>
      <c r="L15" s="24">
        <v>19989.677640070582</v>
      </c>
      <c r="M15" s="24">
        <v>15819.062833959857</v>
      </c>
      <c r="N15" s="24">
        <v>18166.098251594365</v>
      </c>
      <c r="O15" s="24">
        <v>15103.35513166296</v>
      </c>
      <c r="P15" s="24">
        <v>16513.298908852565</v>
      </c>
      <c r="Q15" s="24">
        <v>19453.497344899646</v>
      </c>
      <c r="R15" s="24">
        <v>14732.101593089463</v>
      </c>
      <c r="S15" s="24">
        <v>14175.886901914009</v>
      </c>
      <c r="T15" s="24">
        <v>12288.112140090872</v>
      </c>
      <c r="U15" s="24">
        <v>13084.556252132994</v>
      </c>
      <c r="V15" s="24">
        <v>11913.500912329111</v>
      </c>
      <c r="W15" s="24">
        <v>11639.232357548122</v>
      </c>
      <c r="X15" s="24">
        <v>11542.50233817656</v>
      </c>
      <c r="Y15" s="24">
        <v>10527.522828764586</v>
      </c>
      <c r="Z15" s="24">
        <v>10271.896807569996</v>
      </c>
      <c r="AA15" s="24">
        <v>9336.2236810797876</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690869.22673132468</v>
      </c>
      <c r="D17" s="30">
        <v>626875.23046028567</v>
      </c>
      <c r="E17" s="30">
        <v>583610.23231949937</v>
      </c>
      <c r="F17" s="30">
        <v>552418.11932941899</v>
      </c>
      <c r="G17" s="30">
        <v>518722.32180487987</v>
      </c>
      <c r="H17" s="30">
        <v>465825.07499454566</v>
      </c>
      <c r="I17" s="30">
        <v>430136.42301832221</v>
      </c>
      <c r="J17" s="30">
        <v>426400.54204237589</v>
      </c>
      <c r="K17" s="30">
        <v>362873.9644486102</v>
      </c>
      <c r="L17" s="30">
        <v>333699.39265297289</v>
      </c>
      <c r="M17" s="30">
        <v>316907.78850269702</v>
      </c>
      <c r="N17" s="30">
        <v>299729.22901673155</v>
      </c>
      <c r="O17" s="30">
        <v>294577.83174364624</v>
      </c>
      <c r="P17" s="30">
        <v>286805.09003326594</v>
      </c>
      <c r="Q17" s="30">
        <v>262539.05499011942</v>
      </c>
      <c r="R17" s="30">
        <v>244281.20214947502</v>
      </c>
      <c r="S17" s="30">
        <v>246619.6330428535</v>
      </c>
      <c r="T17" s="30">
        <v>227481.35295051141</v>
      </c>
      <c r="U17" s="30">
        <v>212620.39199903104</v>
      </c>
      <c r="V17" s="30">
        <v>205614.32415658492</v>
      </c>
      <c r="W17" s="30">
        <v>186668.41432878893</v>
      </c>
      <c r="X17" s="30">
        <v>172977.78759897628</v>
      </c>
      <c r="Y17" s="30">
        <v>168993.63172705483</v>
      </c>
      <c r="Z17" s="30">
        <v>151593.17356564436</v>
      </c>
      <c r="AA17" s="30">
        <v>141647.08764016046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195011.033</v>
      </c>
      <c r="D20" s="24">
        <v>154499.231</v>
      </c>
      <c r="E20" s="24">
        <v>143251.42550000001</v>
      </c>
      <c r="F20" s="24">
        <v>140248.53700000001</v>
      </c>
      <c r="G20" s="24">
        <v>130136.28049999999</v>
      </c>
      <c r="H20" s="24">
        <v>107585.6275</v>
      </c>
      <c r="I20" s="24">
        <v>96829.651509880001</v>
      </c>
      <c r="J20" s="24">
        <v>90386.808417849999</v>
      </c>
      <c r="K20" s="24">
        <v>61926.062800053995</v>
      </c>
      <c r="L20" s="24">
        <v>59545.062394912005</v>
      </c>
      <c r="M20" s="24">
        <v>46254.473594638002</v>
      </c>
      <c r="N20" s="24">
        <v>49956.212500000001</v>
      </c>
      <c r="O20" s="24">
        <v>53431.299500000001</v>
      </c>
      <c r="P20" s="24">
        <v>47888.453500000003</v>
      </c>
      <c r="Q20" s="24">
        <v>16955.663499999999</v>
      </c>
      <c r="R20" s="24">
        <v>16001.0605</v>
      </c>
      <c r="S20" s="24">
        <v>15098.522499999999</v>
      </c>
      <c r="T20" s="24">
        <v>14273.565500000001</v>
      </c>
      <c r="U20" s="24">
        <v>13486.188</v>
      </c>
      <c r="V20" s="24">
        <v>10494.982</v>
      </c>
      <c r="W20" s="24">
        <v>12021.963</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159.85658631999999</v>
      </c>
      <c r="D22" s="24">
        <v>225.8136978389</v>
      </c>
      <c r="E22" s="24">
        <v>214.22246643700004</v>
      </c>
      <c r="F22" s="24">
        <v>385.80004666970001</v>
      </c>
      <c r="G22" s="24">
        <v>365.76681288830002</v>
      </c>
      <c r="H22" s="24">
        <v>345.80495790749995</v>
      </c>
      <c r="I22" s="24">
        <v>323.60583091789999</v>
      </c>
      <c r="J22" s="24">
        <v>313.66588050360002</v>
      </c>
      <c r="K22" s="24">
        <v>289.78371470000002</v>
      </c>
      <c r="L22" s="24">
        <v>282.55443257950009</v>
      </c>
      <c r="M22" s="24">
        <v>258.8664136534</v>
      </c>
      <c r="N22" s="24">
        <v>242.08146686399999</v>
      </c>
      <c r="O22" s="24">
        <v>228.93087346019999</v>
      </c>
      <c r="P22" s="24">
        <v>386.93178053040003</v>
      </c>
      <c r="Q22" s="24">
        <v>3868.4808750152001</v>
      </c>
      <c r="R22" s="24">
        <v>1498.541553689</v>
      </c>
      <c r="S22" s="24">
        <v>3499.2199395759999</v>
      </c>
      <c r="T22" s="24">
        <v>3927.1737398740001</v>
      </c>
      <c r="U22" s="24">
        <v>4976.0314454520003</v>
      </c>
      <c r="V22" s="24">
        <v>3725.1858405574999</v>
      </c>
      <c r="W22" s="24">
        <v>3366.373505092</v>
      </c>
      <c r="X22" s="24">
        <v>4693.1921438509999</v>
      </c>
      <c r="Y22" s="24">
        <v>727.8577309399999</v>
      </c>
      <c r="Z22" s="24">
        <v>1.1871938E-2</v>
      </c>
      <c r="AA22" s="24">
        <v>1.1246890000000001E-2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6.0401426200000002E-3</v>
      </c>
      <c r="D24" s="24">
        <v>5.3244977799999996E-3</v>
      </c>
      <c r="E24" s="24">
        <v>36.425619420720004</v>
      </c>
      <c r="F24" s="24">
        <v>1.1275092607999999</v>
      </c>
      <c r="G24" s="24">
        <v>40.014017717450002</v>
      </c>
      <c r="H24" s="24">
        <v>21.3386338171</v>
      </c>
      <c r="I24" s="24">
        <v>8.6412690522000002</v>
      </c>
      <c r="J24" s="24">
        <v>29.873727111569995</v>
      </c>
      <c r="K24" s="24">
        <v>4.9501512299999998E-3</v>
      </c>
      <c r="L24" s="24">
        <v>8.3741571524199969</v>
      </c>
      <c r="M24" s="24">
        <v>4.2971117699999997E-3</v>
      </c>
      <c r="N24" s="24">
        <v>31.89947992335</v>
      </c>
      <c r="O24" s="24">
        <v>4.9363453199999996E-3</v>
      </c>
      <c r="P24" s="24">
        <v>3.1103815608400001</v>
      </c>
      <c r="Q24" s="24">
        <v>187.5052826987</v>
      </c>
      <c r="R24" s="24">
        <v>144.7469432442</v>
      </c>
      <c r="S24" s="24">
        <v>386.96418546319995</v>
      </c>
      <c r="T24" s="24">
        <v>237.15597617649999</v>
      </c>
      <c r="U24" s="24">
        <v>1058.7326341089999</v>
      </c>
      <c r="V24" s="24">
        <v>2222.5114346838</v>
      </c>
      <c r="W24" s="24">
        <v>1153.4263515605001</v>
      </c>
      <c r="X24" s="24">
        <v>2891.7563471909998</v>
      </c>
      <c r="Y24" s="24">
        <v>5173.7391420696003</v>
      </c>
      <c r="Z24" s="24">
        <v>3749.5200293251996</v>
      </c>
      <c r="AA24" s="24">
        <v>3418.5390466102003</v>
      </c>
    </row>
    <row r="25" spans="1:27" x14ac:dyDescent="0.25">
      <c r="A25" s="28" t="s">
        <v>131</v>
      </c>
      <c r="B25" s="28" t="s">
        <v>66</v>
      </c>
      <c r="C25" s="24">
        <v>13467.864740000001</v>
      </c>
      <c r="D25" s="24">
        <v>13739.330099999999</v>
      </c>
      <c r="E25" s="24">
        <v>12602.163600000002</v>
      </c>
      <c r="F25" s="24">
        <v>16187.7027</v>
      </c>
      <c r="G25" s="24">
        <v>16677.267899999999</v>
      </c>
      <c r="H25" s="24">
        <v>15971.908140000001</v>
      </c>
      <c r="I25" s="24">
        <v>15628.059940000001</v>
      </c>
      <c r="J25" s="24">
        <v>18152.962500000001</v>
      </c>
      <c r="K25" s="24">
        <v>15106.414280000001</v>
      </c>
      <c r="L25" s="24">
        <v>12747.362590000001</v>
      </c>
      <c r="M25" s="24">
        <v>11394.24199</v>
      </c>
      <c r="N25" s="24">
        <v>10631.600780000001</v>
      </c>
      <c r="O25" s="24">
        <v>11166.688239999999</v>
      </c>
      <c r="P25" s="24">
        <v>11494.671849999999</v>
      </c>
      <c r="Q25" s="24">
        <v>10886.037829999999</v>
      </c>
      <c r="R25" s="24">
        <v>9586.624850000002</v>
      </c>
      <c r="S25" s="24">
        <v>10688.2441</v>
      </c>
      <c r="T25" s="24">
        <v>8546.4890099999993</v>
      </c>
      <c r="U25" s="24">
        <v>7453.5695500000002</v>
      </c>
      <c r="V25" s="24">
        <v>7003.2831699999997</v>
      </c>
      <c r="W25" s="24">
        <v>5841.81484</v>
      </c>
      <c r="X25" s="24">
        <v>6682.5281899999991</v>
      </c>
      <c r="Y25" s="24">
        <v>6348.1662400000005</v>
      </c>
      <c r="Z25" s="24">
        <v>5660.62255</v>
      </c>
      <c r="AA25" s="24">
        <v>5517.4185099999995</v>
      </c>
    </row>
    <row r="26" spans="1:27" x14ac:dyDescent="0.25">
      <c r="A26" s="28" t="s">
        <v>131</v>
      </c>
      <c r="B26" s="28" t="s">
        <v>70</v>
      </c>
      <c r="C26" s="24">
        <v>15906.790739999999</v>
      </c>
      <c r="D26" s="24">
        <v>18960.543897150092</v>
      </c>
      <c r="E26" s="24">
        <v>20075.721163222621</v>
      </c>
      <c r="F26" s="24">
        <v>24255.160031915308</v>
      </c>
      <c r="G26" s="24">
        <v>24980.923985253808</v>
      </c>
      <c r="H26" s="24">
        <v>24445.054953188799</v>
      </c>
      <c r="I26" s="24">
        <v>22555.3217875423</v>
      </c>
      <c r="J26" s="24">
        <v>24778.518821831902</v>
      </c>
      <c r="K26" s="24">
        <v>26106.245505061499</v>
      </c>
      <c r="L26" s="24">
        <v>25939.082050290999</v>
      </c>
      <c r="M26" s="24">
        <v>24843.067906120694</v>
      </c>
      <c r="N26" s="24">
        <v>23584.142199270995</v>
      </c>
      <c r="O26" s="24">
        <v>21876.982615759</v>
      </c>
      <c r="P26" s="24">
        <v>22628.939197285898</v>
      </c>
      <c r="Q26" s="24">
        <v>26501.700183061301</v>
      </c>
      <c r="R26" s="24">
        <v>24746.509867393001</v>
      </c>
      <c r="S26" s="24">
        <v>24705.323009563861</v>
      </c>
      <c r="T26" s="24">
        <v>20784.964221900907</v>
      </c>
      <c r="U26" s="24">
        <v>21018.319189875201</v>
      </c>
      <c r="V26" s="24">
        <v>18883.603480822399</v>
      </c>
      <c r="W26" s="24">
        <v>24419.698569644999</v>
      </c>
      <c r="X26" s="24">
        <v>22312.398061882202</v>
      </c>
      <c r="Y26" s="24">
        <v>22276.5163430797</v>
      </c>
      <c r="Z26" s="24">
        <v>21857.850448735604</v>
      </c>
      <c r="AA26" s="24">
        <v>20766.138113894598</v>
      </c>
    </row>
    <row r="27" spans="1:27" x14ac:dyDescent="0.25">
      <c r="A27" s="28" t="s">
        <v>131</v>
      </c>
      <c r="B27" s="28" t="s">
        <v>69</v>
      </c>
      <c r="C27" s="24">
        <v>4.5080116212017574</v>
      </c>
      <c r="D27" s="24">
        <v>8.4700505219393403</v>
      </c>
      <c r="E27" s="24">
        <v>8.8601666778611019</v>
      </c>
      <c r="F27" s="24">
        <v>8.5704840824826984</v>
      </c>
      <c r="G27" s="24">
        <v>9.6656747510323999</v>
      </c>
      <c r="H27" s="24">
        <v>11.709255157342966</v>
      </c>
      <c r="I27" s="24">
        <v>12.889648341769691</v>
      </c>
      <c r="J27" s="24">
        <v>10.852041089922299</v>
      </c>
      <c r="K27" s="24">
        <v>17.740030247851497</v>
      </c>
      <c r="L27" s="24">
        <v>17.72552356608492</v>
      </c>
      <c r="M27" s="24">
        <v>17.18228209129121</v>
      </c>
      <c r="N27" s="24">
        <v>16.043621874105579</v>
      </c>
      <c r="O27" s="24">
        <v>14.736356290737849</v>
      </c>
      <c r="P27" s="24">
        <v>13.490104118065446</v>
      </c>
      <c r="Q27" s="24">
        <v>13.787392970777299</v>
      </c>
      <c r="R27" s="24">
        <v>13.041212397068298</v>
      </c>
      <c r="S27" s="24">
        <v>11.007342681459681</v>
      </c>
      <c r="T27" s="24">
        <v>10.680494087606679</v>
      </c>
      <c r="U27" s="24">
        <v>10.714105202643619</v>
      </c>
      <c r="V27" s="24">
        <v>10.330656944095839</v>
      </c>
      <c r="W27" s="24">
        <v>9.9843057040660383</v>
      </c>
      <c r="X27" s="24">
        <v>11.037346296892828</v>
      </c>
      <c r="Y27" s="24">
        <v>10.049878336850281</v>
      </c>
      <c r="Z27" s="24">
        <v>10.2335881336036</v>
      </c>
      <c r="AA27" s="24">
        <v>9.6997939565549309</v>
      </c>
    </row>
    <row r="28" spans="1:27" x14ac:dyDescent="0.25">
      <c r="A28" s="28" t="s">
        <v>131</v>
      </c>
      <c r="B28" s="28" t="s">
        <v>36</v>
      </c>
      <c r="C28" s="24">
        <v>1.09146615E-5</v>
      </c>
      <c r="D28" s="24">
        <v>1.14277706E-5</v>
      </c>
      <c r="E28" s="24">
        <v>1.0884700699999999E-5</v>
      </c>
      <c r="F28" s="24">
        <v>1.01959559E-5</v>
      </c>
      <c r="G28" s="24">
        <v>1.2729491600000001E-5</v>
      </c>
      <c r="H28" s="24">
        <v>1.5337212599999999E-5</v>
      </c>
      <c r="I28" s="24">
        <v>1.75072792E-5</v>
      </c>
      <c r="J28" s="24">
        <v>2.1368072699999998E-5</v>
      </c>
      <c r="K28" s="24">
        <v>2.01693365E-5</v>
      </c>
      <c r="L28" s="24">
        <v>0.21067667607099999</v>
      </c>
      <c r="M28" s="24">
        <v>0.19608736973100002</v>
      </c>
      <c r="N28" s="24">
        <v>0.79077060850549996</v>
      </c>
      <c r="O28" s="24">
        <v>0.74541649147350009</v>
      </c>
      <c r="P28" s="24">
        <v>0.6985881572842001</v>
      </c>
      <c r="Q28" s="24">
        <v>2.2688098374888002</v>
      </c>
      <c r="R28" s="24">
        <v>2.1562077925416001</v>
      </c>
      <c r="S28" s="24">
        <v>1.9849945166576</v>
      </c>
      <c r="T28" s="24">
        <v>1.8471686964196998</v>
      </c>
      <c r="U28" s="24">
        <v>1.7724408795842999</v>
      </c>
      <c r="V28" s="24">
        <v>1.6325908878496</v>
      </c>
      <c r="W28" s="24">
        <v>2.8662490556253002</v>
      </c>
      <c r="X28" s="24">
        <v>2.9587947747987999</v>
      </c>
      <c r="Y28" s="24">
        <v>2.7361171390020003</v>
      </c>
      <c r="Z28" s="24">
        <v>2.6892755517610003</v>
      </c>
      <c r="AA28" s="24">
        <v>2.5513542290569995</v>
      </c>
    </row>
    <row r="29" spans="1:27" x14ac:dyDescent="0.25">
      <c r="A29" s="28" t="s">
        <v>131</v>
      </c>
      <c r="B29" s="28" t="s">
        <v>74</v>
      </c>
      <c r="C29" s="24">
        <v>50.936373999999994</v>
      </c>
      <c r="D29" s="24">
        <v>339.09414500000003</v>
      </c>
      <c r="E29" s="24">
        <v>529.77489000000003</v>
      </c>
      <c r="F29" s="24">
        <v>699.45793113059176</v>
      </c>
      <c r="G29" s="24">
        <v>6279.3525638512428</v>
      </c>
      <c r="H29" s="24">
        <v>12518.223494126138</v>
      </c>
      <c r="I29" s="24">
        <v>14059.528633899516</v>
      </c>
      <c r="J29" s="24">
        <v>13681.945915244523</v>
      </c>
      <c r="K29" s="24">
        <v>16495.183162649999</v>
      </c>
      <c r="L29" s="24">
        <v>17424.759428970003</v>
      </c>
      <c r="M29" s="24">
        <v>14202.701822400002</v>
      </c>
      <c r="N29" s="24">
        <v>15894.353240299999</v>
      </c>
      <c r="O29" s="24">
        <v>12930.326920900003</v>
      </c>
      <c r="P29" s="24">
        <v>14536.396296800001</v>
      </c>
      <c r="Q29" s="24">
        <v>17174.582530649997</v>
      </c>
      <c r="R29" s="24">
        <v>12759.32579923</v>
      </c>
      <c r="S29" s="24">
        <v>12708.7881727</v>
      </c>
      <c r="T29" s="24">
        <v>10842.83168343</v>
      </c>
      <c r="U29" s="24">
        <v>11607.677532350001</v>
      </c>
      <c r="V29" s="24">
        <v>10668.61219263</v>
      </c>
      <c r="W29" s="24">
        <v>10438.060790660002</v>
      </c>
      <c r="X29" s="24">
        <v>10361.84335639</v>
      </c>
      <c r="Y29" s="24">
        <v>9660.0013008800015</v>
      </c>
      <c r="Z29" s="24">
        <v>9444.7601442399991</v>
      </c>
      <c r="AA29" s="24">
        <v>8622.113831050001</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224550.05911808379</v>
      </c>
      <c r="D31" s="30">
        <v>187433.39407000871</v>
      </c>
      <c r="E31" s="30">
        <v>176188.8185157582</v>
      </c>
      <c r="F31" s="30">
        <v>181086.89777192831</v>
      </c>
      <c r="G31" s="30">
        <v>172209.9188906106</v>
      </c>
      <c r="H31" s="30">
        <v>148381.44344007073</v>
      </c>
      <c r="I31" s="30">
        <v>135358.16998573419</v>
      </c>
      <c r="J31" s="30">
        <v>133672.68138838702</v>
      </c>
      <c r="K31" s="30">
        <v>103446.25128021458</v>
      </c>
      <c r="L31" s="30">
        <v>98540.161148501022</v>
      </c>
      <c r="M31" s="30">
        <v>82767.83648361516</v>
      </c>
      <c r="N31" s="30">
        <v>84461.980047932462</v>
      </c>
      <c r="O31" s="30">
        <v>86718.642521855261</v>
      </c>
      <c r="P31" s="30">
        <v>82415.596813495213</v>
      </c>
      <c r="Q31" s="30">
        <v>58413.175063745977</v>
      </c>
      <c r="R31" s="30">
        <v>51990.524926723265</v>
      </c>
      <c r="S31" s="30">
        <v>54389.281077284519</v>
      </c>
      <c r="T31" s="30">
        <v>47780.028942039011</v>
      </c>
      <c r="U31" s="30">
        <v>48003.55492463884</v>
      </c>
      <c r="V31" s="30">
        <v>42339.896583007801</v>
      </c>
      <c r="W31" s="30">
        <v>46813.260572001564</v>
      </c>
      <c r="X31" s="30">
        <v>36590.912089221092</v>
      </c>
      <c r="Y31" s="30">
        <v>34536.329334426155</v>
      </c>
      <c r="Z31" s="30">
        <v>31278.238488132407</v>
      </c>
      <c r="AA31" s="30">
        <v>29711.806711351353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195926.99249999999</v>
      </c>
      <c r="D34" s="24">
        <v>164058.04399999999</v>
      </c>
      <c r="E34" s="24">
        <v>166182.277</v>
      </c>
      <c r="F34" s="24">
        <v>157774.3162</v>
      </c>
      <c r="G34" s="24">
        <v>134166.02260462201</v>
      </c>
      <c r="H34" s="24">
        <v>118489.50459343301</v>
      </c>
      <c r="I34" s="24">
        <v>104970.06165591601</v>
      </c>
      <c r="J34" s="24">
        <v>99986.171050231991</v>
      </c>
      <c r="K34" s="24">
        <v>91562.694143846005</v>
      </c>
      <c r="L34" s="24">
        <v>83028.557994973002</v>
      </c>
      <c r="M34" s="24">
        <v>73223.131971133</v>
      </c>
      <c r="N34" s="24">
        <v>77439.498632333998</v>
      </c>
      <c r="O34" s="24">
        <v>75412.971045372993</v>
      </c>
      <c r="P34" s="24">
        <v>70654.930215658998</v>
      </c>
      <c r="Q34" s="24">
        <v>66245.897200000007</v>
      </c>
      <c r="R34" s="24">
        <v>54400.013200000009</v>
      </c>
      <c r="S34" s="24">
        <v>40745.065700000006</v>
      </c>
      <c r="T34" s="24">
        <v>38514.499499999991</v>
      </c>
      <c r="U34" s="24">
        <v>35953.250900000006</v>
      </c>
      <c r="V34" s="24">
        <v>32381.220100000002</v>
      </c>
      <c r="W34" s="24">
        <v>29283.640100000001</v>
      </c>
      <c r="X34" s="24">
        <v>24036.560699999998</v>
      </c>
      <c r="Y34" s="24">
        <v>19252.614300000001</v>
      </c>
      <c r="Z34" s="24">
        <v>14609.6402</v>
      </c>
      <c r="AA34" s="24">
        <v>11701.4236</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8149.8939340000006</v>
      </c>
      <c r="D36" s="24">
        <v>7870.8813074569007</v>
      </c>
      <c r="E36" s="24">
        <v>7430.0132557731995</v>
      </c>
      <c r="F36" s="24">
        <v>7808.7249940620995</v>
      </c>
      <c r="G36" s="24">
        <v>7394.7488676187004</v>
      </c>
      <c r="H36" s="24">
        <v>6982.1955879637999</v>
      </c>
      <c r="I36" s="24">
        <v>6610.2861548501996</v>
      </c>
      <c r="J36" s="24">
        <v>6466.7747044962998</v>
      </c>
      <c r="K36" s="24">
        <v>5864.9016889610002</v>
      </c>
      <c r="L36" s="24">
        <v>5545.8506228362994</v>
      </c>
      <c r="M36" s="24">
        <v>5228.9397274300009</v>
      </c>
      <c r="N36" s="24">
        <v>4938.9395473448003</v>
      </c>
      <c r="O36" s="24">
        <v>4666.6467059605002</v>
      </c>
      <c r="P36" s="24">
        <v>4393.939847914</v>
      </c>
      <c r="Q36" s="24">
        <v>9813.7421644413007</v>
      </c>
      <c r="R36" s="24">
        <v>6694.7085102974997</v>
      </c>
      <c r="S36" s="24">
        <v>8584.9340265390001</v>
      </c>
      <c r="T36" s="24">
        <v>9279.0351983089986</v>
      </c>
      <c r="U36" s="24">
        <v>8754.5039773723984</v>
      </c>
      <c r="V36" s="24">
        <v>7411.5885843790002</v>
      </c>
      <c r="W36" s="24">
        <v>7018.1333118396997</v>
      </c>
      <c r="X36" s="24">
        <v>8327.8454202060002</v>
      </c>
      <c r="Y36" s="24">
        <v>7621.3311109909992</v>
      </c>
      <c r="Z36" s="24">
        <v>6392.2307815876993</v>
      </c>
      <c r="AA36" s="24">
        <v>3121.9549519273</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6.9889541115040004</v>
      </c>
      <c r="D38" s="24">
        <v>6.7555578749999992E-3</v>
      </c>
      <c r="E38" s="24">
        <v>23.302756081016</v>
      </c>
      <c r="F38" s="24">
        <v>57.090986832650003</v>
      </c>
      <c r="G38" s="24">
        <v>164.41554956459998</v>
      </c>
      <c r="H38" s="24">
        <v>65.940456766300002</v>
      </c>
      <c r="I38" s="24">
        <v>16.44268896717</v>
      </c>
      <c r="J38" s="24">
        <v>129.46137319190001</v>
      </c>
      <c r="K38" s="24">
        <v>15.459386458335999</v>
      </c>
      <c r="L38" s="24">
        <v>36.095956207964988</v>
      </c>
      <c r="M38" s="24">
        <v>43.385055568065987</v>
      </c>
      <c r="N38" s="24">
        <v>49.759584053050006</v>
      </c>
      <c r="O38" s="24">
        <v>15.669835366950002</v>
      </c>
      <c r="P38" s="24">
        <v>29.017399257820006</v>
      </c>
      <c r="Q38" s="24">
        <v>92.664215704119997</v>
      </c>
      <c r="R38" s="24">
        <v>127.6518762422</v>
      </c>
      <c r="S38" s="24">
        <v>471.66658235329999</v>
      </c>
      <c r="T38" s="24">
        <v>177.37366457795</v>
      </c>
      <c r="U38" s="24">
        <v>827.24115918840005</v>
      </c>
      <c r="V38" s="24">
        <v>1073.8348182326199</v>
      </c>
      <c r="W38" s="24">
        <v>791.83478278139989</v>
      </c>
      <c r="X38" s="24">
        <v>2168.6339112246001</v>
      </c>
      <c r="Y38" s="24">
        <v>2805.8074984702002</v>
      </c>
      <c r="Z38" s="24">
        <v>3467.5588632706995</v>
      </c>
      <c r="AA38" s="24">
        <v>3203.4694824080002</v>
      </c>
    </row>
    <row r="39" spans="1:27" x14ac:dyDescent="0.25">
      <c r="A39" s="28" t="s">
        <v>132</v>
      </c>
      <c r="B39" s="28" t="s">
        <v>66</v>
      </c>
      <c r="C39" s="24">
        <v>4828.7626999999993</v>
      </c>
      <c r="D39" s="24">
        <v>4533.9544000000005</v>
      </c>
      <c r="E39" s="24">
        <v>4284.3519000000006</v>
      </c>
      <c r="F39" s="24">
        <v>4012.1346000000003</v>
      </c>
      <c r="G39" s="24">
        <v>3770.4211</v>
      </c>
      <c r="H39" s="24">
        <v>3545.4740000000002</v>
      </c>
      <c r="I39" s="24">
        <v>3348.5003999999999</v>
      </c>
      <c r="J39" s="24">
        <v>3120.9249</v>
      </c>
      <c r="K39" s="24">
        <v>2947.2432000000003</v>
      </c>
      <c r="L39" s="24">
        <v>2770.7892999999999</v>
      </c>
      <c r="M39" s="24">
        <v>2616.9699999999998</v>
      </c>
      <c r="N39" s="24">
        <v>2450.1317400000003</v>
      </c>
      <c r="O39" s="24">
        <v>2303.3337000000001</v>
      </c>
      <c r="P39" s="24">
        <v>2164.1095499999997</v>
      </c>
      <c r="Q39" s="24">
        <v>2040.002</v>
      </c>
      <c r="R39" s="24">
        <v>1906.27</v>
      </c>
      <c r="S39" s="24">
        <v>677.97980000000007</v>
      </c>
      <c r="T39" s="24">
        <v>637.98109999999997</v>
      </c>
      <c r="U39" s="24">
        <v>597.11206000000004</v>
      </c>
      <c r="V39" s="24">
        <v>561.75456000000008</v>
      </c>
      <c r="W39" s="24">
        <v>531.55889999999999</v>
      </c>
      <c r="X39" s="24">
        <v>0</v>
      </c>
      <c r="Y39" s="24">
        <v>0</v>
      </c>
      <c r="Z39" s="24">
        <v>0</v>
      </c>
      <c r="AA39" s="24">
        <v>0</v>
      </c>
    </row>
    <row r="40" spans="1:27" x14ac:dyDescent="0.25">
      <c r="A40" s="28" t="s">
        <v>132</v>
      </c>
      <c r="B40" s="28" t="s">
        <v>70</v>
      </c>
      <c r="C40" s="24">
        <v>5574.3055500000009</v>
      </c>
      <c r="D40" s="24">
        <v>8927.6441151410909</v>
      </c>
      <c r="E40" s="24">
        <v>8345.9600024459087</v>
      </c>
      <c r="F40" s="24">
        <v>7197.9117441350909</v>
      </c>
      <c r="G40" s="24">
        <v>10662.275283173371</v>
      </c>
      <c r="H40" s="24">
        <v>13661.350033367899</v>
      </c>
      <c r="I40" s="24">
        <v>19533.335021986699</v>
      </c>
      <c r="J40" s="24">
        <v>23375.307402816408</v>
      </c>
      <c r="K40" s="24">
        <v>21902.423712809399</v>
      </c>
      <c r="L40" s="24">
        <v>21084.094930256299</v>
      </c>
      <c r="M40" s="24">
        <v>19162.352074643797</v>
      </c>
      <c r="N40" s="24">
        <v>17601.007662347303</v>
      </c>
      <c r="O40" s="24">
        <v>14942.228878742497</v>
      </c>
      <c r="P40" s="24">
        <v>17044.979854200003</v>
      </c>
      <c r="Q40" s="24">
        <v>15968.8184817046</v>
      </c>
      <c r="R40" s="24">
        <v>23023.699033074703</v>
      </c>
      <c r="S40" s="24">
        <v>36414.094570601097</v>
      </c>
      <c r="T40" s="24">
        <v>33787.064836478698</v>
      </c>
      <c r="U40" s="24">
        <v>32497.761601373899</v>
      </c>
      <c r="V40" s="24">
        <v>27818.673851705098</v>
      </c>
      <c r="W40" s="24">
        <v>25916.3583143783</v>
      </c>
      <c r="X40" s="24">
        <v>22864.766463942604</v>
      </c>
      <c r="Y40" s="24">
        <v>25804.897264701398</v>
      </c>
      <c r="Z40" s="24">
        <v>23538.362508100101</v>
      </c>
      <c r="AA40" s="24">
        <v>26444.956284287204</v>
      </c>
    </row>
    <row r="41" spans="1:27" x14ac:dyDescent="0.25">
      <c r="A41" s="28" t="s">
        <v>132</v>
      </c>
      <c r="B41" s="28" t="s">
        <v>69</v>
      </c>
      <c r="C41" s="24">
        <v>5.0715879155265782</v>
      </c>
      <c r="D41" s="24">
        <v>6.9103707883111811</v>
      </c>
      <c r="E41" s="24">
        <v>6.5636299924814505</v>
      </c>
      <c r="F41" s="24">
        <v>5.9282671680522352</v>
      </c>
      <c r="G41" s="24">
        <v>5.4785004494304195</v>
      </c>
      <c r="H41" s="24">
        <v>5.4977072040621984</v>
      </c>
      <c r="I41" s="24">
        <v>5.1610941934639802</v>
      </c>
      <c r="J41" s="24">
        <v>4.0936374724229285</v>
      </c>
      <c r="K41" s="24">
        <v>5.3834494113418394</v>
      </c>
      <c r="L41" s="24">
        <v>5.2579404271542796</v>
      </c>
      <c r="M41" s="24">
        <v>5.241432874147729</v>
      </c>
      <c r="N41" s="24">
        <v>4.8661113621242782</v>
      </c>
      <c r="O41" s="24">
        <v>4.4387057469323574</v>
      </c>
      <c r="P41" s="24">
        <v>4.1540000770448291</v>
      </c>
      <c r="Q41" s="24">
        <v>4.17945685312087</v>
      </c>
      <c r="R41" s="24">
        <v>3.8040958731019008</v>
      </c>
      <c r="S41" s="24">
        <v>3.1477279551313608</v>
      </c>
      <c r="T41" s="24">
        <v>3.2777389428466397</v>
      </c>
      <c r="U41" s="24">
        <v>3.2269367104081295</v>
      </c>
      <c r="V41" s="24">
        <v>3.4214632073177209</v>
      </c>
      <c r="W41" s="24">
        <v>3.213588028836619</v>
      </c>
      <c r="X41" s="24">
        <v>4.4553583531549794</v>
      </c>
      <c r="Y41" s="24">
        <v>4.1697812362793298</v>
      </c>
      <c r="Z41" s="24">
        <v>4.0827312965388201</v>
      </c>
      <c r="AA41" s="24">
        <v>3.8526388842154695</v>
      </c>
    </row>
    <row r="42" spans="1:27" x14ac:dyDescent="0.25">
      <c r="A42" s="28" t="s">
        <v>132</v>
      </c>
      <c r="B42" s="28" t="s">
        <v>36</v>
      </c>
      <c r="C42" s="24">
        <v>1.1948380046E-3</v>
      </c>
      <c r="D42" s="24">
        <v>1.9166328907599998E-2</v>
      </c>
      <c r="E42" s="24">
        <v>2.1444378772000002E-2</v>
      </c>
      <c r="F42" s="24">
        <v>2.15990249156E-2</v>
      </c>
      <c r="G42" s="24">
        <v>2.2619511587699988E-2</v>
      </c>
      <c r="H42" s="24">
        <v>2.15333596046E-2</v>
      </c>
      <c r="I42" s="24">
        <v>2.1395817216499999E-2</v>
      </c>
      <c r="J42" s="24">
        <v>0.29482259745000006</v>
      </c>
      <c r="K42" s="24">
        <v>0.28626146299999999</v>
      </c>
      <c r="L42" s="24">
        <v>0.26456255773999998</v>
      </c>
      <c r="M42" s="24">
        <v>0.88275991059999992</v>
      </c>
      <c r="N42" s="24">
        <v>0.86353395759999985</v>
      </c>
      <c r="O42" s="24">
        <v>0.81175000782999907</v>
      </c>
      <c r="P42" s="24">
        <v>1.4893202632</v>
      </c>
      <c r="Q42" s="24">
        <v>1.4074973106399999</v>
      </c>
      <c r="R42" s="24">
        <v>1.3265715631399999</v>
      </c>
      <c r="S42" s="24">
        <v>1.2225500752</v>
      </c>
      <c r="T42" s="24">
        <v>1.1516243637999999</v>
      </c>
      <c r="U42" s="24">
        <v>1.1041992439000001</v>
      </c>
      <c r="V42" s="24">
        <v>1.03235977224</v>
      </c>
      <c r="W42" s="24">
        <v>0.98197535382000001</v>
      </c>
      <c r="X42" s="24">
        <v>1.3266116748400001</v>
      </c>
      <c r="Y42" s="24">
        <v>1.2296495369799998</v>
      </c>
      <c r="Z42" s="24">
        <v>1.5306925711200001</v>
      </c>
      <c r="AA42" s="24">
        <v>1.4262870513299999</v>
      </c>
    </row>
    <row r="43" spans="1:27" x14ac:dyDescent="0.25">
      <c r="A43" s="28" t="s">
        <v>132</v>
      </c>
      <c r="B43" s="28" t="s">
        <v>74</v>
      </c>
      <c r="C43" s="24">
        <v>591.94306000000006</v>
      </c>
      <c r="D43" s="24">
        <v>588.33675000000005</v>
      </c>
      <c r="E43" s="24">
        <v>1281.8271000000002</v>
      </c>
      <c r="F43" s="24">
        <v>1239.6282027366699</v>
      </c>
      <c r="G43" s="24">
        <v>1815.0688038144049</v>
      </c>
      <c r="H43" s="24">
        <v>2246.3622037185969</v>
      </c>
      <c r="I43" s="24">
        <v>2541.368203604989</v>
      </c>
      <c r="J43" s="24">
        <v>2190.1260040988154</v>
      </c>
      <c r="K43" s="24">
        <v>2543.2170040224137</v>
      </c>
      <c r="L43" s="24">
        <v>2564.9182038148251</v>
      </c>
      <c r="M43" s="24">
        <v>1616.3610035924496</v>
      </c>
      <c r="N43" s="24">
        <v>2271.7450034663548</v>
      </c>
      <c r="O43" s="24">
        <v>2173.0282032767268</v>
      </c>
      <c r="P43" s="24">
        <v>1976.9026041238476</v>
      </c>
      <c r="Q43" s="24">
        <v>2278.9148040849086</v>
      </c>
      <c r="R43" s="24">
        <v>1972.7757824550001</v>
      </c>
      <c r="S43" s="24">
        <v>1467.0987137500001</v>
      </c>
      <c r="T43" s="24">
        <v>1445.2804420999998</v>
      </c>
      <c r="U43" s="24">
        <v>1476.8786752400001</v>
      </c>
      <c r="V43" s="24">
        <v>1244.8886757999999</v>
      </c>
      <c r="W43" s="24">
        <v>1200.9167829</v>
      </c>
      <c r="X43" s="24">
        <v>1180.4253744999999</v>
      </c>
      <c r="Y43" s="24">
        <v>867.11456780000003</v>
      </c>
      <c r="Z43" s="24">
        <v>826.05654129999994</v>
      </c>
      <c r="AA43" s="24">
        <v>713.08737259999987</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214492.015226027</v>
      </c>
      <c r="D45" s="30">
        <v>185397.44094894416</v>
      </c>
      <c r="E45" s="30">
        <v>186272.46854429261</v>
      </c>
      <c r="F45" s="30">
        <v>176856.10679219788</v>
      </c>
      <c r="G45" s="30">
        <v>156163.36190542812</v>
      </c>
      <c r="H45" s="30">
        <v>142749.96237873507</v>
      </c>
      <c r="I45" s="30">
        <v>134483.78701591355</v>
      </c>
      <c r="J45" s="30">
        <v>133082.73306820903</v>
      </c>
      <c r="K45" s="30">
        <v>122298.10558148607</v>
      </c>
      <c r="L45" s="30">
        <v>112470.64674470072</v>
      </c>
      <c r="M45" s="30">
        <v>100280.02026164901</v>
      </c>
      <c r="N45" s="30">
        <v>102484.20327744127</v>
      </c>
      <c r="O45" s="30">
        <v>97345.28887118987</v>
      </c>
      <c r="P45" s="30">
        <v>94291.130867107873</v>
      </c>
      <c r="Q45" s="30">
        <v>94165.303518703135</v>
      </c>
      <c r="R45" s="30">
        <v>86156.146715487514</v>
      </c>
      <c r="S45" s="30">
        <v>86896.88840744854</v>
      </c>
      <c r="T45" s="30">
        <v>82399.232038308488</v>
      </c>
      <c r="U45" s="30">
        <v>78633.096634645102</v>
      </c>
      <c r="V45" s="30">
        <v>69250.493377524035</v>
      </c>
      <c r="W45" s="30">
        <v>63544.738997028231</v>
      </c>
      <c r="X45" s="30">
        <v>57402.261853726348</v>
      </c>
      <c r="Y45" s="30">
        <v>55488.819955398874</v>
      </c>
      <c r="Z45" s="30">
        <v>48011.875084255043</v>
      </c>
      <c r="AA45" s="30">
        <v>44475.656957506719</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120505.577</v>
      </c>
      <c r="D49" s="24">
        <v>99644.895999999993</v>
      </c>
      <c r="E49" s="24">
        <v>103152.8735</v>
      </c>
      <c r="F49" s="24">
        <v>79870.354949240005</v>
      </c>
      <c r="G49" s="24">
        <v>71951.743859073991</v>
      </c>
      <c r="H49" s="24">
        <v>66155.985052334989</v>
      </c>
      <c r="I49" s="24">
        <v>57399.778421673</v>
      </c>
      <c r="J49" s="24">
        <v>56894.5285</v>
      </c>
      <c r="K49" s="24">
        <v>49104.616000000002</v>
      </c>
      <c r="L49" s="24">
        <v>49248.030500000001</v>
      </c>
      <c r="M49" s="24">
        <v>47128.977500000001</v>
      </c>
      <c r="N49" s="24">
        <v>45138.065999999999</v>
      </c>
      <c r="O49" s="24">
        <v>44321.638500000001</v>
      </c>
      <c r="P49" s="24">
        <v>41415.658499999998</v>
      </c>
      <c r="Q49" s="24">
        <v>37782.054499999998</v>
      </c>
      <c r="R49" s="24">
        <v>36809.877999999997</v>
      </c>
      <c r="S49" s="24">
        <v>33578.090499999998</v>
      </c>
      <c r="T49" s="24">
        <v>30960.937000000002</v>
      </c>
      <c r="U49" s="24">
        <v>28986.2925</v>
      </c>
      <c r="V49" s="24">
        <v>29557.940500000001</v>
      </c>
      <c r="W49" s="24">
        <v>26187.4283</v>
      </c>
      <c r="X49" s="24">
        <v>25235.958200000001</v>
      </c>
      <c r="Y49" s="24">
        <v>22609.8838</v>
      </c>
      <c r="Z49" s="24">
        <v>21259.4987</v>
      </c>
      <c r="AA49" s="24">
        <v>20898.7202</v>
      </c>
    </row>
    <row r="50" spans="1:27" x14ac:dyDescent="0.25">
      <c r="A50" s="28" t="s">
        <v>133</v>
      </c>
      <c r="B50" s="28" t="s">
        <v>20</v>
      </c>
      <c r="C50" s="24">
        <v>0</v>
      </c>
      <c r="D50" s="24">
        <v>3.2842623999999997E-3</v>
      </c>
      <c r="E50" s="24">
        <v>3.2538652E-3</v>
      </c>
      <c r="F50" s="24">
        <v>3.3498752000000001E-3</v>
      </c>
      <c r="G50" s="24">
        <v>3.1699409999999999E-3</v>
      </c>
      <c r="H50" s="24">
        <v>3.0803976000000001E-3</v>
      </c>
      <c r="I50" s="24">
        <v>2.9889383000000001E-3</v>
      </c>
      <c r="J50" s="24">
        <v>3.0487556E-3</v>
      </c>
      <c r="K50" s="24">
        <v>2.9617442999999998E-3</v>
      </c>
      <c r="L50" s="24">
        <v>2.7821953E-3</v>
      </c>
      <c r="M50" s="24">
        <v>2.6084317999999999E-3</v>
      </c>
      <c r="N50" s="24">
        <v>2.9285196999999999E-3</v>
      </c>
      <c r="O50" s="24">
        <v>3.0542574E-3</v>
      </c>
      <c r="P50" s="24">
        <v>3.26685E-3</v>
      </c>
      <c r="Q50" s="24">
        <v>4.006735E-3</v>
      </c>
      <c r="R50" s="24">
        <v>3.7232300999999997E-3</v>
      </c>
      <c r="S50" s="24">
        <v>4.7321886999999998E-3</v>
      </c>
      <c r="T50" s="24">
        <v>4.7604136E-3</v>
      </c>
      <c r="U50" s="24">
        <v>6.1764726999999995E-3</v>
      </c>
      <c r="V50" s="24">
        <v>5.4954050000000001E-3</v>
      </c>
      <c r="W50" s="24">
        <v>6.0106109999999999E-3</v>
      </c>
      <c r="X50" s="24">
        <v>6.1154423000000001E-3</v>
      </c>
      <c r="Y50" s="24">
        <v>5.7648854000000001E-3</v>
      </c>
      <c r="Z50" s="24">
        <v>5.2396617000000003E-3</v>
      </c>
      <c r="AA50" s="24">
        <v>5.5322570000000005E-3</v>
      </c>
    </row>
    <row r="51" spans="1:27" x14ac:dyDescent="0.25">
      <c r="A51" s="28" t="s">
        <v>133</v>
      </c>
      <c r="B51" s="28" t="s">
        <v>32</v>
      </c>
      <c r="C51" s="24">
        <v>35.124569999999999</v>
      </c>
      <c r="D51" s="24">
        <v>28.633752000000001</v>
      </c>
      <c r="E51" s="24">
        <v>34.257359999999998</v>
      </c>
      <c r="F51" s="24">
        <v>16.636794999999999</v>
      </c>
      <c r="G51" s="24">
        <v>19.292887</v>
      </c>
      <c r="H51" s="24">
        <v>40.002597999999999</v>
      </c>
      <c r="I51" s="24">
        <v>48.553066000000001</v>
      </c>
      <c r="J51" s="24">
        <v>20.686186000000003</v>
      </c>
      <c r="K51" s="24">
        <v>5.8651387000000001</v>
      </c>
      <c r="L51" s="24">
        <v>16.281641</v>
      </c>
      <c r="M51" s="24">
        <v>7.1312419999999905</v>
      </c>
      <c r="N51" s="24">
        <v>9.2236910000000005</v>
      </c>
      <c r="O51" s="24">
        <v>3.3344050000000003</v>
      </c>
      <c r="P51" s="24">
        <v>3.2890828000000001</v>
      </c>
      <c r="Q51" s="24">
        <v>91.134195000000005</v>
      </c>
      <c r="R51" s="24">
        <v>72.283050000000003</v>
      </c>
      <c r="S51" s="24">
        <v>136.72348000000002</v>
      </c>
      <c r="T51" s="24">
        <v>138.00883999999999</v>
      </c>
      <c r="U51" s="24">
        <v>0</v>
      </c>
      <c r="V51" s="24">
        <v>0</v>
      </c>
      <c r="W51" s="24">
        <v>0</v>
      </c>
      <c r="X51" s="24">
        <v>0</v>
      </c>
      <c r="Y51" s="24">
        <v>0</v>
      </c>
      <c r="Z51" s="24">
        <v>0</v>
      </c>
      <c r="AA51" s="24">
        <v>0</v>
      </c>
    </row>
    <row r="52" spans="1:27" x14ac:dyDescent="0.25">
      <c r="A52" s="28" t="s">
        <v>133</v>
      </c>
      <c r="B52" s="28" t="s">
        <v>67</v>
      </c>
      <c r="C52" s="24">
        <v>78.350576928999999</v>
      </c>
      <c r="D52" s="24">
        <v>200.21232846725999</v>
      </c>
      <c r="E52" s="24">
        <v>121.15885288230001</v>
      </c>
      <c r="F52" s="24">
        <v>81.3093888394</v>
      </c>
      <c r="G52" s="24">
        <v>98.57684749649998</v>
      </c>
      <c r="H52" s="24">
        <v>189.67079026850001</v>
      </c>
      <c r="I52" s="24">
        <v>121.02829625219999</v>
      </c>
      <c r="J52" s="24">
        <v>97.614192398400007</v>
      </c>
      <c r="K52" s="24">
        <v>11.293238772789998</v>
      </c>
      <c r="L52" s="24">
        <v>45.812912272749998</v>
      </c>
      <c r="M52" s="24">
        <v>18.171832264500004</v>
      </c>
      <c r="N52" s="24">
        <v>42.646837315000006</v>
      </c>
      <c r="O52" s="24">
        <v>13.474986842040002</v>
      </c>
      <c r="P52" s="24">
        <v>4.5081815250900004</v>
      </c>
      <c r="Q52" s="24">
        <v>297.92202618990001</v>
      </c>
      <c r="R52" s="24">
        <v>134.96806185182999</v>
      </c>
      <c r="S52" s="24">
        <v>422.38534265369998</v>
      </c>
      <c r="T52" s="24">
        <v>185.23700955123999</v>
      </c>
      <c r="U52" s="24">
        <v>689.19789655029979</v>
      </c>
      <c r="V52" s="24">
        <v>1265.7043619450999</v>
      </c>
      <c r="W52" s="24">
        <v>723.0651306389999</v>
      </c>
      <c r="X52" s="24">
        <v>1207.2020576554999</v>
      </c>
      <c r="Y52" s="24">
        <v>2522.144183852</v>
      </c>
      <c r="Z52" s="24">
        <v>1875.2454133850001</v>
      </c>
      <c r="AA52" s="24">
        <v>1350.042262356</v>
      </c>
    </row>
    <row r="53" spans="1:27" x14ac:dyDescent="0.25">
      <c r="A53" s="28" t="s">
        <v>133</v>
      </c>
      <c r="B53" s="28" t="s">
        <v>66</v>
      </c>
      <c r="C53" s="24">
        <v>20059.849989999999</v>
      </c>
      <c r="D53" s="24">
        <v>18321.764749999998</v>
      </c>
      <c r="E53" s="24">
        <v>16190.43145</v>
      </c>
      <c r="F53" s="24">
        <v>18841.886999999999</v>
      </c>
      <c r="G53" s="24">
        <v>18275.539499999995</v>
      </c>
      <c r="H53" s="24">
        <v>16266.782839999998</v>
      </c>
      <c r="I53" s="24">
        <v>15408.312959999999</v>
      </c>
      <c r="J53" s="24">
        <v>18383.016800000001</v>
      </c>
      <c r="K53" s="24">
        <v>14332.394350000002</v>
      </c>
      <c r="L53" s="24">
        <v>11703.837780000002</v>
      </c>
      <c r="M53" s="24">
        <v>10933.88643</v>
      </c>
      <c r="N53" s="24">
        <v>9334.6045900000008</v>
      </c>
      <c r="O53" s="24">
        <v>10872.45514</v>
      </c>
      <c r="P53" s="24">
        <v>10525.764419999998</v>
      </c>
      <c r="Q53" s="24">
        <v>9444.2164400000001</v>
      </c>
      <c r="R53" s="24">
        <v>8855.1592799999999</v>
      </c>
      <c r="S53" s="24">
        <v>10579.591469999999</v>
      </c>
      <c r="T53" s="24">
        <v>8282.4180400000005</v>
      </c>
      <c r="U53" s="24">
        <v>6736.2030800000011</v>
      </c>
      <c r="V53" s="24">
        <v>6294.7797799999989</v>
      </c>
      <c r="W53" s="24">
        <v>5398.0459900000014</v>
      </c>
      <c r="X53" s="24">
        <v>6259.843789999999</v>
      </c>
      <c r="Y53" s="24">
        <v>6055.2681000000002</v>
      </c>
      <c r="Z53" s="24">
        <v>5427.7318700000005</v>
      </c>
      <c r="AA53" s="24">
        <v>5118.4256699999996</v>
      </c>
    </row>
    <row r="54" spans="1:27" x14ac:dyDescent="0.25">
      <c r="A54" s="28" t="s">
        <v>133</v>
      </c>
      <c r="B54" s="28" t="s">
        <v>70</v>
      </c>
      <c r="C54" s="24">
        <v>29779.852409999996</v>
      </c>
      <c r="D54" s="24">
        <v>34058.14337870595</v>
      </c>
      <c r="E54" s="24">
        <v>27317.614204690261</v>
      </c>
      <c r="F54" s="24">
        <v>26856.811274243344</v>
      </c>
      <c r="G54" s="24">
        <v>26320.539699194829</v>
      </c>
      <c r="H54" s="24">
        <v>25803.852029432008</v>
      </c>
      <c r="I54" s="24">
        <v>24422.299391799559</v>
      </c>
      <c r="J54" s="24">
        <v>21540.23569553862</v>
      </c>
      <c r="K54" s="24">
        <v>20092.659533027174</v>
      </c>
      <c r="L54" s="24">
        <v>18494.067097368323</v>
      </c>
      <c r="M54" s="24">
        <v>19670.142565229002</v>
      </c>
      <c r="N54" s="24">
        <v>16473.6371903365</v>
      </c>
      <c r="O54" s="24">
        <v>15743.329399585411</v>
      </c>
      <c r="P54" s="24">
        <v>15496.258561136288</v>
      </c>
      <c r="Q54" s="24">
        <v>16835.544939852032</v>
      </c>
      <c r="R54" s="24">
        <v>16339.354942889364</v>
      </c>
      <c r="S54" s="24">
        <v>16966.567656296305</v>
      </c>
      <c r="T54" s="24">
        <v>16673.115536544075</v>
      </c>
      <c r="U54" s="24">
        <v>15358.04245332571</v>
      </c>
      <c r="V54" s="24">
        <v>14946.081872263077</v>
      </c>
      <c r="W54" s="24">
        <v>12509.194790742988</v>
      </c>
      <c r="X54" s="24">
        <v>15140.751985297913</v>
      </c>
      <c r="Y54" s="24">
        <v>14370.004138627186</v>
      </c>
      <c r="Z54" s="24">
        <v>13887.851302173178</v>
      </c>
      <c r="AA54" s="24">
        <v>12284.695192017265</v>
      </c>
    </row>
    <row r="55" spans="1:27" x14ac:dyDescent="0.25">
      <c r="A55" s="28" t="s">
        <v>133</v>
      </c>
      <c r="B55" s="28" t="s">
        <v>69</v>
      </c>
      <c r="C55" s="24">
        <v>2.6308066796247016</v>
      </c>
      <c r="D55" s="24">
        <v>2.4732011133444405</v>
      </c>
      <c r="E55" s="24">
        <v>2.3825064558336959</v>
      </c>
      <c r="F55" s="24">
        <v>2.1720966206223702</v>
      </c>
      <c r="G55" s="24">
        <v>1.9539319371908992</v>
      </c>
      <c r="H55" s="24">
        <v>1.9319166567012001</v>
      </c>
      <c r="I55" s="24">
        <v>1.8423442011046001</v>
      </c>
      <c r="J55" s="24">
        <v>1.6461035342860597</v>
      </c>
      <c r="K55" s="24">
        <v>1.5498048125506094</v>
      </c>
      <c r="L55" s="24">
        <v>1.47505975758883</v>
      </c>
      <c r="M55" s="24">
        <v>1.4041956247243497</v>
      </c>
      <c r="N55" s="24">
        <v>1.3886777862379791</v>
      </c>
      <c r="O55" s="24">
        <v>1.252587931647569</v>
      </c>
      <c r="P55" s="24">
        <v>1.1527745034365999</v>
      </c>
      <c r="Q55" s="24">
        <v>1.1589810164103589</v>
      </c>
      <c r="R55" s="24">
        <v>1.1168553131013899</v>
      </c>
      <c r="S55" s="24">
        <v>0.99315688553990011</v>
      </c>
      <c r="T55" s="24">
        <v>1.1724896049160998</v>
      </c>
      <c r="U55" s="24">
        <v>1.1303143738050998</v>
      </c>
      <c r="V55" s="24">
        <v>1.0601997365182998</v>
      </c>
      <c r="W55" s="24">
        <v>1.6512623551265</v>
      </c>
      <c r="X55" s="24">
        <v>1.4974974628228002</v>
      </c>
      <c r="Y55" s="24">
        <v>1.5686834663101998</v>
      </c>
      <c r="Z55" s="24">
        <v>1.4835306509892998</v>
      </c>
      <c r="AA55" s="24">
        <v>1.4052622850206997</v>
      </c>
    </row>
    <row r="56" spans="1:27" x14ac:dyDescent="0.25">
      <c r="A56" s="28" t="s">
        <v>133</v>
      </c>
      <c r="B56" s="28" t="s">
        <v>36</v>
      </c>
      <c r="C56" s="24">
        <v>0.11703937879969999</v>
      </c>
      <c r="D56" s="24">
        <v>0.15849733164179999</v>
      </c>
      <c r="E56" s="24">
        <v>0.15834935761220001</v>
      </c>
      <c r="F56" s="24">
        <v>0.14502155132629999</v>
      </c>
      <c r="G56" s="24">
        <v>0.14111975593539999</v>
      </c>
      <c r="H56" s="24">
        <v>0.14054199660800001</v>
      </c>
      <c r="I56" s="24">
        <v>0.13119528613599998</v>
      </c>
      <c r="J56" s="24">
        <v>0.116143805068</v>
      </c>
      <c r="K56" s="24">
        <v>0.102924411664</v>
      </c>
      <c r="L56" s="24">
        <v>9.7892215982000014E-2</v>
      </c>
      <c r="M56" s="24">
        <v>9.308713425899999E-2</v>
      </c>
      <c r="N56" s="24">
        <v>8.7671414104999998E-2</v>
      </c>
      <c r="O56" s="24">
        <v>6.6740997252500003E-2</v>
      </c>
      <c r="P56" s="24">
        <v>6.4507851727999985E-2</v>
      </c>
      <c r="Q56" s="24">
        <v>6.0580056523999996E-2</v>
      </c>
      <c r="R56" s="24">
        <v>5.8319134209E-2</v>
      </c>
      <c r="S56" s="24">
        <v>5.2345631299999994E-2</v>
      </c>
      <c r="T56" s="24">
        <v>4.8161700909000002E-2</v>
      </c>
      <c r="U56" s="24">
        <v>0.21703366099999999</v>
      </c>
      <c r="V56" s="24">
        <v>0.20249093429999898</v>
      </c>
      <c r="W56" s="24">
        <v>0.17613828010000002</v>
      </c>
      <c r="X56" s="24">
        <v>0.14608297379999999</v>
      </c>
      <c r="Y56" s="24">
        <v>0.1345955854</v>
      </c>
      <c r="Z56" s="24">
        <v>0.13441328949999998</v>
      </c>
      <c r="AA56" s="24">
        <v>0.12749639870000001</v>
      </c>
    </row>
    <row r="57" spans="1:27" x14ac:dyDescent="0.25">
      <c r="A57" s="28" t="s">
        <v>133</v>
      </c>
      <c r="B57" s="28" t="s">
        <v>74</v>
      </c>
      <c r="C57" s="24">
        <v>0</v>
      </c>
      <c r="D57" s="24">
        <v>0</v>
      </c>
      <c r="E57" s="24">
        <v>0</v>
      </c>
      <c r="F57" s="24">
        <v>2.7447135999999999E-6</v>
      </c>
      <c r="G57" s="24">
        <v>2.7814659999999999E-6</v>
      </c>
      <c r="H57" s="24">
        <v>3.3906589E-6</v>
      </c>
      <c r="I57" s="24">
        <v>3.2804575999999997E-6</v>
      </c>
      <c r="J57" s="24">
        <v>3.2517811999999999E-6</v>
      </c>
      <c r="K57" s="24">
        <v>3.1218844999999998E-6</v>
      </c>
      <c r="L57" s="24">
        <v>2.9827214E-6</v>
      </c>
      <c r="M57" s="24">
        <v>2.9111810000000003E-6</v>
      </c>
      <c r="N57" s="24">
        <v>3.349787E-6</v>
      </c>
      <c r="O57" s="24">
        <v>3.1738209999999999E-6</v>
      </c>
      <c r="P57" s="24">
        <v>3.2366999999999999E-6</v>
      </c>
      <c r="Q57" s="24">
        <v>4.9915076E-6</v>
      </c>
      <c r="R57" s="24">
        <v>4.7899529999999996E-6</v>
      </c>
      <c r="S57" s="24">
        <v>5.3654913999999998E-6</v>
      </c>
      <c r="T57" s="24">
        <v>5.1504439999999994E-6</v>
      </c>
      <c r="U57" s="24">
        <v>3.2191369999999996E-5</v>
      </c>
      <c r="V57" s="24">
        <v>3.1470495999999999E-5</v>
      </c>
      <c r="W57" s="24">
        <v>0.25477168</v>
      </c>
      <c r="X57" s="24">
        <v>0.23359601000000002</v>
      </c>
      <c r="Y57" s="24">
        <v>0.4069489</v>
      </c>
      <c r="Z57" s="24">
        <v>1.0801104000000001</v>
      </c>
      <c r="AA57" s="24">
        <v>1.0224664299999999</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170461.38535360864</v>
      </c>
      <c r="D59" s="30">
        <v>152256.12669454893</v>
      </c>
      <c r="E59" s="30">
        <v>146818.72112789363</v>
      </c>
      <c r="F59" s="30">
        <v>125669.17485381858</v>
      </c>
      <c r="G59" s="30">
        <v>116667.64989464352</v>
      </c>
      <c r="H59" s="30">
        <v>108458.2283070898</v>
      </c>
      <c r="I59" s="30">
        <v>97401.817468864174</v>
      </c>
      <c r="J59" s="30">
        <v>96937.730526226907</v>
      </c>
      <c r="K59" s="30">
        <v>83548.381027056821</v>
      </c>
      <c r="L59" s="30">
        <v>79509.507772593963</v>
      </c>
      <c r="M59" s="30">
        <v>77759.716373550036</v>
      </c>
      <c r="N59" s="30">
        <v>70999.569914957436</v>
      </c>
      <c r="O59" s="30">
        <v>70955.488073616507</v>
      </c>
      <c r="P59" s="30">
        <v>67446.634786814815</v>
      </c>
      <c r="Q59" s="30">
        <v>64452.035088793338</v>
      </c>
      <c r="R59" s="30">
        <v>62212.763913284391</v>
      </c>
      <c r="S59" s="30">
        <v>61684.356338024249</v>
      </c>
      <c r="T59" s="30">
        <v>56240.893676113832</v>
      </c>
      <c r="U59" s="30">
        <v>51770.872420722517</v>
      </c>
      <c r="V59" s="30">
        <v>52065.572209349695</v>
      </c>
      <c r="W59" s="30">
        <v>44819.391484348111</v>
      </c>
      <c r="X59" s="30">
        <v>47845.259645858532</v>
      </c>
      <c r="Y59" s="30">
        <v>45558.874670830905</v>
      </c>
      <c r="Z59" s="30">
        <v>42451.81605587087</v>
      </c>
      <c r="AA59" s="30">
        <v>39653.294118915284</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8998.8433000000005</v>
      </c>
      <c r="D64" s="24">
        <v>7555.1370503134995</v>
      </c>
      <c r="E64" s="24">
        <v>3966.9594840340001</v>
      </c>
      <c r="F64" s="24">
        <v>2779.5823053846002</v>
      </c>
      <c r="G64" s="24">
        <v>2612.2141372613005</v>
      </c>
      <c r="H64" s="24">
        <v>2464.9622690249998</v>
      </c>
      <c r="I64" s="24">
        <v>2320.3159014744001</v>
      </c>
      <c r="J64" s="24">
        <v>2203.6413222925999</v>
      </c>
      <c r="K64" s="24">
        <v>2069.2392936226001</v>
      </c>
      <c r="L64" s="24">
        <v>1968.3216417855001</v>
      </c>
      <c r="M64" s="24">
        <v>1846.4011863083999</v>
      </c>
      <c r="N64" s="24">
        <v>1737.1658016572999</v>
      </c>
      <c r="O64" s="24">
        <v>1656.2063391446002</v>
      </c>
      <c r="P64" s="24">
        <v>1551.4857911358001</v>
      </c>
      <c r="Q64" s="24">
        <v>3241.5524049923997</v>
      </c>
      <c r="R64" s="24">
        <v>1442.6769726237001</v>
      </c>
      <c r="S64" s="24">
        <v>5.2198779999999998E-3</v>
      </c>
      <c r="T64" s="24">
        <v>5.0240850000000002E-3</v>
      </c>
      <c r="U64" s="24">
        <v>4.9541000000000003E-3</v>
      </c>
      <c r="V64" s="24">
        <v>4.4732765999999907E-3</v>
      </c>
      <c r="W64" s="24">
        <v>4.8711900000000001E-3</v>
      </c>
      <c r="X64" s="24">
        <v>4.8132549999999998E-3</v>
      </c>
      <c r="Y64" s="24">
        <v>5.7781640000000006E-3</v>
      </c>
      <c r="Z64" s="24">
        <v>5.2361826999999996E-3</v>
      </c>
      <c r="AA64" s="24">
        <v>4.9745207000000003E-3</v>
      </c>
    </row>
    <row r="65" spans="1:27" x14ac:dyDescent="0.25">
      <c r="A65" s="28" t="s">
        <v>134</v>
      </c>
      <c r="B65" s="28" t="s">
        <v>32</v>
      </c>
      <c r="C65" s="24">
        <v>1566.6626640000002</v>
      </c>
      <c r="D65" s="24">
        <v>1453.3056000000001</v>
      </c>
      <c r="E65" s="24">
        <v>1432.6076</v>
      </c>
      <c r="F65" s="24">
        <v>155.02869000000001</v>
      </c>
      <c r="G65" s="24">
        <v>145.77173000000002</v>
      </c>
      <c r="H65" s="24">
        <v>136.93619000000001</v>
      </c>
      <c r="I65" s="24">
        <v>129.32521</v>
      </c>
      <c r="J65" s="24">
        <v>124.01776</v>
      </c>
      <c r="K65" s="24">
        <v>114.51597</v>
      </c>
      <c r="L65" s="24">
        <v>110.85432</v>
      </c>
      <c r="M65" s="24">
        <v>102.8094</v>
      </c>
      <c r="N65" s="24">
        <v>96.088195000000013</v>
      </c>
      <c r="O65" s="24">
        <v>91.802999999999997</v>
      </c>
      <c r="P65" s="24">
        <v>85.703999999999994</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457.81028540993987</v>
      </c>
      <c r="D66" s="24">
        <v>285.11595933582998</v>
      </c>
      <c r="E66" s="24">
        <v>814.76050793310003</v>
      </c>
      <c r="F66" s="24">
        <v>54.765312308530014</v>
      </c>
      <c r="G66" s="24">
        <v>108.52767793020001</v>
      </c>
      <c r="H66" s="24">
        <v>216.89638110414</v>
      </c>
      <c r="I66" s="24">
        <v>176.38667104979007</v>
      </c>
      <c r="J66" s="24">
        <v>94.138004885900003</v>
      </c>
      <c r="K66" s="24">
        <v>27.559481514080002</v>
      </c>
      <c r="L66" s="24">
        <v>51.482082352269984</v>
      </c>
      <c r="M66" s="24">
        <v>25.947197151379999</v>
      </c>
      <c r="N66" s="24">
        <v>32.813069519079995</v>
      </c>
      <c r="O66" s="24">
        <v>6.0229134661200003</v>
      </c>
      <c r="P66" s="24">
        <v>24.349136292000001</v>
      </c>
      <c r="Q66" s="24">
        <v>640.56456152040005</v>
      </c>
      <c r="R66" s="24">
        <v>437.0102367394</v>
      </c>
      <c r="S66" s="24">
        <v>1474.3515297576</v>
      </c>
      <c r="T66" s="24">
        <v>1723.5400043686598</v>
      </c>
      <c r="U66" s="24">
        <v>2077.1750134506001</v>
      </c>
      <c r="V66" s="24">
        <v>2318.5612132096003</v>
      </c>
      <c r="W66" s="24">
        <v>1700.974668649</v>
      </c>
      <c r="X66" s="24">
        <v>2618.6041483613999</v>
      </c>
      <c r="Y66" s="24">
        <v>3348.9501918000001</v>
      </c>
      <c r="Z66" s="24">
        <v>1953.9451329999999</v>
      </c>
      <c r="AA66" s="24">
        <v>1451.5107742600001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16270.022439999999</v>
      </c>
      <c r="D68" s="24">
        <v>17177.566544611618</v>
      </c>
      <c r="E68" s="24">
        <v>14252.921048001164</v>
      </c>
      <c r="F68" s="24">
        <v>14214.451957593541</v>
      </c>
      <c r="G68" s="24">
        <v>12899.505871537498</v>
      </c>
      <c r="H68" s="24">
        <v>13288.951159229642</v>
      </c>
      <c r="I68" s="24">
        <v>12575.476529631356</v>
      </c>
      <c r="J68" s="24">
        <v>11444.457155973409</v>
      </c>
      <c r="K68" s="24">
        <v>9993.6083369934749</v>
      </c>
      <c r="L68" s="24">
        <v>9235.4320753456195</v>
      </c>
      <c r="M68" s="24">
        <v>9453.9028781503894</v>
      </c>
      <c r="N68" s="24">
        <v>8092.2427699835198</v>
      </c>
      <c r="O68" s="24">
        <v>7178.8293597089196</v>
      </c>
      <c r="P68" s="24">
        <v>6617.0546777255977</v>
      </c>
      <c r="Q68" s="24">
        <v>10565.520013459502</v>
      </c>
      <c r="R68" s="24">
        <v>9439.1346602828962</v>
      </c>
      <c r="S68" s="24">
        <v>9216.9954945885002</v>
      </c>
      <c r="T68" s="24">
        <v>10674.9350936437</v>
      </c>
      <c r="U68" s="24">
        <v>9247.5097779233001</v>
      </c>
      <c r="V68" s="24">
        <v>9542.7474323931019</v>
      </c>
      <c r="W68" s="24">
        <v>7705.9830747532005</v>
      </c>
      <c r="X68" s="24">
        <v>7354.0076774431991</v>
      </c>
      <c r="Y68" s="24">
        <v>6583.0682465871005</v>
      </c>
      <c r="Z68" s="24">
        <v>7666.7233068088999</v>
      </c>
      <c r="AA68" s="24">
        <v>7118.3865759609007</v>
      </c>
    </row>
    <row r="69" spans="1:27" x14ac:dyDescent="0.25">
      <c r="A69" s="28" t="s">
        <v>134</v>
      </c>
      <c r="B69" s="28" t="s">
        <v>69</v>
      </c>
      <c r="C69" s="24">
        <v>0.99619947711938617</v>
      </c>
      <c r="D69" s="24">
        <v>1.0916461481623372</v>
      </c>
      <c r="E69" s="24">
        <v>1.0343267738438302</v>
      </c>
      <c r="F69" s="24">
        <v>0.936610961424865</v>
      </c>
      <c r="G69" s="24">
        <v>0.86215053675556907</v>
      </c>
      <c r="H69" s="24">
        <v>0.82752744747922014</v>
      </c>
      <c r="I69" s="24">
        <v>0.80236050723603991</v>
      </c>
      <c r="J69" s="24">
        <v>0.71995562443474981</v>
      </c>
      <c r="K69" s="24">
        <v>0.68143601286855005</v>
      </c>
      <c r="L69" s="24">
        <v>0.64180561163845995</v>
      </c>
      <c r="M69" s="24">
        <v>0.62599049677755003</v>
      </c>
      <c r="N69" s="24">
        <v>0.60463699777720992</v>
      </c>
      <c r="O69" s="24">
        <v>0.54429635178910007</v>
      </c>
      <c r="P69" s="24">
        <v>0.51095194231999996</v>
      </c>
      <c r="Q69" s="24">
        <v>0.49644436818688015</v>
      </c>
      <c r="R69" s="24">
        <v>0.48343183573119008</v>
      </c>
      <c r="S69" s="24">
        <v>0.43484512916371892</v>
      </c>
      <c r="T69" s="24">
        <v>0.46873777032227998</v>
      </c>
      <c r="U69" s="24">
        <v>0.44820304245468001</v>
      </c>
      <c r="V69" s="24">
        <v>0.42593593081817993</v>
      </c>
      <c r="W69" s="24">
        <v>1.0526949623583293</v>
      </c>
      <c r="X69" s="24">
        <v>0.94200843201456008</v>
      </c>
      <c r="Y69" s="24">
        <v>0.77969295203877997</v>
      </c>
      <c r="Z69" s="24">
        <v>0.67204742267180007</v>
      </c>
      <c r="AA69" s="24">
        <v>0.65429379928516007</v>
      </c>
    </row>
    <row r="70" spans="1:27" x14ac:dyDescent="0.25">
      <c r="A70" s="28" t="s">
        <v>134</v>
      </c>
      <c r="B70" s="28" t="s">
        <v>36</v>
      </c>
      <c r="C70" s="24">
        <v>7.6296538362200017E-2</v>
      </c>
      <c r="D70" s="24">
        <v>6.6765373215799992E-2</v>
      </c>
      <c r="E70" s="24">
        <v>7.3823410207999984E-2</v>
      </c>
      <c r="F70" s="24">
        <v>5.8490444652400005E-2</v>
      </c>
      <c r="G70" s="24">
        <v>5.6353812284699996E-2</v>
      </c>
      <c r="H70" s="24">
        <v>5.6459214969800005E-2</v>
      </c>
      <c r="I70" s="24">
        <v>5.2424320632999996E-2</v>
      </c>
      <c r="J70" s="24">
        <v>4.6574821528E-2</v>
      </c>
      <c r="K70" s="24">
        <v>4.2699335526000005E-2</v>
      </c>
      <c r="L70" s="24">
        <v>3.87058429525E-2</v>
      </c>
      <c r="M70" s="24">
        <v>3.6138310125000003E-2</v>
      </c>
      <c r="N70" s="24">
        <v>0.64577968469999991</v>
      </c>
      <c r="O70" s="24">
        <v>0.60969907899999998</v>
      </c>
      <c r="P70" s="24">
        <v>0.56106120530000003</v>
      </c>
      <c r="Q70" s="24">
        <v>0.56208841510000007</v>
      </c>
      <c r="R70" s="24">
        <v>0.53836144980000011</v>
      </c>
      <c r="S70" s="24">
        <v>0.50997147179999991</v>
      </c>
      <c r="T70" s="24">
        <v>0.47613416829999988</v>
      </c>
      <c r="U70" s="24">
        <v>0.44685074790000001</v>
      </c>
      <c r="V70" s="24">
        <v>0.41047985139999998</v>
      </c>
      <c r="W70" s="24">
        <v>0.53060679330000005</v>
      </c>
      <c r="X70" s="24">
        <v>0.49301200360000003</v>
      </c>
      <c r="Y70" s="24">
        <v>0.58961647289999997</v>
      </c>
      <c r="Z70" s="24">
        <v>0.57707729145000008</v>
      </c>
      <c r="AA70" s="24">
        <v>0.55476896899999995</v>
      </c>
    </row>
    <row r="71" spans="1:27" x14ac:dyDescent="0.25">
      <c r="A71" s="28" t="s">
        <v>134</v>
      </c>
      <c r="B71" s="28" t="s">
        <v>74</v>
      </c>
      <c r="C71" s="24">
        <v>0</v>
      </c>
      <c r="D71" s="24">
        <v>0</v>
      </c>
      <c r="E71" s="24">
        <v>0</v>
      </c>
      <c r="F71" s="24">
        <v>1.7883583E-6</v>
      </c>
      <c r="G71" s="24">
        <v>1.8364597E-6</v>
      </c>
      <c r="H71" s="24">
        <v>1.9646196000000002E-6</v>
      </c>
      <c r="I71" s="24">
        <v>1.9817404E-6</v>
      </c>
      <c r="J71" s="24">
        <v>2.0913791E-6</v>
      </c>
      <c r="K71" s="24">
        <v>2.010514E-6</v>
      </c>
      <c r="L71" s="24">
        <v>1.9140757999999999E-6</v>
      </c>
      <c r="M71" s="24">
        <v>1.8796083999999999E-6</v>
      </c>
      <c r="N71" s="24">
        <v>2.0506685000000002E-6</v>
      </c>
      <c r="O71" s="24">
        <v>1.9662310000000001E-6</v>
      </c>
      <c r="P71" s="24">
        <v>1.9898976E-6</v>
      </c>
      <c r="Q71" s="24">
        <v>2.5394220999999999E-6</v>
      </c>
      <c r="R71" s="24">
        <v>2.4518124000000001E-6</v>
      </c>
      <c r="S71" s="24">
        <v>4.1533224000000005E-6</v>
      </c>
      <c r="T71" s="24">
        <v>3.9674000000000003E-6</v>
      </c>
      <c r="U71" s="24">
        <v>3.7817266000000001E-6</v>
      </c>
      <c r="V71" s="24">
        <v>3.6948450999999999E-6</v>
      </c>
      <c r="W71" s="24">
        <v>4.2652619999999999E-6</v>
      </c>
      <c r="X71" s="24">
        <v>4.032366E-6</v>
      </c>
      <c r="Y71" s="24">
        <v>3.8854798999999998E-6</v>
      </c>
      <c r="Z71" s="24">
        <v>4.2883900000000005E-6</v>
      </c>
      <c r="AA71" s="24">
        <v>4.0973876999999998E-6</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27294.334888887057</v>
      </c>
      <c r="D73" s="30">
        <v>26472.216800409107</v>
      </c>
      <c r="E73" s="30">
        <v>20468.282966742107</v>
      </c>
      <c r="F73" s="30">
        <v>17204.764876248097</v>
      </c>
      <c r="G73" s="30">
        <v>15766.881567265755</v>
      </c>
      <c r="H73" s="30">
        <v>16108.573526806262</v>
      </c>
      <c r="I73" s="30">
        <v>15202.306672662782</v>
      </c>
      <c r="J73" s="30">
        <v>13866.974198776343</v>
      </c>
      <c r="K73" s="30">
        <v>12205.604518143024</v>
      </c>
      <c r="L73" s="30">
        <v>11366.731925095028</v>
      </c>
      <c r="M73" s="30">
        <v>11429.686652106946</v>
      </c>
      <c r="N73" s="30">
        <v>9958.914473157678</v>
      </c>
      <c r="O73" s="30">
        <v>8933.4059086714296</v>
      </c>
      <c r="P73" s="30">
        <v>8279.1045570957176</v>
      </c>
      <c r="Q73" s="30">
        <v>14448.133424340489</v>
      </c>
      <c r="R73" s="30">
        <v>11319.305301481727</v>
      </c>
      <c r="S73" s="30">
        <v>10691.787089353265</v>
      </c>
      <c r="T73" s="30">
        <v>12398.948859867683</v>
      </c>
      <c r="U73" s="30">
        <v>11325.137948516356</v>
      </c>
      <c r="V73" s="30">
        <v>11861.739054810119</v>
      </c>
      <c r="W73" s="30">
        <v>9408.0153095545593</v>
      </c>
      <c r="X73" s="30">
        <v>9973.5586474916145</v>
      </c>
      <c r="Y73" s="30">
        <v>9932.8039095031399</v>
      </c>
      <c r="Z73" s="30">
        <v>9621.3457234142716</v>
      </c>
      <c r="AA73" s="30">
        <v>8570.5566185408861</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2.7541566E-3</v>
      </c>
      <c r="E78" s="24">
        <v>3.439704E-3</v>
      </c>
      <c r="F78" s="24">
        <v>3.5730347999999999E-3</v>
      </c>
      <c r="G78" s="24">
        <v>3.2945920999999999E-3</v>
      </c>
      <c r="H78" s="24">
        <v>3.2003013999999997E-3</v>
      </c>
      <c r="I78" s="24">
        <v>3.1656246000000003E-3</v>
      </c>
      <c r="J78" s="24">
        <v>3.0307328999999998E-3</v>
      </c>
      <c r="K78" s="24">
        <v>3.1038977999999998E-3</v>
      </c>
      <c r="L78" s="24">
        <v>2.9829533000000001E-3</v>
      </c>
      <c r="M78" s="24">
        <v>2.6560402000000002E-3</v>
      </c>
      <c r="N78" s="24">
        <v>3.2210087999999999E-3</v>
      </c>
      <c r="O78" s="24">
        <v>3.2643360000000001E-3</v>
      </c>
      <c r="P78" s="24">
        <v>3.0127649999999997E-3</v>
      </c>
      <c r="Q78" s="24">
        <v>3.2469547000000001E-3</v>
      </c>
      <c r="R78" s="24">
        <v>3.2759403999999999E-3</v>
      </c>
      <c r="S78" s="24">
        <v>3.9185622000000005E-3</v>
      </c>
      <c r="T78" s="24">
        <v>3.9571902999999999E-3</v>
      </c>
      <c r="U78" s="24">
        <v>4.2761444999999997E-3</v>
      </c>
      <c r="V78" s="24">
        <v>3.6090507999999998E-3</v>
      </c>
      <c r="W78" s="24">
        <v>4.1542105999999995E-3</v>
      </c>
      <c r="X78" s="24">
        <v>4.0165566999999999E-3</v>
      </c>
      <c r="Y78" s="24">
        <v>3.6533183999999997E-3</v>
      </c>
      <c r="Z78" s="24">
        <v>3.3742787999999999E-3</v>
      </c>
      <c r="AA78" s="24">
        <v>3.2068335999999999E-3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4.0616269999999895E-3</v>
      </c>
      <c r="D80" s="24">
        <v>2.9678440999999891E-3</v>
      </c>
      <c r="E80" s="24">
        <v>3.2795012521999998</v>
      </c>
      <c r="F80" s="24">
        <v>3.6748308999999899E-3</v>
      </c>
      <c r="G80" s="24">
        <v>3.5352745301000001</v>
      </c>
      <c r="H80" s="24">
        <v>3.1554570599999997E-3</v>
      </c>
      <c r="I80" s="24">
        <v>3.1106616999999996E-3</v>
      </c>
      <c r="J80" s="24">
        <v>2.9690226099999997E-3</v>
      </c>
      <c r="K80" s="24">
        <v>3.0622733999999992E-3</v>
      </c>
      <c r="L80" s="24">
        <v>3.0113706299999998E-3</v>
      </c>
      <c r="M80" s="24">
        <v>2.3875217999999991E-3</v>
      </c>
      <c r="N80" s="24">
        <v>0.34016549247</v>
      </c>
      <c r="O80" s="24">
        <v>3.0603448700000004E-3</v>
      </c>
      <c r="P80" s="24">
        <v>2.76826159E-3</v>
      </c>
      <c r="Q80" s="24">
        <v>3.0409571E-3</v>
      </c>
      <c r="R80" s="24">
        <v>3.1159910000000002E-3</v>
      </c>
      <c r="S80" s="24">
        <v>5.9308109747</v>
      </c>
      <c r="T80" s="24">
        <v>3.5160444999999996E-3</v>
      </c>
      <c r="U80" s="24">
        <v>6.7615801702000002</v>
      </c>
      <c r="V80" s="24">
        <v>0.82724915799999998</v>
      </c>
      <c r="W80" s="24">
        <v>1.8523421515</v>
      </c>
      <c r="X80" s="24">
        <v>2.6637722000000001E-3</v>
      </c>
      <c r="Y80" s="24">
        <v>3.7870392125999999</v>
      </c>
      <c r="Z80" s="24">
        <v>11.5102001763</v>
      </c>
      <c r="AA80" s="24">
        <v>8.5074607035000014</v>
      </c>
    </row>
    <row r="81" spans="1:27" x14ac:dyDescent="0.25">
      <c r="A81" s="28" t="s">
        <v>135</v>
      </c>
      <c r="B81" s="28" t="s">
        <v>66</v>
      </c>
      <c r="C81" s="24">
        <v>49336.800083000002</v>
      </c>
      <c r="D81" s="24">
        <v>70227.575189999989</v>
      </c>
      <c r="E81" s="24">
        <v>49392.860159999997</v>
      </c>
      <c r="F81" s="24">
        <v>47508.960859999999</v>
      </c>
      <c r="G81" s="24">
        <v>53654.218036000006</v>
      </c>
      <c r="H81" s="24">
        <v>46049.949324000001</v>
      </c>
      <c r="I81" s="24">
        <v>43745.460429999999</v>
      </c>
      <c r="J81" s="24">
        <v>45547.718130000001</v>
      </c>
      <c r="K81" s="24">
        <v>38325.012940000001</v>
      </c>
      <c r="L81" s="24">
        <v>28990.682444999995</v>
      </c>
      <c r="M81" s="24">
        <v>41630.835074999995</v>
      </c>
      <c r="N81" s="24">
        <v>28855.400772999998</v>
      </c>
      <c r="O81" s="24">
        <v>27886.590980000001</v>
      </c>
      <c r="P81" s="24">
        <v>31539.629374999997</v>
      </c>
      <c r="Q81" s="24">
        <v>27182.720310000008</v>
      </c>
      <c r="R81" s="24">
        <v>25499.660169999996</v>
      </c>
      <c r="S81" s="24">
        <v>26742.319510000001</v>
      </c>
      <c r="T81" s="24">
        <v>22457.960389999997</v>
      </c>
      <c r="U81" s="24">
        <v>17120.3783</v>
      </c>
      <c r="V81" s="24">
        <v>24202.268210000006</v>
      </c>
      <c r="W81" s="24">
        <v>16925.444199999998</v>
      </c>
      <c r="X81" s="24">
        <v>16351.34647</v>
      </c>
      <c r="Y81" s="24">
        <v>18579.886189999997</v>
      </c>
      <c r="Z81" s="24">
        <v>15858.946530000001</v>
      </c>
      <c r="AA81" s="24">
        <v>14969.159930000002</v>
      </c>
    </row>
    <row r="82" spans="1:27" x14ac:dyDescent="0.25">
      <c r="A82" s="28" t="s">
        <v>135</v>
      </c>
      <c r="B82" s="28" t="s">
        <v>70</v>
      </c>
      <c r="C82" s="24">
        <v>4734.6279999999997</v>
      </c>
      <c r="D82" s="24">
        <v>5088.47103427603</v>
      </c>
      <c r="E82" s="24">
        <v>4465.7980637437004</v>
      </c>
      <c r="F82" s="24">
        <v>4092.206927250601</v>
      </c>
      <c r="G82" s="24">
        <v>4256.7529416625002</v>
      </c>
      <c r="H82" s="24">
        <v>4076.9116618584003</v>
      </c>
      <c r="I82" s="24">
        <v>3944.8751686325004</v>
      </c>
      <c r="J82" s="24">
        <v>3292.6987307942004</v>
      </c>
      <c r="K82" s="24">
        <v>3050.6029352012001</v>
      </c>
      <c r="L82" s="24">
        <v>2821.6566224182998</v>
      </c>
      <c r="M82" s="24">
        <v>3039.6886129580998</v>
      </c>
      <c r="N82" s="24">
        <v>2968.8171430064999</v>
      </c>
      <c r="O82" s="24">
        <v>2738.4090629279999</v>
      </c>
      <c r="P82" s="24">
        <v>2832.9878521617002</v>
      </c>
      <c r="Q82" s="24">
        <v>3877.6812960429002</v>
      </c>
      <c r="R82" s="24">
        <v>7102.7947300991</v>
      </c>
      <c r="S82" s="24">
        <v>6209.0658907446996</v>
      </c>
      <c r="T82" s="24">
        <v>6204.2815704500008</v>
      </c>
      <c r="U82" s="24">
        <v>5760.5859137294001</v>
      </c>
      <c r="V82" s="24">
        <v>5893.5238632760002</v>
      </c>
      <c r="W82" s="24">
        <v>5155.7072690404011</v>
      </c>
      <c r="X82" s="24">
        <v>4814.4422119175997</v>
      </c>
      <c r="Y82" s="24">
        <v>4893.1269739989002</v>
      </c>
      <c r="Z82" s="24">
        <v>4359.4381091552004</v>
      </c>
      <c r="AA82" s="24">
        <v>4258.1026359831003</v>
      </c>
    </row>
    <row r="83" spans="1:27" x14ac:dyDescent="0.25">
      <c r="A83" s="28" t="s">
        <v>135</v>
      </c>
      <c r="B83" s="28" t="s">
        <v>69</v>
      </c>
      <c r="C83" s="24">
        <v>9.1148795000000002E-8</v>
      </c>
      <c r="D83" s="24">
        <v>9.802135E-8</v>
      </c>
      <c r="E83" s="24">
        <v>1.1296993000000001E-7</v>
      </c>
      <c r="F83" s="24">
        <v>1.0986006999999999E-7</v>
      </c>
      <c r="G83" s="24">
        <v>1.4714580999999999E-7</v>
      </c>
      <c r="H83" s="24">
        <v>2.2687045999999999E-7</v>
      </c>
      <c r="I83" s="24">
        <v>2.2869454E-7</v>
      </c>
      <c r="J83" s="24">
        <v>2.2692580999999998E-7</v>
      </c>
      <c r="K83" s="24">
        <v>3.3728411999999998E-7</v>
      </c>
      <c r="L83" s="24">
        <v>3.3997660000000001E-7</v>
      </c>
      <c r="M83" s="24">
        <v>2.5577928000000001E-7</v>
      </c>
      <c r="N83" s="24">
        <v>7.3496636E-7</v>
      </c>
      <c r="O83" s="24">
        <v>7.0435039999999899E-7</v>
      </c>
      <c r="P83" s="24">
        <v>5.6406494999999994E-7</v>
      </c>
      <c r="Q83" s="24">
        <v>5.8174569999999994E-7</v>
      </c>
      <c r="R83" s="24">
        <v>4.676079E-7</v>
      </c>
      <c r="S83" s="24">
        <v>4.6133913999999998E-7</v>
      </c>
      <c r="T83" s="24">
        <v>4.9760829999999994E-7</v>
      </c>
      <c r="U83" s="24">
        <v>4.6411645999999997E-7</v>
      </c>
      <c r="V83" s="24">
        <v>4.0846912000000004E-7</v>
      </c>
      <c r="W83" s="24">
        <v>4.5395325000000005E-7</v>
      </c>
      <c r="X83" s="24">
        <v>4.322003E-7</v>
      </c>
      <c r="Y83" s="24">
        <v>3.6588227000000002E-7</v>
      </c>
      <c r="Z83" s="24">
        <v>3.6148005E-7</v>
      </c>
      <c r="AA83" s="24">
        <v>3.2602910000000003E-7</v>
      </c>
    </row>
    <row r="84" spans="1:27" x14ac:dyDescent="0.25">
      <c r="A84" s="28" t="s">
        <v>135</v>
      </c>
      <c r="B84" s="28" t="s">
        <v>36</v>
      </c>
      <c r="C84" s="24">
        <v>1.9779683000000002E-6</v>
      </c>
      <c r="D84" s="24">
        <v>2.4062062000000004E-6</v>
      </c>
      <c r="E84" s="24">
        <v>2.0608067999999999E-6</v>
      </c>
      <c r="F84" s="24">
        <v>1.8955549999999999E-6</v>
      </c>
      <c r="G84" s="24">
        <v>1.8821809999999999E-6</v>
      </c>
      <c r="H84" s="24">
        <v>2.5029597000000004E-6</v>
      </c>
      <c r="I84" s="24">
        <v>3.0454430000000002E-6</v>
      </c>
      <c r="J84" s="24">
        <v>3.1958040000000001E-6</v>
      </c>
      <c r="K84" s="24">
        <v>2.8656409999999998E-6</v>
      </c>
      <c r="L84" s="24">
        <v>4.2018189999999996E-6</v>
      </c>
      <c r="M84" s="24">
        <v>7.0343900000000001E-6</v>
      </c>
      <c r="N84" s="24">
        <v>4.2763780000000001E-6</v>
      </c>
      <c r="O84" s="24">
        <v>4.0529793999999998E-6</v>
      </c>
      <c r="P84" s="24">
        <v>4.9067330000000002E-6</v>
      </c>
      <c r="Q84" s="24">
        <v>4.4230410000000003E-6</v>
      </c>
      <c r="R84" s="24">
        <v>4.8954589999999995E-6</v>
      </c>
      <c r="S84" s="24">
        <v>4.9523379999999998E-6</v>
      </c>
      <c r="T84" s="24">
        <v>4.4852685999999997E-6</v>
      </c>
      <c r="U84" s="24">
        <v>5.0402231999999999E-6</v>
      </c>
      <c r="V84" s="24">
        <v>6.0338736999999998E-6</v>
      </c>
      <c r="W84" s="24">
        <v>5.3997071999999899E-6</v>
      </c>
      <c r="X84" s="24">
        <v>5.083788E-6</v>
      </c>
      <c r="Y84" s="24">
        <v>5.4710019999999893E-6</v>
      </c>
      <c r="Z84" s="24">
        <v>5.7133590000000006E-6</v>
      </c>
      <c r="AA84" s="24">
        <v>5.5435290000000005E-6</v>
      </c>
    </row>
    <row r="85" spans="1:27" x14ac:dyDescent="0.25">
      <c r="A85" s="28" t="s">
        <v>135</v>
      </c>
      <c r="B85" s="28" t="s">
        <v>74</v>
      </c>
      <c r="C85" s="24">
        <v>0</v>
      </c>
      <c r="D85" s="24">
        <v>0</v>
      </c>
      <c r="E85" s="24">
        <v>0</v>
      </c>
      <c r="F85" s="24">
        <v>2.5775549999999999E-6</v>
      </c>
      <c r="G85" s="24">
        <v>2.8694812000000002E-6</v>
      </c>
      <c r="H85" s="24">
        <v>2.7535236E-6</v>
      </c>
      <c r="I85" s="24">
        <v>2.7388968E-6</v>
      </c>
      <c r="J85" s="24">
        <v>2.7526738000000002E-6</v>
      </c>
      <c r="K85" s="24">
        <v>2.5431053E-6</v>
      </c>
      <c r="L85" s="24">
        <v>2.3889602E-6</v>
      </c>
      <c r="M85" s="24">
        <v>3.1766135000000001E-6</v>
      </c>
      <c r="N85" s="24">
        <v>2.4275569999999997E-6</v>
      </c>
      <c r="O85" s="24">
        <v>2.3461779999999999E-6</v>
      </c>
      <c r="P85" s="24">
        <v>2.7021193000000001E-6</v>
      </c>
      <c r="Q85" s="24">
        <v>2.6338109999999998E-6</v>
      </c>
      <c r="R85" s="24">
        <v>4.1626950000000005E-6</v>
      </c>
      <c r="S85" s="24">
        <v>5.9451953999999997E-6</v>
      </c>
      <c r="T85" s="24">
        <v>5.4430269999999999E-6</v>
      </c>
      <c r="U85" s="24">
        <v>8.5698949999999987E-6</v>
      </c>
      <c r="V85" s="24">
        <v>8.7337680000000001E-6</v>
      </c>
      <c r="W85" s="24">
        <v>8.0428580000000006E-6</v>
      </c>
      <c r="X85" s="24">
        <v>7.2441919999999896E-6</v>
      </c>
      <c r="Y85" s="24">
        <v>7.2991059999999999E-6</v>
      </c>
      <c r="Z85" s="24">
        <v>7.3416074999999998E-6</v>
      </c>
      <c r="AA85" s="24">
        <v>6.9023984999999901E-6</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54071.432144718143</v>
      </c>
      <c r="D87" s="30">
        <v>75316.051946374733</v>
      </c>
      <c r="E87" s="30">
        <v>53861.941164812859</v>
      </c>
      <c r="F87" s="30">
        <v>51601.175035226159</v>
      </c>
      <c r="G87" s="30">
        <v>57914.509546931862</v>
      </c>
      <c r="H87" s="30">
        <v>50126.867341843732</v>
      </c>
      <c r="I87" s="30">
        <v>47690.341875147496</v>
      </c>
      <c r="J87" s="30">
        <v>48840.422860776634</v>
      </c>
      <c r="K87" s="30">
        <v>41375.622041709685</v>
      </c>
      <c r="L87" s="30">
        <v>31812.3450620822</v>
      </c>
      <c r="M87" s="30">
        <v>44670.528731775878</v>
      </c>
      <c r="N87" s="30">
        <v>31824.561303242735</v>
      </c>
      <c r="O87" s="30">
        <v>30625.006368313221</v>
      </c>
      <c r="P87" s="30">
        <v>34372.623008752351</v>
      </c>
      <c r="Q87" s="30">
        <v>31060.407894536456</v>
      </c>
      <c r="R87" s="30">
        <v>32602.461292498105</v>
      </c>
      <c r="S87" s="30">
        <v>32957.320130742941</v>
      </c>
      <c r="T87" s="30">
        <v>28662.249434182406</v>
      </c>
      <c r="U87" s="30">
        <v>22887.730070508216</v>
      </c>
      <c r="V87" s="30">
        <v>30096.622931893275</v>
      </c>
      <c r="W87" s="30">
        <v>22083.007965856454</v>
      </c>
      <c r="X87" s="30">
        <v>21165.795362678698</v>
      </c>
      <c r="Y87" s="30">
        <v>23476.803856895782</v>
      </c>
      <c r="Z87" s="30">
        <v>20229.898213971781</v>
      </c>
      <c r="AA87" s="30">
        <v>19235.77323384623</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0.23947204120000004</v>
      </c>
      <c r="D92" s="34">
        <v>0.3025043248</v>
      </c>
      <c r="E92" s="34">
        <v>0.31231437169999998</v>
      </c>
      <c r="F92" s="34">
        <v>0.27791624749999999</v>
      </c>
      <c r="G92" s="34">
        <v>0.27172976439999996</v>
      </c>
      <c r="H92" s="34">
        <v>0.26977738480000002</v>
      </c>
      <c r="I92" s="34">
        <v>0.25366688530000003</v>
      </c>
      <c r="J92" s="34">
        <v>0.22358700610000001</v>
      </c>
      <c r="K92" s="34">
        <v>0.20314124249999999</v>
      </c>
      <c r="L92" s="34">
        <v>0.19036888390000001</v>
      </c>
      <c r="M92" s="34">
        <v>0.17891570375999999</v>
      </c>
      <c r="N92" s="34">
        <v>0.1685864658</v>
      </c>
      <c r="O92" s="34">
        <v>0.13890694926</v>
      </c>
      <c r="P92" s="34">
        <v>0.12178277859999999</v>
      </c>
      <c r="Q92" s="34">
        <v>0.11579936290000001</v>
      </c>
      <c r="R92" s="34">
        <v>0.11099769040000002</v>
      </c>
      <c r="S92" s="34">
        <v>9.7526300639999994E-2</v>
      </c>
      <c r="T92" s="34">
        <v>9.0645151199999996E-2</v>
      </c>
      <c r="U92" s="34">
        <v>8.441992064999998E-2</v>
      </c>
      <c r="V92" s="34">
        <v>7.90473498E-2</v>
      </c>
      <c r="W92" s="34">
        <v>4.9260065500000005E-2</v>
      </c>
      <c r="X92" s="34">
        <v>2.8475017599999989E-2</v>
      </c>
      <c r="Y92" s="34">
        <v>2.4241290839999992E-2</v>
      </c>
      <c r="Z92" s="34">
        <v>2.4683069500000002E-2</v>
      </c>
      <c r="AA92" s="34">
        <v>2.2097792669999998E-2</v>
      </c>
    </row>
    <row r="93" spans="1:27" x14ac:dyDescent="0.25">
      <c r="A93" s="28" t="s">
        <v>40</v>
      </c>
      <c r="B93" s="28" t="s">
        <v>122</v>
      </c>
      <c r="C93" s="24">
        <v>1021.8516810000001</v>
      </c>
      <c r="D93" s="24">
        <v>3187.1922139999997</v>
      </c>
      <c r="E93" s="24">
        <v>5597.3125799999998</v>
      </c>
      <c r="F93" s="24">
        <v>7073.4027999999998</v>
      </c>
      <c r="G93" s="24">
        <v>16411.980769999998</v>
      </c>
      <c r="H93" s="24">
        <v>27436.181520000002</v>
      </c>
      <c r="I93" s="24">
        <v>29433.290300000001</v>
      </c>
      <c r="J93" s="24">
        <v>27313.717499999999</v>
      </c>
      <c r="K93" s="24">
        <v>30911.653199999997</v>
      </c>
      <c r="L93" s="24">
        <v>33365.917079999999</v>
      </c>
      <c r="M93" s="24">
        <v>29106.809699999998</v>
      </c>
      <c r="N93" s="24">
        <v>29042.458600000002</v>
      </c>
      <c r="O93" s="24">
        <v>26292.09952</v>
      </c>
      <c r="P93" s="24">
        <v>27372.536400000001</v>
      </c>
      <c r="Q93" s="24">
        <v>30520.913859999997</v>
      </c>
      <c r="R93" s="24">
        <v>25295.336230000001</v>
      </c>
      <c r="S93" s="24">
        <v>22599.393480000002</v>
      </c>
      <c r="T93" s="24">
        <v>20169.538030000003</v>
      </c>
      <c r="U93" s="24">
        <v>20997.13838</v>
      </c>
      <c r="V93" s="24">
        <v>20157.902000000002</v>
      </c>
      <c r="W93" s="24">
        <v>18625.413619999999</v>
      </c>
      <c r="X93" s="24">
        <v>18834.565559999999</v>
      </c>
      <c r="Y93" s="24">
        <v>16308.613230000001</v>
      </c>
      <c r="Z93" s="24">
        <v>16223.900899999999</v>
      </c>
      <c r="AA93" s="24">
        <v>14995.001459999998</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185.627881</v>
      </c>
      <c r="D98" s="24">
        <v>2325.8305139999998</v>
      </c>
      <c r="E98" s="24">
        <v>3785.9590800000001</v>
      </c>
      <c r="F98" s="24">
        <v>5297.9160000000002</v>
      </c>
      <c r="G98" s="24">
        <v>13818.280269999999</v>
      </c>
      <c r="H98" s="24">
        <v>24231.153320000001</v>
      </c>
      <c r="I98" s="24">
        <v>25802.398300000001</v>
      </c>
      <c r="J98" s="24">
        <v>24184.611000000001</v>
      </c>
      <c r="K98" s="24">
        <v>27278.166699999998</v>
      </c>
      <c r="L98" s="24">
        <v>29701.451880000001</v>
      </c>
      <c r="M98" s="24">
        <v>26785.260899999997</v>
      </c>
      <c r="N98" s="24">
        <v>25808.981100000001</v>
      </c>
      <c r="O98" s="24">
        <v>23187.52132</v>
      </c>
      <c r="P98" s="24">
        <v>24538.028600000001</v>
      </c>
      <c r="Q98" s="24">
        <v>27275.198359999999</v>
      </c>
      <c r="R98" s="24">
        <v>22476.96673</v>
      </c>
      <c r="S98" s="24">
        <v>20495.978280000003</v>
      </c>
      <c r="T98" s="24">
        <v>18114.479030000002</v>
      </c>
      <c r="U98" s="24">
        <v>18888.327379999999</v>
      </c>
      <c r="V98" s="24">
        <v>18373.166000000001</v>
      </c>
      <c r="W98" s="24">
        <v>16911.738219999999</v>
      </c>
      <c r="X98" s="24">
        <v>17151.913659999998</v>
      </c>
      <c r="Y98" s="24">
        <v>15077.41473</v>
      </c>
      <c r="Z98" s="24">
        <v>15046.345499999999</v>
      </c>
      <c r="AA98" s="24">
        <v>13978.662859999999</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1.4674985E-3</v>
      </c>
      <c r="D102" s="24">
        <v>2.3639641900000001E-2</v>
      </c>
      <c r="E102" s="24">
        <v>2.6402171800000002E-2</v>
      </c>
      <c r="F102" s="24">
        <v>2.66795552E-2</v>
      </c>
      <c r="G102" s="24">
        <v>2.79272692E-2</v>
      </c>
      <c r="H102" s="24">
        <v>2.6562110099999998E-2</v>
      </c>
      <c r="I102" s="24">
        <v>2.6410673900000001E-2</v>
      </c>
      <c r="J102" s="24">
        <v>2.3266251299999999E-2</v>
      </c>
      <c r="K102" s="24">
        <v>2.3360363099999996E-2</v>
      </c>
      <c r="L102" s="24">
        <v>2.1746688100000001E-2</v>
      </c>
      <c r="M102" s="24">
        <v>1.8952616460000002E-2</v>
      </c>
      <c r="N102" s="24">
        <v>1.9397256099999999E-2</v>
      </c>
      <c r="O102" s="24">
        <v>1.8129641259999999E-2</v>
      </c>
      <c r="P102" s="24">
        <v>1.6436103699999999E-2</v>
      </c>
      <c r="Q102" s="24">
        <v>1.58879203E-2</v>
      </c>
      <c r="R102" s="24">
        <v>1.5070360100000001E-2</v>
      </c>
      <c r="S102" s="24">
        <v>1.197390794E-2</v>
      </c>
      <c r="T102" s="24">
        <v>1.1580758600000001E-2</v>
      </c>
      <c r="U102" s="24">
        <v>1.1418799549999999E-2</v>
      </c>
      <c r="V102" s="24">
        <v>1.0728808100000001E-2</v>
      </c>
      <c r="W102" s="24">
        <v>1.00859264E-2</v>
      </c>
      <c r="X102" s="24">
        <v>9.0862697999999891E-3</v>
      </c>
      <c r="Y102" s="24">
        <v>7.9747281399999998E-3</v>
      </c>
      <c r="Z102" s="24">
        <v>8.0453769000000015E-3</v>
      </c>
      <c r="AA102" s="24">
        <v>7.2834706700000001E-3</v>
      </c>
    </row>
    <row r="103" spans="1:27" x14ac:dyDescent="0.25">
      <c r="A103" s="28" t="s">
        <v>132</v>
      </c>
      <c r="B103" s="28" t="s">
        <v>122</v>
      </c>
      <c r="C103" s="24">
        <v>836.2238000000001</v>
      </c>
      <c r="D103" s="24">
        <v>861.36169999999993</v>
      </c>
      <c r="E103" s="24">
        <v>1811.3534999999999</v>
      </c>
      <c r="F103" s="24">
        <v>1775.4868000000001</v>
      </c>
      <c r="G103" s="24">
        <v>2593.7004999999999</v>
      </c>
      <c r="H103" s="24">
        <v>3205.0282000000002</v>
      </c>
      <c r="I103" s="24">
        <v>3630.8919999999998</v>
      </c>
      <c r="J103" s="24">
        <v>3129.1064999999999</v>
      </c>
      <c r="K103" s="24">
        <v>3633.4865</v>
      </c>
      <c r="L103" s="24">
        <v>3664.4652000000001</v>
      </c>
      <c r="M103" s="24">
        <v>2321.5488</v>
      </c>
      <c r="N103" s="24">
        <v>3233.4775</v>
      </c>
      <c r="O103" s="24">
        <v>3104.5782000000004</v>
      </c>
      <c r="P103" s="24">
        <v>2834.5077999999999</v>
      </c>
      <c r="Q103" s="24">
        <v>3245.7154999999998</v>
      </c>
      <c r="R103" s="24">
        <v>2818.3694999999998</v>
      </c>
      <c r="S103" s="24">
        <v>2103.4152000000004</v>
      </c>
      <c r="T103" s="24">
        <v>2055.0590000000002</v>
      </c>
      <c r="U103" s="24">
        <v>2108.8110000000001</v>
      </c>
      <c r="V103" s="24">
        <v>1784.7360000000001</v>
      </c>
      <c r="W103" s="24">
        <v>1713.6753999999999</v>
      </c>
      <c r="X103" s="24">
        <v>1682.6518999999998</v>
      </c>
      <c r="Y103" s="24">
        <v>1231.1985</v>
      </c>
      <c r="Z103" s="24">
        <v>1177.5554</v>
      </c>
      <c r="AA103" s="24">
        <v>1016.3385999999999</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0.14404617000000003</v>
      </c>
      <c r="D107" s="24">
        <v>0.19622521900000001</v>
      </c>
      <c r="E107" s="24">
        <v>0.19498184299999999</v>
      </c>
      <c r="F107" s="24">
        <v>0.17902475600000001</v>
      </c>
      <c r="G107" s="24">
        <v>0.17422870299999998</v>
      </c>
      <c r="H107" s="24">
        <v>0.17351280800000002</v>
      </c>
      <c r="I107" s="24">
        <v>0.16237806000000002</v>
      </c>
      <c r="J107" s="24">
        <v>0.142983045</v>
      </c>
      <c r="K107" s="24">
        <v>0.12706878299999999</v>
      </c>
      <c r="L107" s="24">
        <v>0.120849058</v>
      </c>
      <c r="M107" s="24">
        <v>0.1152389603</v>
      </c>
      <c r="N107" s="24">
        <v>0.10799076339999999</v>
      </c>
      <c r="O107" s="24">
        <v>8.2293629999999993E-2</v>
      </c>
      <c r="P107" s="24">
        <v>7.9627339399999997E-2</v>
      </c>
      <c r="Q107" s="24">
        <v>7.4779117000000006E-2</v>
      </c>
      <c r="R107" s="24">
        <v>7.1987953000000007E-2</v>
      </c>
      <c r="S107" s="24">
        <v>6.4614239699999992E-2</v>
      </c>
      <c r="T107" s="24">
        <v>5.9630359000000001E-2</v>
      </c>
      <c r="U107" s="24">
        <v>5.4642692699999995E-2</v>
      </c>
      <c r="V107" s="24">
        <v>5.1439651699999998E-2</v>
      </c>
      <c r="W107" s="24">
        <v>2.2035450300000002E-2</v>
      </c>
      <c r="X107" s="24">
        <v>3.9020719999999999E-3</v>
      </c>
      <c r="Y107" s="24">
        <v>3.37532699999999E-3</v>
      </c>
      <c r="Z107" s="24">
        <v>3.3868797E-3</v>
      </c>
      <c r="AA107" s="24">
        <v>3.216783E-3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9.3958372700000001E-2</v>
      </c>
      <c r="D112" s="24">
        <v>8.2639463900000001E-2</v>
      </c>
      <c r="E112" s="24">
        <v>9.0930356900000009E-2</v>
      </c>
      <c r="F112" s="24">
        <v>7.2211936299999988E-2</v>
      </c>
      <c r="G112" s="24">
        <v>6.9573792199999998E-2</v>
      </c>
      <c r="H112" s="24">
        <v>6.9702466700000007E-2</v>
      </c>
      <c r="I112" s="24">
        <v>6.48781514E-2</v>
      </c>
      <c r="J112" s="24">
        <v>5.733770979999999E-2</v>
      </c>
      <c r="K112" s="24">
        <v>5.2712096399999991E-2</v>
      </c>
      <c r="L112" s="24">
        <v>4.7773137800000004E-2</v>
      </c>
      <c r="M112" s="24">
        <v>4.4724126999999995E-2</v>
      </c>
      <c r="N112" s="24">
        <v>4.1198446300000004E-2</v>
      </c>
      <c r="O112" s="24">
        <v>3.8483678E-2</v>
      </c>
      <c r="P112" s="24">
        <v>2.5719335499999999E-2</v>
      </c>
      <c r="Q112" s="24">
        <v>2.5132325600000002E-2</v>
      </c>
      <c r="R112" s="24">
        <v>2.3939377300000002E-2</v>
      </c>
      <c r="S112" s="24">
        <v>2.0938153000000001E-2</v>
      </c>
      <c r="T112" s="24">
        <v>1.9434033600000001E-2</v>
      </c>
      <c r="U112" s="24">
        <v>1.8358428399999991E-2</v>
      </c>
      <c r="V112" s="24">
        <v>1.6878889999999997E-2</v>
      </c>
      <c r="W112" s="24">
        <v>1.7138688799999999E-2</v>
      </c>
      <c r="X112" s="24">
        <v>1.54866758E-2</v>
      </c>
      <c r="Y112" s="24">
        <v>1.2891235700000002E-2</v>
      </c>
      <c r="Z112" s="24">
        <v>1.3250812900000002E-2</v>
      </c>
      <c r="AA112" s="24">
        <v>1.1597538999999999E-2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AUCPduMkWZlXXzKXr3ccNiBIFuuP/Lqojp2PYOOspBPgXALCOSeprRuZPgtgmjy8A2+42wNGBD+3xvXD3ktF/g==" saltValue="N/VZimNmM0TjGbRWqQT2y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CA79E-B03D-4F24-A948-37A08E8F4C6F}">
  <sheetPr codeName="Sheet20">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160</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-10188.358648153</v>
      </c>
      <c r="G6" s="24">
        <v>606153.77026892698</v>
      </c>
      <c r="H6" s="24">
        <v>357673.1547942679</v>
      </c>
      <c r="I6" s="24">
        <v>-358116.22332443623</v>
      </c>
      <c r="J6" s="24">
        <v>-1.6095323547322402E-5</v>
      </c>
      <c r="K6" s="24">
        <v>-31644.675562194054</v>
      </c>
      <c r="L6" s="24">
        <v>-2.8360713218439318E-2</v>
      </c>
      <c r="M6" s="24">
        <v>-5440.9147824760676</v>
      </c>
      <c r="N6" s="24">
        <v>0</v>
      </c>
      <c r="O6" s="24">
        <v>279441.82241655397</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-529159.98450111877</v>
      </c>
      <c r="G7" s="24">
        <v>-67274.828970751827</v>
      </c>
      <c r="H7" s="24">
        <v>-3.0571358894690748E-2</v>
      </c>
      <c r="I7" s="24">
        <v>299354.98701663467</v>
      </c>
      <c r="J7" s="24">
        <v>563480.423360346</v>
      </c>
      <c r="K7" s="24">
        <v>0</v>
      </c>
      <c r="L7" s="24">
        <v>0</v>
      </c>
      <c r="M7" s="24">
        <v>0</v>
      </c>
      <c r="N7" s="24">
        <v>0</v>
      </c>
      <c r="O7" s="24">
        <v>0</v>
      </c>
      <c r="P7" s="24">
        <v>0</v>
      </c>
      <c r="Q7" s="24">
        <v>0</v>
      </c>
      <c r="R7" s="24">
        <v>0</v>
      </c>
      <c r="S7" s="24">
        <v>169652.93112044502</v>
      </c>
      <c r="T7" s="24">
        <v>317528.57433789095</v>
      </c>
      <c r="U7" s="24">
        <v>0</v>
      </c>
      <c r="V7" s="24">
        <v>0</v>
      </c>
      <c r="W7" s="24">
        <v>0</v>
      </c>
      <c r="X7" s="24">
        <v>0</v>
      </c>
      <c r="Y7" s="24">
        <v>0</v>
      </c>
      <c r="Z7" s="24">
        <v>0</v>
      </c>
      <c r="AA7" s="24">
        <v>0</v>
      </c>
    </row>
    <row r="8" spans="1:27" x14ac:dyDescent="0.25">
      <c r="A8" s="28" t="s">
        <v>40</v>
      </c>
      <c r="B8" s="28" t="s">
        <v>20</v>
      </c>
      <c r="C8" s="24">
        <v>0</v>
      </c>
      <c r="D8" s="24">
        <v>5.5830790397125601E-2</v>
      </c>
      <c r="E8" s="24">
        <v>1.2177230296580842E-2</v>
      </c>
      <c r="F8" s="24">
        <v>3.8225406509275464E-3</v>
      </c>
      <c r="G8" s="24">
        <v>1.6236350481111657E-3</v>
      </c>
      <c r="H8" s="24">
        <v>8.1034305823853492E-4</v>
      </c>
      <c r="I8" s="24">
        <v>8.8406555510360193E-4</v>
      </c>
      <c r="J8" s="24">
        <v>2.8492866384775975E-3</v>
      </c>
      <c r="K8" s="24">
        <v>9.6974652601800547E-4</v>
      </c>
      <c r="L8" s="24">
        <v>2.036662193850947E-4</v>
      </c>
      <c r="M8" s="24">
        <v>1.4860553390671569E-4</v>
      </c>
      <c r="N8" s="24">
        <v>5.2071023873963675E-3</v>
      </c>
      <c r="O8" s="24">
        <v>3.0274806539871322E-3</v>
      </c>
      <c r="P8" s="24">
        <v>4.136828387270748E-3</v>
      </c>
      <c r="Q8" s="24">
        <v>9.0631344594045583E-3</v>
      </c>
      <c r="R8" s="24">
        <v>5.2110798921166128E-3</v>
      </c>
      <c r="S8" s="24">
        <v>2.1180790900179932E-2</v>
      </c>
      <c r="T8" s="24">
        <v>8.0691906661995642E-4</v>
      </c>
      <c r="U8" s="24">
        <v>3.1150917237538784E-3</v>
      </c>
      <c r="V8" s="24">
        <v>8.4699613453352999E-5</v>
      </c>
      <c r="W8" s="24">
        <v>2.3931429154330718E-3</v>
      </c>
      <c r="X8" s="24">
        <v>7.331778464461901E-3</v>
      </c>
      <c r="Y8" s="24">
        <v>1.0799504594681555E-3</v>
      </c>
      <c r="Z8" s="24">
        <v>3.5508566901911029E-4</v>
      </c>
      <c r="AA8" s="24">
        <v>1.773168757088747E-4</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4.1026464751315515E-2</v>
      </c>
      <c r="D10" s="24">
        <v>3.9388191948791099E-3</v>
      </c>
      <c r="E10" s="24">
        <v>1.6682801358714187E-2</v>
      </c>
      <c r="F10" s="24">
        <v>3.1207703168603797E-3</v>
      </c>
      <c r="G10" s="24">
        <v>6.1956840615198074E-3</v>
      </c>
      <c r="H10" s="24">
        <v>1.0636686951193178E-3</v>
      </c>
      <c r="I10" s="24">
        <v>7.413537356210537E-4</v>
      </c>
      <c r="J10" s="24">
        <v>2.7999303946237902E-3</v>
      </c>
      <c r="K10" s="24">
        <v>6.2764657774269368E-4</v>
      </c>
      <c r="L10" s="24">
        <v>7.2616005724755457E-4</v>
      </c>
      <c r="M10" s="24">
        <v>6.6802921403371002E-4</v>
      </c>
      <c r="N10" s="24">
        <v>2.0852047372307394E-3</v>
      </c>
      <c r="O10" s="24">
        <v>7.488380707151522E-4</v>
      </c>
      <c r="P10" s="24">
        <v>1.379688952399431E-3</v>
      </c>
      <c r="Q10" s="24">
        <v>2.8387364697324536E-3</v>
      </c>
      <c r="R10" s="24">
        <v>3521.986211796559</v>
      </c>
      <c r="S10" s="24">
        <v>5341.4041380682966</v>
      </c>
      <c r="T10" s="24">
        <v>2.225412264793795E-4</v>
      </c>
      <c r="U10" s="24">
        <v>2.6141056330612556E-3</v>
      </c>
      <c r="V10" s="24">
        <v>1.7078016230424669E-4</v>
      </c>
      <c r="W10" s="24">
        <v>1.2283085850005127E-3</v>
      </c>
      <c r="X10" s="24">
        <v>5.731088536178677E-4</v>
      </c>
      <c r="Y10" s="24">
        <v>766.87167311948883</v>
      </c>
      <c r="Z10" s="24">
        <v>1721.9368190231751</v>
      </c>
      <c r="AA10" s="24">
        <v>4.512937247367704E-4</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5.3716680531587899</v>
      </c>
      <c r="E12" s="24">
        <v>207686.53210269049</v>
      </c>
      <c r="F12" s="24">
        <v>346005.44531885127</v>
      </c>
      <c r="G12" s="24">
        <v>105037.2188750785</v>
      </c>
      <c r="H12" s="24">
        <v>174197.55115450535</v>
      </c>
      <c r="I12" s="24">
        <v>186733.289805562</v>
      </c>
      <c r="J12" s="24">
        <v>452907.54355978675</v>
      </c>
      <c r="K12" s="24">
        <v>410554.92275355518</v>
      </c>
      <c r="L12" s="24">
        <v>4.1619922080402924E-2</v>
      </c>
      <c r="M12" s="24">
        <v>2.396300648813332E-2</v>
      </c>
      <c r="N12" s="24">
        <v>9150.7235975879121</v>
      </c>
      <c r="O12" s="24">
        <v>0.14611303861000655</v>
      </c>
      <c r="P12" s="24">
        <v>0.48973594193801695</v>
      </c>
      <c r="Q12" s="24">
        <v>344042.22525620583</v>
      </c>
      <c r="R12" s="24">
        <v>283839.35091276449</v>
      </c>
      <c r="S12" s="24">
        <v>618218.32180012052</v>
      </c>
      <c r="T12" s="24">
        <v>115261.01844638016</v>
      </c>
      <c r="U12" s="24">
        <v>0.50074545801668091</v>
      </c>
      <c r="V12" s="24">
        <v>2.3124276672109704E-2</v>
      </c>
      <c r="W12" s="24">
        <v>137983.06558006752</v>
      </c>
      <c r="X12" s="24">
        <v>120204.2070763425</v>
      </c>
      <c r="Y12" s="24">
        <v>6821.1544835944387</v>
      </c>
      <c r="Z12" s="24">
        <v>6362.7557613955241</v>
      </c>
      <c r="AA12" s="24">
        <v>17383.513957315969</v>
      </c>
    </row>
    <row r="13" spans="1:27" x14ac:dyDescent="0.25">
      <c r="A13" s="28" t="s">
        <v>40</v>
      </c>
      <c r="B13" s="28" t="s">
        <v>69</v>
      </c>
      <c r="C13" s="24">
        <v>0.34389286940775099</v>
      </c>
      <c r="D13" s="24">
        <v>202652.15160552991</v>
      </c>
      <c r="E13" s="24">
        <v>78416.646055692268</v>
      </c>
      <c r="F13" s="24">
        <v>3.2311667706003314E-2</v>
      </c>
      <c r="G13" s="24">
        <v>159672.50444133781</v>
      </c>
      <c r="H13" s="24">
        <v>140046.7337193189</v>
      </c>
      <c r="I13" s="24">
        <v>128614.72549108813</v>
      </c>
      <c r="J13" s="24">
        <v>0.11707812509391913</v>
      </c>
      <c r="K13" s="24">
        <v>647427.35960469744</v>
      </c>
      <c r="L13" s="24">
        <v>2.0086738279641327E-2</v>
      </c>
      <c r="M13" s="24">
        <v>3.7127494549042919E-2</v>
      </c>
      <c r="N13" s="24">
        <v>0.12064692926035894</v>
      </c>
      <c r="O13" s="24">
        <v>4.3679079406244284E-2</v>
      </c>
      <c r="P13" s="24">
        <v>3.8469672144206664E-2</v>
      </c>
      <c r="Q13" s="24">
        <v>0.21515452830259715</v>
      </c>
      <c r="R13" s="24">
        <v>0.15856033487530802</v>
      </c>
      <c r="S13" s="24">
        <v>8378.0744294147007</v>
      </c>
      <c r="T13" s="24">
        <v>9478.0373140753181</v>
      </c>
      <c r="U13" s="24">
        <v>5.298995873611767E-3</v>
      </c>
      <c r="V13" s="24">
        <v>7640.9080789213303</v>
      </c>
      <c r="W13" s="24">
        <v>43113.121087227664</v>
      </c>
      <c r="X13" s="24">
        <v>82971.585407854145</v>
      </c>
      <c r="Y13" s="24">
        <v>5827.5247819503293</v>
      </c>
      <c r="Z13" s="24">
        <v>3.2289443237239158E-3</v>
      </c>
      <c r="AA13" s="24">
        <v>4.5290386556027214E-3</v>
      </c>
    </row>
    <row r="14" spans="1:27" x14ac:dyDescent="0.25">
      <c r="A14" s="28" t="s">
        <v>40</v>
      </c>
      <c r="B14" s="28" t="s">
        <v>36</v>
      </c>
      <c r="C14" s="24">
        <v>0.33890921134073665</v>
      </c>
      <c r="D14" s="24">
        <v>1.005273188136924E-2</v>
      </c>
      <c r="E14" s="24">
        <v>2.8653132421965618E-3</v>
      </c>
      <c r="F14" s="24">
        <v>0</v>
      </c>
      <c r="G14" s="24">
        <v>7.523430964631099E-2</v>
      </c>
      <c r="H14" s="24">
        <v>0.13417660902393269</v>
      </c>
      <c r="I14" s="24">
        <v>0.10460999814940747</v>
      </c>
      <c r="J14" s="24">
        <v>9785.5432993688682</v>
      </c>
      <c r="K14" s="24">
        <v>5.1486004181756302E-5</v>
      </c>
      <c r="L14" s="24">
        <v>7683.6831690753052</v>
      </c>
      <c r="M14" s="24">
        <v>21839.781571950658</v>
      </c>
      <c r="N14" s="24">
        <v>39181.912201200059</v>
      </c>
      <c r="O14" s="24">
        <v>4.7716192109938604E-2</v>
      </c>
      <c r="P14" s="24">
        <v>21190.950460942629</v>
      </c>
      <c r="Q14" s="24">
        <v>47171.131747524858</v>
      </c>
      <c r="R14" s="24">
        <v>8.9526094269415201E-6</v>
      </c>
      <c r="S14" s="24">
        <v>287.27011958799358</v>
      </c>
      <c r="T14" s="24">
        <v>8.5723585873429011E-6</v>
      </c>
      <c r="U14" s="24">
        <v>3314.6288451225869</v>
      </c>
      <c r="V14" s="24">
        <v>7.5536896396390346E-4</v>
      </c>
      <c r="W14" s="24">
        <v>22313.494701926586</v>
      </c>
      <c r="X14" s="24">
        <v>8613.1152651704269</v>
      </c>
      <c r="Y14" s="24">
        <v>1369.7654505589642</v>
      </c>
      <c r="Z14" s="24">
        <v>2293.661749911882</v>
      </c>
      <c r="AA14" s="24">
        <v>1.1709106489477101E-3</v>
      </c>
    </row>
    <row r="15" spans="1:27" x14ac:dyDescent="0.25">
      <c r="A15" s="28" t="s">
        <v>40</v>
      </c>
      <c r="B15" s="28" t="s">
        <v>74</v>
      </c>
      <c r="C15" s="24">
        <v>0</v>
      </c>
      <c r="D15" s="24">
        <v>0</v>
      </c>
      <c r="E15" s="24">
        <v>0</v>
      </c>
      <c r="F15" s="24">
        <v>0.65480291285015868</v>
      </c>
      <c r="G15" s="24">
        <v>0.17032345951346287</v>
      </c>
      <c r="H15" s="24">
        <v>5.0706484007190633E-2</v>
      </c>
      <c r="I15" s="24">
        <v>2.1242981998420171E-2</v>
      </c>
      <c r="J15" s="24">
        <v>0.11137167003524004</v>
      </c>
      <c r="K15" s="24">
        <v>245018.85239591284</v>
      </c>
      <c r="L15" s="24">
        <v>4.8317007638021296E-3</v>
      </c>
      <c r="M15" s="24">
        <v>1.129875639236173E-2</v>
      </c>
      <c r="N15" s="24">
        <v>2.6292527992316381E-2</v>
      </c>
      <c r="O15" s="24">
        <v>6.4387964105681551E-3</v>
      </c>
      <c r="P15" s="24">
        <v>3.752455675209708E-2</v>
      </c>
      <c r="Q15" s="24">
        <v>6.4610902075192697E-2</v>
      </c>
      <c r="R15" s="24">
        <v>5494.4888940387573</v>
      </c>
      <c r="S15" s="24">
        <v>16724.923596936682</v>
      </c>
      <c r="T15" s="24">
        <v>5.7243511397903537E-3</v>
      </c>
      <c r="U15" s="24">
        <v>0.48570801609540937</v>
      </c>
      <c r="V15" s="24">
        <v>2.2610552283073844E-3</v>
      </c>
      <c r="W15" s="24">
        <v>12050.885137040497</v>
      </c>
      <c r="X15" s="24">
        <v>7682.7504596797735</v>
      </c>
      <c r="Y15" s="24">
        <v>1622.9062212796593</v>
      </c>
      <c r="Z15" s="24">
        <v>5772.6222861122778</v>
      </c>
      <c r="AA15" s="24">
        <v>4.789996801869091E-4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0.38491933415906648</v>
      </c>
      <c r="D17" s="30">
        <v>202657.58304319266</v>
      </c>
      <c r="E17" s="30">
        <v>286103.2070184144</v>
      </c>
      <c r="F17" s="30">
        <v>-193342.85857544185</v>
      </c>
      <c r="G17" s="30">
        <v>803588.67243391054</v>
      </c>
      <c r="H17" s="30">
        <v>671917.41097074491</v>
      </c>
      <c r="I17" s="30">
        <v>256586.78061426786</v>
      </c>
      <c r="J17" s="30">
        <v>1016388.0896313796</v>
      </c>
      <c r="K17" s="30">
        <v>1026337.6083934517</v>
      </c>
      <c r="L17" s="30">
        <v>3.4275773418237579E-2</v>
      </c>
      <c r="M17" s="30">
        <v>-5440.8528753402825</v>
      </c>
      <c r="N17" s="30">
        <v>9150.851536824297</v>
      </c>
      <c r="O17" s="30">
        <v>279442.01598499069</v>
      </c>
      <c r="P17" s="30">
        <v>0.53372213142189384</v>
      </c>
      <c r="Q17" s="30">
        <v>344042.45231260511</v>
      </c>
      <c r="R17" s="30">
        <v>287361.5008959758</v>
      </c>
      <c r="S17" s="30">
        <v>801590.75266883941</v>
      </c>
      <c r="T17" s="30">
        <v>442267.63112780673</v>
      </c>
      <c r="U17" s="30">
        <v>0.51177365124710783</v>
      </c>
      <c r="V17" s="30">
        <v>7640.9314586777782</v>
      </c>
      <c r="W17" s="30">
        <v>181096.19028874667</v>
      </c>
      <c r="X17" s="30">
        <v>203175.80038908398</v>
      </c>
      <c r="Y17" s="30">
        <v>13415.552018614715</v>
      </c>
      <c r="Z17" s="30">
        <v>8084.6961644486919</v>
      </c>
      <c r="AA17" s="30">
        <v>17383.519114965224</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-5.0378159752843897E-4</v>
      </c>
      <c r="G20" s="24">
        <v>801852.18837878737</v>
      </c>
      <c r="H20" s="24">
        <v>-42708.486719646949</v>
      </c>
      <c r="I20" s="24">
        <v>-345420.40481051977</v>
      </c>
      <c r="J20" s="24">
        <v>-1.6095323547322402E-5</v>
      </c>
      <c r="K20" s="24">
        <v>-31644.675562194054</v>
      </c>
      <c r="L20" s="24">
        <v>-2.8360713218439318E-2</v>
      </c>
      <c r="M20" s="24">
        <v>-5440.9147824760676</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1.27050641001749E-2</v>
      </c>
      <c r="E22" s="24">
        <v>5.7178746908192E-3</v>
      </c>
      <c r="F22" s="24">
        <v>1.8868408925011099E-4</v>
      </c>
      <c r="G22" s="24">
        <v>0</v>
      </c>
      <c r="H22" s="24">
        <v>0</v>
      </c>
      <c r="I22" s="24">
        <v>0</v>
      </c>
      <c r="J22" s="24">
        <v>1.2558731470114302E-4</v>
      </c>
      <c r="K22" s="24">
        <v>1.1010695554877401E-4</v>
      </c>
      <c r="L22" s="24">
        <v>1.5959849798407801E-5</v>
      </c>
      <c r="M22" s="24">
        <v>0</v>
      </c>
      <c r="N22" s="24">
        <v>1.0795328841397001E-3</v>
      </c>
      <c r="O22" s="24">
        <v>6.139454676671E-4</v>
      </c>
      <c r="P22" s="24">
        <v>9.08222001566359E-4</v>
      </c>
      <c r="Q22" s="24">
        <v>3.6680248465232701E-3</v>
      </c>
      <c r="R22" s="24">
        <v>2.47493213601588E-3</v>
      </c>
      <c r="S22" s="24">
        <v>8.6193882831989994E-3</v>
      </c>
      <c r="T22" s="24">
        <v>8.6019001976845504E-5</v>
      </c>
      <c r="U22" s="24">
        <v>7.0709584091050405E-6</v>
      </c>
      <c r="V22" s="24">
        <v>4.6530955918343698E-5</v>
      </c>
      <c r="W22" s="24">
        <v>9.8765941397231199E-5</v>
      </c>
      <c r="X22" s="24">
        <v>5.6929973635486001E-3</v>
      </c>
      <c r="Y22" s="24">
        <v>6.5495656513538E-5</v>
      </c>
      <c r="Z22" s="24">
        <v>1.9897314095654501E-6</v>
      </c>
      <c r="AA22" s="24">
        <v>4.1605820204747103E-6</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1.418954375662319E-2</v>
      </c>
      <c r="D24" s="24">
        <v>5.9701924055486505E-4</v>
      </c>
      <c r="E24" s="24">
        <v>1.3842259749014514E-2</v>
      </c>
      <c r="F24" s="24">
        <v>1.2244299445990299E-4</v>
      </c>
      <c r="G24" s="24">
        <v>6.361381098401531E-4</v>
      </c>
      <c r="H24" s="24">
        <v>4.5353473415883682E-4</v>
      </c>
      <c r="I24" s="24">
        <v>2.1526771779931469E-4</v>
      </c>
      <c r="J24" s="24">
        <v>1.2579997058341835E-3</v>
      </c>
      <c r="K24" s="24">
        <v>9.4885978220582998E-5</v>
      </c>
      <c r="L24" s="24">
        <v>1.1039150977723561E-4</v>
      </c>
      <c r="M24" s="24">
        <v>1.0974000843426959E-4</v>
      </c>
      <c r="N24" s="24">
        <v>6.9951309302532455E-4</v>
      </c>
      <c r="O24" s="24">
        <v>1.3204506284374018E-4</v>
      </c>
      <c r="P24" s="24">
        <v>4.3802547087159376E-4</v>
      </c>
      <c r="Q24" s="24">
        <v>1.0632778006137999E-3</v>
      </c>
      <c r="R24" s="24">
        <v>3521.9696248815003</v>
      </c>
      <c r="S24" s="24">
        <v>5341.3816944464434</v>
      </c>
      <c r="T24" s="24">
        <v>7.9642590084478195E-5</v>
      </c>
      <c r="U24" s="24">
        <v>4.3101870596003958E-4</v>
      </c>
      <c r="V24" s="24">
        <v>6.9098119738580604E-5</v>
      </c>
      <c r="W24" s="24">
        <v>5.691656269063819E-4</v>
      </c>
      <c r="X24" s="24">
        <v>4.904781677149599E-4</v>
      </c>
      <c r="Y24" s="24">
        <v>343.21919445837068</v>
      </c>
      <c r="Z24" s="24">
        <v>619.82493329417139</v>
      </c>
      <c r="AA24" s="24">
        <v>9.6226341260021323E-5</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2.3695545134002192</v>
      </c>
      <c r="E26" s="24">
        <v>207685.99846008237</v>
      </c>
      <c r="F26" s="24">
        <v>346005.13090855267</v>
      </c>
      <c r="G26" s="24">
        <v>0.12728907409076701</v>
      </c>
      <c r="H26" s="24">
        <v>2.5972916336132541E-2</v>
      </c>
      <c r="I26" s="24">
        <v>9.3413332105255417E-3</v>
      </c>
      <c r="J26" s="24">
        <v>230170.63367271912</v>
      </c>
      <c r="K26" s="24">
        <v>343512.73482685647</v>
      </c>
      <c r="L26" s="24">
        <v>2.5096932729973239E-3</v>
      </c>
      <c r="M26" s="24">
        <v>7.9331606097471027E-4</v>
      </c>
      <c r="N26" s="24">
        <v>1.158007107958256E-2</v>
      </c>
      <c r="O26" s="24">
        <v>2.7506391773837813E-3</v>
      </c>
      <c r="P26" s="24">
        <v>2.2369864177901017E-2</v>
      </c>
      <c r="Q26" s="24">
        <v>142986.22429477717</v>
      </c>
      <c r="R26" s="24">
        <v>1.8438076570091951E-2</v>
      </c>
      <c r="S26" s="24">
        <v>111337.64301965092</v>
      </c>
      <c r="T26" s="24">
        <v>10499.823594023152</v>
      </c>
      <c r="U26" s="24">
        <v>4.8716229213747853E-2</v>
      </c>
      <c r="V26" s="24">
        <v>9.1420576202705314E-3</v>
      </c>
      <c r="W26" s="24">
        <v>132561.88667567438</v>
      </c>
      <c r="X26" s="24">
        <v>22331.564461653255</v>
      </c>
      <c r="Y26" s="24">
        <v>1.316705273995784E-3</v>
      </c>
      <c r="Z26" s="24">
        <v>3.8949680332377632E-3</v>
      </c>
      <c r="AA26" s="24">
        <v>4.9789788175580796E-3</v>
      </c>
    </row>
    <row r="27" spans="1:27" x14ac:dyDescent="0.25">
      <c r="A27" s="28" t="s">
        <v>131</v>
      </c>
      <c r="B27" s="28" t="s">
        <v>69</v>
      </c>
      <c r="C27" s="24">
        <v>8.3434299171133597E-2</v>
      </c>
      <c r="D27" s="24">
        <v>202652.03474696228</v>
      </c>
      <c r="E27" s="24">
        <v>78416.644081281542</v>
      </c>
      <c r="F27" s="24">
        <v>2.6879481795712909E-2</v>
      </c>
      <c r="G27" s="24">
        <v>159672.33700507361</v>
      </c>
      <c r="H27" s="24">
        <v>140046.5031022811</v>
      </c>
      <c r="I27" s="24">
        <v>128614.47449623144</v>
      </c>
      <c r="J27" s="24">
        <v>1.16108008708798E-2</v>
      </c>
      <c r="K27" s="24">
        <v>567378.06758325058</v>
      </c>
      <c r="L27" s="24">
        <v>4.2374618554872952E-3</v>
      </c>
      <c r="M27" s="24">
        <v>2.3328193181093092E-3</v>
      </c>
      <c r="N27" s="24">
        <v>1.4200638010367124E-2</v>
      </c>
      <c r="O27" s="24">
        <v>1.1201864576181925E-3</v>
      </c>
      <c r="P27" s="24">
        <v>3.470693432420384E-4</v>
      </c>
      <c r="Q27" s="24">
        <v>2.9734610082826244E-2</v>
      </c>
      <c r="R27" s="24">
        <v>8.4399363417924471E-3</v>
      </c>
      <c r="S27" s="24">
        <v>6.7527965174978485E-2</v>
      </c>
      <c r="T27" s="24">
        <v>2.198685447547866E-2</v>
      </c>
      <c r="U27" s="24">
        <v>4.3171938550998131E-4</v>
      </c>
      <c r="V27" s="24">
        <v>4.8171111428452394E-2</v>
      </c>
      <c r="W27" s="24">
        <v>11546.088300867759</v>
      </c>
      <c r="X27" s="24">
        <v>47393.1012921441</v>
      </c>
      <c r="Y27" s="24">
        <v>3.1111950081472678E-3</v>
      </c>
      <c r="Z27" s="24">
        <v>1.6364336003042907E-4</v>
      </c>
      <c r="AA27" s="24">
        <v>8.6718620604625074E-4</v>
      </c>
    </row>
    <row r="28" spans="1:27" x14ac:dyDescent="0.25">
      <c r="A28" s="28" t="s">
        <v>131</v>
      </c>
      <c r="B28" s="28" t="s">
        <v>36</v>
      </c>
      <c r="C28" s="24">
        <v>0.19150587973418789</v>
      </c>
      <c r="D28" s="24">
        <v>8.5731788461546245E-3</v>
      </c>
      <c r="E28" s="24">
        <v>2.8653132421965618E-3</v>
      </c>
      <c r="F28" s="24">
        <v>0</v>
      </c>
      <c r="G28" s="24">
        <v>6.3702065547260531E-2</v>
      </c>
      <c r="H28" s="24">
        <v>5.2752698777454102E-2</v>
      </c>
      <c r="I28" s="24">
        <v>5.4294709374803234E-2</v>
      </c>
      <c r="J28" s="24">
        <v>0.10796272332665041</v>
      </c>
      <c r="K28" s="24">
        <v>7.9873328277249005E-6</v>
      </c>
      <c r="L28" s="24">
        <v>7683.3178331901318</v>
      </c>
      <c r="M28" s="24">
        <v>4.8666123880738779E-3</v>
      </c>
      <c r="N28" s="24">
        <v>20356.867035297415</v>
      </c>
      <c r="O28" s="24">
        <v>1.8073908645036725E-2</v>
      </c>
      <c r="P28" s="24">
        <v>5.2371192141795134E-5</v>
      </c>
      <c r="Q28" s="24">
        <v>46494.883896853957</v>
      </c>
      <c r="R28" s="24">
        <v>0</v>
      </c>
      <c r="S28" s="24">
        <v>0</v>
      </c>
      <c r="T28" s="24">
        <v>0</v>
      </c>
      <c r="U28" s="24">
        <v>2.777463027960468E-5</v>
      </c>
      <c r="V28" s="24">
        <v>5.3571827731141994E-4</v>
      </c>
      <c r="W28" s="24">
        <v>20536.739436001179</v>
      </c>
      <c r="X28" s="24">
        <v>3760.4851327136585</v>
      </c>
      <c r="Y28" s="24">
        <v>5.8399867724506851E-2</v>
      </c>
      <c r="Z28" s="24">
        <v>5.0531143223074809E-2</v>
      </c>
      <c r="AA28" s="24">
        <v>5.1525561565311589E-4</v>
      </c>
    </row>
    <row r="29" spans="1:27" x14ac:dyDescent="0.25">
      <c r="A29" s="28" t="s">
        <v>131</v>
      </c>
      <c r="B29" s="28" t="s">
        <v>74</v>
      </c>
      <c r="C29" s="24">
        <v>0</v>
      </c>
      <c r="D29" s="24">
        <v>0</v>
      </c>
      <c r="E29" s="24">
        <v>0</v>
      </c>
      <c r="F29" s="24">
        <v>0.36851669981392798</v>
      </c>
      <c r="G29" s="24">
        <v>0.11540086164769919</v>
      </c>
      <c r="H29" s="24">
        <v>1.9860501878373155E-2</v>
      </c>
      <c r="I29" s="24">
        <v>1.1353786136191554E-2</v>
      </c>
      <c r="J29" s="24">
        <v>7.129239913766279E-2</v>
      </c>
      <c r="K29" s="24">
        <v>245018.84714254685</v>
      </c>
      <c r="L29" s="24">
        <v>1.0123900348155321E-3</v>
      </c>
      <c r="M29" s="24">
        <v>1.0306078886238314E-3</v>
      </c>
      <c r="N29" s="24">
        <v>9.3311321376882291E-4</v>
      </c>
      <c r="O29" s="24">
        <v>6.1831091312987028E-4</v>
      </c>
      <c r="P29" s="24">
        <v>5.7754441281237699E-4</v>
      </c>
      <c r="Q29" s="24">
        <v>1.688414635119291E-3</v>
      </c>
      <c r="R29" s="24">
        <v>3617.8834528512702</v>
      </c>
      <c r="S29" s="24">
        <v>8.5998054534609635E-3</v>
      </c>
      <c r="T29" s="24">
        <v>6.1295261603071401E-4</v>
      </c>
      <c r="U29" s="24">
        <v>5.7635874914249111E-4</v>
      </c>
      <c r="V29" s="24">
        <v>3.6022436540391424E-4</v>
      </c>
      <c r="W29" s="24">
        <v>3622.4196681623662</v>
      </c>
      <c r="X29" s="24">
        <v>956.56794207179462</v>
      </c>
      <c r="Y29" s="24">
        <v>8.995492736244912E-5</v>
      </c>
      <c r="Z29" s="24">
        <v>3.4882721535128142E-4</v>
      </c>
      <c r="AA29" s="24">
        <v>4.7066204242229181E-5</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9.762384292775679E-2</v>
      </c>
      <c r="D31" s="30">
        <v>202654.41760355901</v>
      </c>
      <c r="E31" s="30">
        <v>286102.66210149834</v>
      </c>
      <c r="F31" s="30">
        <v>346005.15759537998</v>
      </c>
      <c r="G31" s="30">
        <v>961524.6533090733</v>
      </c>
      <c r="H31" s="30">
        <v>97338.042809085222</v>
      </c>
      <c r="I31" s="30">
        <v>-216805.92075768739</v>
      </c>
      <c r="J31" s="30">
        <v>230170.64665101169</v>
      </c>
      <c r="K31" s="30">
        <v>879246.12705290597</v>
      </c>
      <c r="L31" s="30">
        <v>-2.1487206730379058E-2</v>
      </c>
      <c r="M31" s="30">
        <v>-5440.9115466006797</v>
      </c>
      <c r="N31" s="30">
        <v>2.7559755067114708E-2</v>
      </c>
      <c r="O31" s="30">
        <v>4.6168161655128145E-3</v>
      </c>
      <c r="P31" s="30">
        <v>2.4063180993581006E-2</v>
      </c>
      <c r="Q31" s="30">
        <v>142986.2587606899</v>
      </c>
      <c r="R31" s="30">
        <v>3521.9989778265481</v>
      </c>
      <c r="S31" s="30">
        <v>116679.10086145082</v>
      </c>
      <c r="T31" s="30">
        <v>10499.845746539218</v>
      </c>
      <c r="U31" s="30">
        <v>4.958603826362698E-2</v>
      </c>
      <c r="V31" s="30">
        <v>5.742879812437985E-2</v>
      </c>
      <c r="W31" s="30">
        <v>144107.97564447371</v>
      </c>
      <c r="X31" s="30">
        <v>69724.671937272884</v>
      </c>
      <c r="Y31" s="30">
        <v>343.22368785430933</v>
      </c>
      <c r="Z31" s="30">
        <v>619.82899389529609</v>
      </c>
      <c r="AA31" s="30">
        <v>5.9465519468848271E-3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-10188.358144371403</v>
      </c>
      <c r="G34" s="24">
        <v>-195698.41810986042</v>
      </c>
      <c r="H34" s="24">
        <v>400381.64151391486</v>
      </c>
      <c r="I34" s="24">
        <v>-12695.818513916465</v>
      </c>
      <c r="J34" s="24">
        <v>0</v>
      </c>
      <c r="K34" s="24">
        <v>0</v>
      </c>
      <c r="L34" s="24">
        <v>0</v>
      </c>
      <c r="M34" s="24">
        <v>0</v>
      </c>
      <c r="N34" s="24">
        <v>0</v>
      </c>
      <c r="O34" s="24">
        <v>279441.82241655397</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1.1114171207486001E-2</v>
      </c>
      <c r="E36" s="24">
        <v>5.4686226704483997E-4</v>
      </c>
      <c r="F36" s="24">
        <v>1.6973502117008299E-3</v>
      </c>
      <c r="G36" s="24">
        <v>1.5280853594188001E-3</v>
      </c>
      <c r="H36" s="24">
        <v>9.8271107149305997E-5</v>
      </c>
      <c r="I36" s="24">
        <v>3.1973321217996003E-5</v>
      </c>
      <c r="J36" s="24">
        <v>8.6274592166817E-4</v>
      </c>
      <c r="K36" s="24">
        <v>9.7002750777885015E-6</v>
      </c>
      <c r="L36" s="24">
        <v>2.46118159829739E-5</v>
      </c>
      <c r="M36" s="24">
        <v>1.2292746999824399E-4</v>
      </c>
      <c r="N36" s="24">
        <v>1.6091667214006798E-4</v>
      </c>
      <c r="O36" s="24">
        <v>7.9811055437734306E-4</v>
      </c>
      <c r="P36" s="24">
        <v>1.3620459138052E-3</v>
      </c>
      <c r="Q36" s="24">
        <v>1.0562260789834801E-3</v>
      </c>
      <c r="R36" s="24">
        <v>2.2503619725685801E-3</v>
      </c>
      <c r="S36" s="24">
        <v>4.5138096324776004E-3</v>
      </c>
      <c r="T36" s="24">
        <v>1.0500894400256E-5</v>
      </c>
      <c r="U36" s="24">
        <v>1.3250097772919901E-5</v>
      </c>
      <c r="V36" s="24">
        <v>2.3588150103885601E-5</v>
      </c>
      <c r="W36" s="24">
        <v>9.0459498014944505E-5</v>
      </c>
      <c r="X36" s="24">
        <v>1.33361626116719E-3</v>
      </c>
      <c r="Y36" s="24">
        <v>2.6885007872777698E-6</v>
      </c>
      <c r="Z36" s="24">
        <v>3.3527711217605998E-4</v>
      </c>
      <c r="AA36" s="24">
        <v>7.3646464088946002E-6</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6.7550384136082497E-3</v>
      </c>
      <c r="D38" s="24">
        <v>2.94842867421645E-4</v>
      </c>
      <c r="E38" s="24">
        <v>3.6851654775953201E-4</v>
      </c>
      <c r="F38" s="24">
        <v>2.4964080347711997E-3</v>
      </c>
      <c r="G38" s="24">
        <v>5.1694068657915102E-3</v>
      </c>
      <c r="H38" s="24">
        <v>1.39450036931167E-4</v>
      </c>
      <c r="I38" s="24">
        <v>4.4177900117374998E-5</v>
      </c>
      <c r="J38" s="24">
        <v>3.9822331222854E-5</v>
      </c>
      <c r="K38" s="24">
        <v>2.45098414592479E-5</v>
      </c>
      <c r="L38" s="24">
        <v>2.2750251606215E-5</v>
      </c>
      <c r="M38" s="24">
        <v>6.9116610357676395E-5</v>
      </c>
      <c r="N38" s="24">
        <v>6.0490036743999999E-5</v>
      </c>
      <c r="O38" s="24">
        <v>4.1222296121688001E-5</v>
      </c>
      <c r="P38" s="24">
        <v>2.4457128467115401E-5</v>
      </c>
      <c r="Q38" s="24">
        <v>5.8425745049747602E-5</v>
      </c>
      <c r="R38" s="24">
        <v>1.6179902100380002E-2</v>
      </c>
      <c r="S38" s="24">
        <v>1.38904389145942E-2</v>
      </c>
      <c r="T38" s="24">
        <v>1.67270855735865E-5</v>
      </c>
      <c r="U38" s="24">
        <v>1.8462411127995099E-5</v>
      </c>
      <c r="V38" s="24">
        <v>1.6942747191468401E-5</v>
      </c>
      <c r="W38" s="24">
        <v>2.0222850973095101E-5</v>
      </c>
      <c r="X38" s="24">
        <v>1.6936474413561301E-5</v>
      </c>
      <c r="Y38" s="24">
        <v>1.11703301714759E-5</v>
      </c>
      <c r="Z38" s="24">
        <v>1.30099251691255E-3</v>
      </c>
      <c r="AA38" s="24">
        <v>7.7798289412374101E-6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1.0385853340651463</v>
      </c>
      <c r="E40" s="24">
        <v>5.5236024049626103E-2</v>
      </c>
      <c r="F40" s="24">
        <v>9.175982260922963E-2</v>
      </c>
      <c r="G40" s="24">
        <v>105037.04371743585</v>
      </c>
      <c r="H40" s="24">
        <v>174197.35289332253</v>
      </c>
      <c r="I40" s="24">
        <v>186733.26141108098</v>
      </c>
      <c r="J40" s="24">
        <v>222736.25927512281</v>
      </c>
      <c r="K40" s="24">
        <v>67042.071330789986</v>
      </c>
      <c r="L40" s="24">
        <v>3.555974582901497E-3</v>
      </c>
      <c r="M40" s="24">
        <v>2.1760253406754989E-3</v>
      </c>
      <c r="N40" s="24">
        <v>1.8588899233299851E-2</v>
      </c>
      <c r="O40" s="24">
        <v>6.332436910648262E-3</v>
      </c>
      <c r="P40" s="24">
        <v>3.4330822329647452E-2</v>
      </c>
      <c r="Q40" s="24">
        <v>1127.9092154693567</v>
      </c>
      <c r="R40" s="24">
        <v>199150.02838449483</v>
      </c>
      <c r="S40" s="24">
        <v>382859.59271308366</v>
      </c>
      <c r="T40" s="24">
        <v>5.0888609452401524E-3</v>
      </c>
      <c r="U40" s="24">
        <v>1.2880840309836537E-3</v>
      </c>
      <c r="V40" s="24">
        <v>2.4871004913963927E-3</v>
      </c>
      <c r="W40" s="24">
        <v>5.4094065871952632E-3</v>
      </c>
      <c r="X40" s="24">
        <v>37160.880002194164</v>
      </c>
      <c r="Y40" s="24">
        <v>6821.1147759529631</v>
      </c>
      <c r="Z40" s="24">
        <v>263.14527171738354</v>
      </c>
      <c r="AA40" s="24">
        <v>10605.036538270058</v>
      </c>
    </row>
    <row r="41" spans="1:27" x14ac:dyDescent="0.25">
      <c r="A41" s="28" t="s">
        <v>132</v>
      </c>
      <c r="B41" s="28" t="s">
        <v>69</v>
      </c>
      <c r="C41" s="24">
        <v>0.11059113174083442</v>
      </c>
      <c r="D41" s="24">
        <v>4.6913714328201864E-2</v>
      </c>
      <c r="E41" s="24">
        <v>3.3537023083055978E-4</v>
      </c>
      <c r="F41" s="24">
        <v>0</v>
      </c>
      <c r="G41" s="24">
        <v>7.7101599157818029E-2</v>
      </c>
      <c r="H41" s="24">
        <v>0.18308297941599003</v>
      </c>
      <c r="I41" s="24">
        <v>0.22410800967640745</v>
      </c>
      <c r="J41" s="24">
        <v>5.6862670403462372E-2</v>
      </c>
      <c r="K41" s="24">
        <v>80049.278857966376</v>
      </c>
      <c r="L41" s="24">
        <v>1.9167016011220491E-3</v>
      </c>
      <c r="M41" s="24">
        <v>3.0793341335886215E-3</v>
      </c>
      <c r="N41" s="24">
        <v>2.9218543987387354E-3</v>
      </c>
      <c r="O41" s="24">
        <v>1.607228883651924E-3</v>
      </c>
      <c r="P41" s="24">
        <v>3.5310501740296838E-4</v>
      </c>
      <c r="Q41" s="24">
        <v>1.1694180373503685E-2</v>
      </c>
      <c r="R41" s="24">
        <v>7.5638414237725968E-3</v>
      </c>
      <c r="S41" s="24">
        <v>8377.8605810847585</v>
      </c>
      <c r="T41" s="24">
        <v>5.5219296947947938E-3</v>
      </c>
      <c r="U41" s="24">
        <v>3.551132458948378E-4</v>
      </c>
      <c r="V41" s="24">
        <v>7640.8552377579408</v>
      </c>
      <c r="W41" s="24">
        <v>4.8222041928328669E-3</v>
      </c>
      <c r="X41" s="24">
        <v>34994.942383623049</v>
      </c>
      <c r="Y41" s="24">
        <v>2499.9848070443377</v>
      </c>
      <c r="Z41" s="24">
        <v>2.7696165805051569E-3</v>
      </c>
      <c r="AA41" s="24">
        <v>3.8914014975049727E-4</v>
      </c>
    </row>
    <row r="42" spans="1:27" x14ac:dyDescent="0.25">
      <c r="A42" s="28" t="s">
        <v>132</v>
      </c>
      <c r="B42" s="28" t="s">
        <v>36</v>
      </c>
      <c r="C42" s="24">
        <v>3.6769426464952501E-2</v>
      </c>
      <c r="D42" s="24">
        <v>1.6364906234508499E-4</v>
      </c>
      <c r="E42" s="24">
        <v>0</v>
      </c>
      <c r="F42" s="24">
        <v>0</v>
      </c>
      <c r="G42" s="24">
        <v>1.14136984905746E-2</v>
      </c>
      <c r="H42" s="24">
        <v>3.08381964919744E-2</v>
      </c>
      <c r="I42" s="24">
        <v>3.2917231078248401E-3</v>
      </c>
      <c r="J42" s="24">
        <v>9785.3885523712506</v>
      </c>
      <c r="K42" s="24">
        <v>1.5682102434834401E-5</v>
      </c>
      <c r="L42" s="24">
        <v>3.0994059279668001E-2</v>
      </c>
      <c r="M42" s="24">
        <v>21839.7633436986</v>
      </c>
      <c r="N42" s="24">
        <v>1.2794916191779301E-2</v>
      </c>
      <c r="O42" s="24">
        <v>2.6566285156321399E-2</v>
      </c>
      <c r="P42" s="24">
        <v>21190.764986258499</v>
      </c>
      <c r="Q42" s="24">
        <v>7.2848599157851997E-3</v>
      </c>
      <c r="R42" s="24">
        <v>3.5617631888177398E-6</v>
      </c>
      <c r="S42" s="24">
        <v>2.9465172619039899E-6</v>
      </c>
      <c r="T42" s="24">
        <v>0</v>
      </c>
      <c r="U42" s="24">
        <v>2.58653937739464E-6</v>
      </c>
      <c r="V42" s="24">
        <v>7.1059547387311997E-6</v>
      </c>
      <c r="W42" s="24">
        <v>1.3517943879047801E-2</v>
      </c>
      <c r="X42" s="24">
        <v>4852.6291745218005</v>
      </c>
      <c r="Y42" s="24">
        <v>8.5731487690379992E-5</v>
      </c>
      <c r="Z42" s="24">
        <v>2239.7701326085703</v>
      </c>
      <c r="AA42" s="24">
        <v>1.0943208611810599E-4</v>
      </c>
    </row>
    <row r="43" spans="1:27" x14ac:dyDescent="0.25">
      <c r="A43" s="28" t="s">
        <v>132</v>
      </c>
      <c r="B43" s="28" t="s">
        <v>74</v>
      </c>
      <c r="C43" s="24">
        <v>0</v>
      </c>
      <c r="D43" s="24">
        <v>0</v>
      </c>
      <c r="E43" s="24">
        <v>0</v>
      </c>
      <c r="F43" s="24">
        <v>8.0529448166619E-2</v>
      </c>
      <c r="G43" s="24">
        <v>3.9053048092012703E-2</v>
      </c>
      <c r="H43" s="24">
        <v>2.0562194703726E-3</v>
      </c>
      <c r="I43" s="24">
        <v>6.3713278589219897E-4</v>
      </c>
      <c r="J43" s="24">
        <v>2.1409688026339201E-2</v>
      </c>
      <c r="K43" s="24">
        <v>8.2177018309360493E-4</v>
      </c>
      <c r="L43" s="24">
        <v>3.2335122958912797E-4</v>
      </c>
      <c r="M43" s="24">
        <v>5.8812288118366798E-4</v>
      </c>
      <c r="N43" s="24">
        <v>1.6560300470227799E-3</v>
      </c>
      <c r="O43" s="24">
        <v>9.2201074201762499E-4</v>
      </c>
      <c r="P43" s="24">
        <v>2.3147226864115102E-2</v>
      </c>
      <c r="Q43" s="24">
        <v>4.9553216134162002E-3</v>
      </c>
      <c r="R43" s="24">
        <v>1876.57226990296</v>
      </c>
      <c r="S43" s="24">
        <v>16724.815151520801</v>
      </c>
      <c r="T43" s="24">
        <v>6.5577646551339991E-4</v>
      </c>
      <c r="U43" s="24">
        <v>6.3978218323164999E-4</v>
      </c>
      <c r="V43" s="24">
        <v>4.3571231281468799E-4</v>
      </c>
      <c r="W43" s="24">
        <v>5481.1912141984594</v>
      </c>
      <c r="X43" s="24">
        <v>6726.1795592890403</v>
      </c>
      <c r="Y43" s="24">
        <v>3.35653891922836E-5</v>
      </c>
      <c r="Z43" s="24">
        <v>2121.3592644554401</v>
      </c>
      <c r="AA43" s="24">
        <v>1.8628986538705798E-4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0.11734617015444267</v>
      </c>
      <c r="D45" s="30">
        <v>1.0969080624682559</v>
      </c>
      <c r="E45" s="30">
        <v>5.6486773095261032E-2</v>
      </c>
      <c r="F45" s="30">
        <v>-10188.262190790547</v>
      </c>
      <c r="G45" s="30">
        <v>-90661.290593333193</v>
      </c>
      <c r="H45" s="30">
        <v>574579.17772793793</v>
      </c>
      <c r="I45" s="30">
        <v>174037.66708132543</v>
      </c>
      <c r="J45" s="30">
        <v>222736.31704036146</v>
      </c>
      <c r="K45" s="30">
        <v>147091.35022296646</v>
      </c>
      <c r="L45" s="30">
        <v>5.5200382516127355E-3</v>
      </c>
      <c r="M45" s="30">
        <v>5.4474035546200408E-3</v>
      </c>
      <c r="N45" s="30">
        <v>2.1732160340922652E-2</v>
      </c>
      <c r="O45" s="30">
        <v>279441.83119555266</v>
      </c>
      <c r="P45" s="30">
        <v>3.6070430389322734E-2</v>
      </c>
      <c r="Q45" s="30">
        <v>1127.9220243015543</v>
      </c>
      <c r="R45" s="30">
        <v>199150.05437860033</v>
      </c>
      <c r="S45" s="30">
        <v>391237.47169841692</v>
      </c>
      <c r="T45" s="30">
        <v>1.063801862000879E-2</v>
      </c>
      <c r="U45" s="30">
        <v>1.6749097857794064E-3</v>
      </c>
      <c r="V45" s="30">
        <v>7640.8577653893299</v>
      </c>
      <c r="W45" s="30">
        <v>1.034229312901617E-2</v>
      </c>
      <c r="X45" s="30">
        <v>72155.823736369959</v>
      </c>
      <c r="Y45" s="30">
        <v>9321.0995968561328</v>
      </c>
      <c r="Z45" s="30">
        <v>263.14967760359315</v>
      </c>
      <c r="AA45" s="30">
        <v>10605.036942554683</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-529159.98450111877</v>
      </c>
      <c r="G49" s="24">
        <v>-67274.828970751827</v>
      </c>
      <c r="H49" s="24">
        <v>-3.0571358894690748E-2</v>
      </c>
      <c r="I49" s="24">
        <v>299354.98701663467</v>
      </c>
      <c r="J49" s="24">
        <v>563480.423360346</v>
      </c>
      <c r="K49" s="24">
        <v>0</v>
      </c>
      <c r="L49" s="24">
        <v>0</v>
      </c>
      <c r="M49" s="24">
        <v>0</v>
      </c>
      <c r="N49" s="24">
        <v>0</v>
      </c>
      <c r="O49" s="24">
        <v>0</v>
      </c>
      <c r="P49" s="24">
        <v>0</v>
      </c>
      <c r="Q49" s="24">
        <v>0</v>
      </c>
      <c r="R49" s="24">
        <v>0</v>
      </c>
      <c r="S49" s="24">
        <v>169652.93112044502</v>
      </c>
      <c r="T49" s="24">
        <v>317528.57433789095</v>
      </c>
      <c r="U49" s="24">
        <v>0</v>
      </c>
      <c r="V49" s="24">
        <v>0</v>
      </c>
      <c r="W49" s="24">
        <v>0</v>
      </c>
      <c r="X49" s="24">
        <v>0</v>
      </c>
      <c r="Y49" s="24">
        <v>0</v>
      </c>
      <c r="Z49" s="24">
        <v>0</v>
      </c>
      <c r="AA49" s="24">
        <v>0</v>
      </c>
    </row>
    <row r="50" spans="1:27" x14ac:dyDescent="0.25">
      <c r="A50" s="28" t="s">
        <v>133</v>
      </c>
      <c r="B50" s="28" t="s">
        <v>20</v>
      </c>
      <c r="C50" s="24">
        <v>0</v>
      </c>
      <c r="D50" s="24">
        <v>1.24746303817896E-2</v>
      </c>
      <c r="E50" s="24">
        <v>1.4097994705510299E-4</v>
      </c>
      <c r="F50" s="24">
        <v>8.2751903371089592E-4</v>
      </c>
      <c r="G50" s="24">
        <v>5.99678662834306E-5</v>
      </c>
      <c r="H50" s="24">
        <v>4.1128740795261698E-4</v>
      </c>
      <c r="I50" s="24">
        <v>1.8363218537116398E-4</v>
      </c>
      <c r="J50" s="24">
        <v>7.1965382041944007E-4</v>
      </c>
      <c r="K50" s="24">
        <v>2.10769704840045E-4</v>
      </c>
      <c r="L50" s="24">
        <v>3.01210004600315E-5</v>
      </c>
      <c r="M50" s="24">
        <v>1.4455582611241901E-5</v>
      </c>
      <c r="N50" s="24">
        <v>1.1748217623107401E-3</v>
      </c>
      <c r="O50" s="24">
        <v>7.09010221711451E-4</v>
      </c>
      <c r="P50" s="24">
        <v>8.8513827365599993E-4</v>
      </c>
      <c r="Q50" s="24">
        <v>1.8650350303469801E-3</v>
      </c>
      <c r="R50" s="24">
        <v>1.67999682141194E-5</v>
      </c>
      <c r="S50" s="24">
        <v>2.2658489196494399E-3</v>
      </c>
      <c r="T50" s="24">
        <v>3.4529344591967596E-4</v>
      </c>
      <c r="U50" s="24">
        <v>2.4590622041937502E-3</v>
      </c>
      <c r="V50" s="24">
        <v>7.3239083679683101E-6</v>
      </c>
      <c r="W50" s="24">
        <v>8.5357214802220108E-4</v>
      </c>
      <c r="X50" s="24">
        <v>2.3237653541407799E-4</v>
      </c>
      <c r="Y50" s="24">
        <v>2.7744801991790798E-5</v>
      </c>
      <c r="Z50" s="24">
        <v>2.2812562005566701E-6</v>
      </c>
      <c r="AA50" s="24">
        <v>1.6070136640170598E-4</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6.4108389991273705E-3</v>
      </c>
      <c r="D52" s="24">
        <v>2.73429513341751E-3</v>
      </c>
      <c r="E52" s="24">
        <v>4.1803067402090202E-5</v>
      </c>
      <c r="F52" s="24">
        <v>4.5334094952894699E-5</v>
      </c>
      <c r="G52" s="24">
        <v>4.5579725667104401E-5</v>
      </c>
      <c r="H52" s="24">
        <v>4.7592650633265005E-5</v>
      </c>
      <c r="I52" s="24">
        <v>6.2236945743324995E-5</v>
      </c>
      <c r="J52" s="24">
        <v>7.1182492159645893E-5</v>
      </c>
      <c r="K52" s="24">
        <v>1.2824896024898999E-4</v>
      </c>
      <c r="L52" s="24">
        <v>2.4459294292914597E-4</v>
      </c>
      <c r="M52" s="24">
        <v>2.4848284031904201E-4</v>
      </c>
      <c r="N52" s="24">
        <v>3.4523563424007495E-4</v>
      </c>
      <c r="O52" s="24">
        <v>2.2372453425482201E-4</v>
      </c>
      <c r="P52" s="24">
        <v>2.8371884935871202E-4</v>
      </c>
      <c r="Q52" s="24">
        <v>3.5878504331595599E-4</v>
      </c>
      <c r="R52" s="24">
        <v>1.26352903600316E-4</v>
      </c>
      <c r="S52" s="24">
        <v>7.3625101079500003E-4</v>
      </c>
      <c r="T52" s="24">
        <v>4.7614767776177997E-5</v>
      </c>
      <c r="U52" s="24">
        <v>1.6653267100649801E-3</v>
      </c>
      <c r="V52" s="24">
        <v>3.5323974781951996E-5</v>
      </c>
      <c r="W52" s="24">
        <v>4.2429625159342896E-5</v>
      </c>
      <c r="X52" s="24">
        <v>2.12224718198515E-5</v>
      </c>
      <c r="Y52" s="24">
        <v>3.0839588452679997E-5</v>
      </c>
      <c r="Z52" s="24">
        <v>9.6976149140395198E-5</v>
      </c>
      <c r="AA52" s="24">
        <v>3.39603269221067E-4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0.6357563850458906</v>
      </c>
      <c r="E54" s="24">
        <v>3.5117125717872143E-2</v>
      </c>
      <c r="F54" s="24">
        <v>7.3576179205204317E-2</v>
      </c>
      <c r="G54" s="24">
        <v>2.6927771071999958E-2</v>
      </c>
      <c r="H54" s="24">
        <v>4.5655529119351689E-2</v>
      </c>
      <c r="I54" s="24">
        <v>3.8435637329347632E-3</v>
      </c>
      <c r="J54" s="24">
        <v>0.1892380400276604</v>
      </c>
      <c r="K54" s="24">
        <v>3.2222821795902759E-2</v>
      </c>
      <c r="L54" s="24">
        <v>1.1834565004706921E-2</v>
      </c>
      <c r="M54" s="24">
        <v>1.477993607045958E-2</v>
      </c>
      <c r="N54" s="24">
        <v>0.14669333246160632</v>
      </c>
      <c r="O54" s="24">
        <v>4.9967119748021108E-2</v>
      </c>
      <c r="P54" s="24">
        <v>0.16998140367936806</v>
      </c>
      <c r="Q54" s="24">
        <v>33985.539638599999</v>
      </c>
      <c r="R54" s="24">
        <v>6386.3152142679201</v>
      </c>
      <c r="S54" s="24">
        <v>89149.591283380883</v>
      </c>
      <c r="T54" s="24">
        <v>24423.007229853254</v>
      </c>
      <c r="U54" s="24">
        <v>0.22712333984852309</v>
      </c>
      <c r="V54" s="24">
        <v>6.4814798036002749E-3</v>
      </c>
      <c r="W54" s="24">
        <v>5421.0697247322705</v>
      </c>
      <c r="X54" s="24">
        <v>60711.747440886567</v>
      </c>
      <c r="Y54" s="24">
        <v>1.9109848438938832E-2</v>
      </c>
      <c r="Z54" s="24">
        <v>1.5795647588245291E-3</v>
      </c>
      <c r="AA54" s="24">
        <v>5577.8322173631805</v>
      </c>
    </row>
    <row r="55" spans="1:27" x14ac:dyDescent="0.25">
      <c r="A55" s="28" t="s">
        <v>133</v>
      </c>
      <c r="B55" s="28" t="s">
        <v>69</v>
      </c>
      <c r="C55" s="24">
        <v>3.3778513728842399E-2</v>
      </c>
      <c r="D55" s="24">
        <v>1.604118100317917E-2</v>
      </c>
      <c r="E55" s="24">
        <v>0</v>
      </c>
      <c r="F55" s="24">
        <v>5.1370413139637501E-3</v>
      </c>
      <c r="G55" s="24">
        <v>2.3401669339608879E-2</v>
      </c>
      <c r="H55" s="24">
        <v>1.4960557696265727E-2</v>
      </c>
      <c r="I55" s="24">
        <v>2.9254827272900399E-3</v>
      </c>
      <c r="J55" s="24">
        <v>1.193690110077107E-2</v>
      </c>
      <c r="K55" s="24">
        <v>1.4540645927873649E-3</v>
      </c>
      <c r="L55" s="24">
        <v>5.4595196671350906E-3</v>
      </c>
      <c r="M55" s="24">
        <v>1.032044811903423E-2</v>
      </c>
      <c r="N55" s="24">
        <v>2.4494844793373972E-2</v>
      </c>
      <c r="O55" s="24">
        <v>1.1721981178743511E-2</v>
      </c>
      <c r="P55" s="24">
        <v>7.4058164852234994E-3</v>
      </c>
      <c r="Q55" s="24">
        <v>5.3611394999342699E-2</v>
      </c>
      <c r="R55" s="24">
        <v>4.2289091301949598E-2</v>
      </c>
      <c r="S55" s="24">
        <v>8.5185052730892691E-2</v>
      </c>
      <c r="T55" s="24">
        <v>7875.7314599281181</v>
      </c>
      <c r="U55" s="24">
        <v>3.291772477351327E-3</v>
      </c>
      <c r="V55" s="24">
        <v>1.1903467726271091E-3</v>
      </c>
      <c r="W55" s="24">
        <v>15364.322808133926</v>
      </c>
      <c r="X55" s="24">
        <v>583.53828784912389</v>
      </c>
      <c r="Y55" s="24">
        <v>3327.5154917925615</v>
      </c>
      <c r="Z55" s="24">
        <v>8.4983067396624125E-5</v>
      </c>
      <c r="AA55" s="24">
        <v>2.5476461329961429E-3</v>
      </c>
    </row>
    <row r="56" spans="1:27" x14ac:dyDescent="0.25">
      <c r="A56" s="28" t="s">
        <v>133</v>
      </c>
      <c r="B56" s="28" t="s">
        <v>36</v>
      </c>
      <c r="C56" s="24">
        <v>3.8293341100901997E-2</v>
      </c>
      <c r="D56" s="24">
        <v>2.9880087796808604E-4</v>
      </c>
      <c r="E56" s="24">
        <v>0</v>
      </c>
      <c r="F56" s="24">
        <v>0</v>
      </c>
      <c r="G56" s="24">
        <v>4.4998134756148201E-5</v>
      </c>
      <c r="H56" s="24">
        <v>2.1737161289119497E-2</v>
      </c>
      <c r="I56" s="24">
        <v>1.4642695453913801E-2</v>
      </c>
      <c r="J56" s="24">
        <v>1.7303565720095001E-2</v>
      </c>
      <c r="K56" s="24">
        <v>1.3325890081529499E-5</v>
      </c>
      <c r="L56" s="24">
        <v>0.12652292894824901</v>
      </c>
      <c r="M56" s="24">
        <v>6.31856074039553E-4</v>
      </c>
      <c r="N56" s="24">
        <v>0.14886023620229999</v>
      </c>
      <c r="O56" s="24">
        <v>1.0596345625622499E-5</v>
      </c>
      <c r="P56" s="24">
        <v>5.2768108918613002E-6</v>
      </c>
      <c r="Q56" s="24">
        <v>0</v>
      </c>
      <c r="R56" s="24">
        <v>0</v>
      </c>
      <c r="S56" s="24">
        <v>0</v>
      </c>
      <c r="T56" s="24">
        <v>0</v>
      </c>
      <c r="U56" s="24">
        <v>3314.6168193549997</v>
      </c>
      <c r="V56" s="24">
        <v>1.5102366804434801E-5</v>
      </c>
      <c r="W56" s="24">
        <v>4.5759157427048402E-3</v>
      </c>
      <c r="X56" s="24">
        <v>4.1194312865043499E-4</v>
      </c>
      <c r="Y56" s="24">
        <v>1.90367346407956E-3</v>
      </c>
      <c r="Z56" s="24">
        <v>2.28064096368579E-3</v>
      </c>
      <c r="AA56" s="24">
        <v>1.8331607429471E-4</v>
      </c>
    </row>
    <row r="57" spans="1:27" x14ac:dyDescent="0.25">
      <c r="A57" s="28" t="s">
        <v>133</v>
      </c>
      <c r="B57" s="28" t="s">
        <v>74</v>
      </c>
      <c r="C57" s="24">
        <v>0</v>
      </c>
      <c r="D57" s="24">
        <v>0</v>
      </c>
      <c r="E57" s="24">
        <v>0</v>
      </c>
      <c r="F57" s="24">
        <v>7.5562967248059609E-2</v>
      </c>
      <c r="G57" s="24">
        <v>4.2106301278038395E-3</v>
      </c>
      <c r="H57" s="24">
        <v>1.96742955827044E-2</v>
      </c>
      <c r="I57" s="24">
        <v>1.7460210186946901E-3</v>
      </c>
      <c r="J57" s="24">
        <v>7.2766713079740006E-3</v>
      </c>
      <c r="K57" s="24">
        <v>9.9550445546440006E-4</v>
      </c>
      <c r="L57" s="24">
        <v>1.58386709412175E-4</v>
      </c>
      <c r="M57" s="24">
        <v>5.8775621808384009E-4</v>
      </c>
      <c r="N57" s="24">
        <v>1.55118082323112E-2</v>
      </c>
      <c r="O57" s="24">
        <v>1.27544023690476E-3</v>
      </c>
      <c r="P57" s="24">
        <v>5.1829969693319997E-3</v>
      </c>
      <c r="Q57" s="24">
        <v>3.9734557292693304E-2</v>
      </c>
      <c r="R57" s="24">
        <v>7.3046426801203705E-4</v>
      </c>
      <c r="S57" s="24">
        <v>1.8570219912980503E-2</v>
      </c>
      <c r="T57" s="24">
        <v>1.8015147713912E-3</v>
      </c>
      <c r="U57" s="24">
        <v>0.42862717634471997</v>
      </c>
      <c r="V57" s="24">
        <v>6.0692465269587608E-4</v>
      </c>
      <c r="W57" s="24">
        <v>2947.2635852979997</v>
      </c>
      <c r="X57" s="24">
        <v>2.0214730418848001E-3</v>
      </c>
      <c r="Y57" s="24">
        <v>1622.90508151773</v>
      </c>
      <c r="Z57" s="24">
        <v>3651.2602204516697</v>
      </c>
      <c r="AA57" s="24">
        <v>9.3815029918141907E-5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4.0189352727969772E-2</v>
      </c>
      <c r="D59" s="30">
        <v>0.66700649156427694</v>
      </c>
      <c r="E59" s="30">
        <v>3.5299908732329334E-2</v>
      </c>
      <c r="F59" s="30">
        <v>-529159.90491504513</v>
      </c>
      <c r="G59" s="30">
        <v>-67274.77853576382</v>
      </c>
      <c r="H59" s="30">
        <v>3.0503607979512549E-2</v>
      </c>
      <c r="I59" s="30">
        <v>299354.9940315503</v>
      </c>
      <c r="J59" s="30">
        <v>563480.62532612344</v>
      </c>
      <c r="K59" s="30">
        <v>3.4015905053779161E-2</v>
      </c>
      <c r="L59" s="30">
        <v>1.7568798615231189E-2</v>
      </c>
      <c r="M59" s="30">
        <v>2.5363322612424091E-2</v>
      </c>
      <c r="N59" s="30">
        <v>0.1727082346515311</v>
      </c>
      <c r="O59" s="30">
        <v>6.2621835682730886E-2</v>
      </c>
      <c r="P59" s="30">
        <v>0.17855607728760628</v>
      </c>
      <c r="Q59" s="30">
        <v>33985.595473815076</v>
      </c>
      <c r="R59" s="30">
        <v>6386.3576465120941</v>
      </c>
      <c r="S59" s="30">
        <v>258802.61059097855</v>
      </c>
      <c r="T59" s="30">
        <v>349827.31342058047</v>
      </c>
      <c r="U59" s="30">
        <v>0.23453950124013315</v>
      </c>
      <c r="V59" s="30">
        <v>7.7144744593773042E-3</v>
      </c>
      <c r="W59" s="30">
        <v>20785.39342886797</v>
      </c>
      <c r="X59" s="30">
        <v>61295.285982334695</v>
      </c>
      <c r="Y59" s="30">
        <v>3327.5346602253908</v>
      </c>
      <c r="Z59" s="30">
        <v>1.7638052315621052E-3</v>
      </c>
      <c r="AA59" s="30">
        <v>5577.8352653139491</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9.4077042976790995E-3</v>
      </c>
      <c r="E64" s="24">
        <v>3.0089395338985E-3</v>
      </c>
      <c r="F64" s="24">
        <v>1.0642285472090899E-4</v>
      </c>
      <c r="G64" s="24">
        <v>2.2651007461353598E-5</v>
      </c>
      <c r="H64" s="24">
        <v>4.6881264010364E-5</v>
      </c>
      <c r="I64" s="24">
        <v>2.30037362293692E-4</v>
      </c>
      <c r="J64" s="24">
        <v>9.4291041083687595E-4</v>
      </c>
      <c r="K64" s="24">
        <v>2.0533744235238E-5</v>
      </c>
      <c r="L64" s="24">
        <v>4.4693470341497101E-5</v>
      </c>
      <c r="M64" s="24">
        <v>1.12224812972298E-5</v>
      </c>
      <c r="N64" s="24">
        <v>1.1838587191962899E-3</v>
      </c>
      <c r="O64" s="24">
        <v>4.1830503230689799E-4</v>
      </c>
      <c r="P64" s="24">
        <v>9.6660174519687999E-4</v>
      </c>
      <c r="Q64" s="24">
        <v>1.6811324156137499E-3</v>
      </c>
      <c r="R64" s="24">
        <v>1.5739291182011902E-5</v>
      </c>
      <c r="S64" s="24">
        <v>4.1803936607283402E-3</v>
      </c>
      <c r="T64" s="24">
        <v>3.5304106418784002E-5</v>
      </c>
      <c r="U64" s="24">
        <v>6.39854929596232E-5</v>
      </c>
      <c r="V64" s="24">
        <v>7.2565990631553897E-6</v>
      </c>
      <c r="W64" s="24">
        <v>7.37249031011059E-4</v>
      </c>
      <c r="X64" s="24">
        <v>5.5004965916735895E-5</v>
      </c>
      <c r="Y64" s="24">
        <v>9.8080621788743994E-4</v>
      </c>
      <c r="Z64" s="24">
        <v>7.2315546184561999E-6</v>
      </c>
      <c r="AA64" s="24">
        <v>1.7258798438231999E-6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6.72820189935751E-3</v>
      </c>
      <c r="D66" s="24">
        <v>1.7092560883112001E-4</v>
      </c>
      <c r="E66" s="24">
        <v>1.9901628230207598E-3</v>
      </c>
      <c r="F66" s="24">
        <v>5.8680112888947499E-5</v>
      </c>
      <c r="G66" s="24">
        <v>6.7378824281640005E-5</v>
      </c>
      <c r="H66" s="24">
        <v>9.9148092059669993E-5</v>
      </c>
      <c r="I66" s="24">
        <v>9.2683145983439008E-5</v>
      </c>
      <c r="J66" s="24">
        <v>1.1338844158649199E-3</v>
      </c>
      <c r="K66" s="24">
        <v>4.9410855104572799E-5</v>
      </c>
      <c r="L66" s="24">
        <v>4.9950799654080001E-5</v>
      </c>
      <c r="M66" s="24">
        <v>5.4021089304251999E-5</v>
      </c>
      <c r="N66" s="24">
        <v>6.0635229686038089E-4</v>
      </c>
      <c r="O66" s="24">
        <v>6.8493272159157999E-5</v>
      </c>
      <c r="P66" s="24">
        <v>4.1639871300880001E-4</v>
      </c>
      <c r="Q66" s="24">
        <v>1.0877587817414301E-3</v>
      </c>
      <c r="R66" s="24">
        <v>3.8962364370723004E-5</v>
      </c>
      <c r="S66" s="24">
        <v>7.0771764231264004E-3</v>
      </c>
      <c r="T66" s="24">
        <v>2.6733921237080902E-5</v>
      </c>
      <c r="U66" s="24">
        <v>3.6224891575120899E-5</v>
      </c>
      <c r="V66" s="24">
        <v>2.3398290630587601E-5</v>
      </c>
      <c r="W66" s="24">
        <v>4.1793677116467799E-5</v>
      </c>
      <c r="X66" s="24">
        <v>2.2780901292840002E-5</v>
      </c>
      <c r="Y66" s="24">
        <v>423.65241609451499</v>
      </c>
      <c r="Z66" s="24">
        <v>1102.1104489836</v>
      </c>
      <c r="AA66" s="24">
        <v>2.6443260310766403E-6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0.96000228554153988</v>
      </c>
      <c r="E68" s="24">
        <v>0.24698515555966138</v>
      </c>
      <c r="F68" s="24">
        <v>6.7180032920919966E-2</v>
      </c>
      <c r="G68" s="24">
        <v>1.8147586050304254E-2</v>
      </c>
      <c r="H68" s="24">
        <v>8.0132325601188284E-2</v>
      </c>
      <c r="I68" s="24">
        <v>1.1641582258317039E-2</v>
      </c>
      <c r="J68" s="24">
        <v>0.36277457029100768</v>
      </c>
      <c r="K68" s="24">
        <v>2.9623178577110779E-2</v>
      </c>
      <c r="L68" s="24">
        <v>1.6545428607529951E-2</v>
      </c>
      <c r="M68" s="24">
        <v>5.7602177177418943E-3</v>
      </c>
      <c r="N68" s="24">
        <v>0.26149731481686056</v>
      </c>
      <c r="O68" s="24">
        <v>8.1645524615792719E-2</v>
      </c>
      <c r="P68" s="24">
        <v>0.26152759197279996</v>
      </c>
      <c r="Q68" s="24">
        <v>138529.68895698496</v>
      </c>
      <c r="R68" s="24">
        <v>0.16797035905382085</v>
      </c>
      <c r="S68" s="24">
        <v>34871.173845586687</v>
      </c>
      <c r="T68" s="24">
        <v>69493.206197022446</v>
      </c>
      <c r="U68" s="24">
        <v>0.22078962181861847</v>
      </c>
      <c r="V68" s="24">
        <v>4.5772515095924681E-3</v>
      </c>
      <c r="W68" s="24">
        <v>7.8317098670935545E-2</v>
      </c>
      <c r="X68" s="24">
        <v>1.3847641188213281E-2</v>
      </c>
      <c r="Y68" s="24">
        <v>1.8820076401413546E-2</v>
      </c>
      <c r="Z68" s="24">
        <v>6099.6045426262626</v>
      </c>
      <c r="AA68" s="24">
        <v>1200.6397751688341</v>
      </c>
    </row>
    <row r="69" spans="1:27" x14ac:dyDescent="0.25">
      <c r="A69" s="28" t="s">
        <v>134</v>
      </c>
      <c r="B69" s="28" t="s">
        <v>69</v>
      </c>
      <c r="C69" s="24">
        <v>0.1009838372353037</v>
      </c>
      <c r="D69" s="24">
        <v>4.8394847450570454E-2</v>
      </c>
      <c r="E69" s="24">
        <v>9.6057058755674566E-4</v>
      </c>
      <c r="F69" s="24">
        <v>2.9514459632665332E-4</v>
      </c>
      <c r="G69" s="24">
        <v>5.7961532714079403E-2</v>
      </c>
      <c r="H69" s="24">
        <v>2.364163181795292E-2</v>
      </c>
      <c r="I69" s="24">
        <v>2.1199802126857171E-2</v>
      </c>
      <c r="J69" s="24">
        <v>3.5427448654958567E-2</v>
      </c>
      <c r="K69" s="24">
        <v>2.0459946758670448E-3</v>
      </c>
      <c r="L69" s="24">
        <v>6.1845680334700935E-3</v>
      </c>
      <c r="M69" s="24">
        <v>2.136052321949302E-2</v>
      </c>
      <c r="N69" s="24">
        <v>4.2090014213335705E-2</v>
      </c>
      <c r="O69" s="24">
        <v>2.9105125728186149E-2</v>
      </c>
      <c r="P69" s="24">
        <v>3.0351945853019487E-2</v>
      </c>
      <c r="Q69" s="24">
        <v>0.11963448048589018</v>
      </c>
      <c r="R69" s="24">
        <v>9.9854522875075402E-2</v>
      </c>
      <c r="S69" s="24">
        <v>6.0733084707208826E-2</v>
      </c>
      <c r="T69" s="24">
        <v>1602.2756875115379</v>
      </c>
      <c r="U69" s="24">
        <v>1.11164354544679E-3</v>
      </c>
      <c r="V69" s="24">
        <v>3.4595399457530581E-3</v>
      </c>
      <c r="W69" s="24">
        <v>16202.702377015259</v>
      </c>
      <c r="X69" s="24">
        <v>3.0487665511437635E-3</v>
      </c>
      <c r="Y69" s="24">
        <v>2.1360141766029923E-2</v>
      </c>
      <c r="Z69" s="24">
        <v>1.797236000102661E-4</v>
      </c>
      <c r="AA69" s="24">
        <v>7.0032272135229134E-4</v>
      </c>
    </row>
    <row r="70" spans="1:27" x14ac:dyDescent="0.25">
      <c r="A70" s="28" t="s">
        <v>134</v>
      </c>
      <c r="B70" s="28" t="s">
        <v>36</v>
      </c>
      <c r="C70" s="24">
        <v>3.8720559644097E-2</v>
      </c>
      <c r="D70" s="24">
        <v>5.7891098756795902E-4</v>
      </c>
      <c r="E70" s="24">
        <v>0</v>
      </c>
      <c r="F70" s="24">
        <v>0</v>
      </c>
      <c r="G70" s="24">
        <v>3.2555116111596001E-5</v>
      </c>
      <c r="H70" s="24">
        <v>1.6939217772579698E-2</v>
      </c>
      <c r="I70" s="24">
        <v>2.07145433849956E-2</v>
      </c>
      <c r="J70" s="24">
        <v>2.4618316875345599E-2</v>
      </c>
      <c r="K70" s="24">
        <v>1.44906788376675E-5</v>
      </c>
      <c r="L70" s="24">
        <v>0.15511642737745798</v>
      </c>
      <c r="M70" s="24">
        <v>8.6163665730893996E-4</v>
      </c>
      <c r="N70" s="24">
        <v>18824.8828353688</v>
      </c>
      <c r="O70" s="24">
        <v>2.4789990866425801E-5</v>
      </c>
      <c r="P70" s="24">
        <v>0.18180418962300399</v>
      </c>
      <c r="Q70" s="24">
        <v>676.24040118016194</v>
      </c>
      <c r="R70" s="24">
        <v>0</v>
      </c>
      <c r="S70" s="24">
        <v>287.263588898151</v>
      </c>
      <c r="T70" s="24">
        <v>0</v>
      </c>
      <c r="U70" s="24">
        <v>4.3370874747234005E-6</v>
      </c>
      <c r="V70" s="24">
        <v>5.0183112875402503E-5</v>
      </c>
      <c r="W70" s="24">
        <v>1776.7288998521201</v>
      </c>
      <c r="X70" s="24">
        <v>3.5730190495641999E-4</v>
      </c>
      <c r="Y70" s="24">
        <v>1369.70463820089</v>
      </c>
      <c r="Z70" s="24">
        <v>53.838648723863997</v>
      </c>
      <c r="AA70" s="24">
        <v>2.2209121644880099E-4</v>
      </c>
    </row>
    <row r="71" spans="1:27" x14ac:dyDescent="0.25">
      <c r="A71" s="28" t="s">
        <v>134</v>
      </c>
      <c r="B71" s="28" t="s">
        <v>74</v>
      </c>
      <c r="C71" s="24">
        <v>0</v>
      </c>
      <c r="D71" s="24">
        <v>0</v>
      </c>
      <c r="E71" s="24">
        <v>0</v>
      </c>
      <c r="F71" s="24">
        <v>4.8086352298012204E-2</v>
      </c>
      <c r="G71" s="24">
        <v>3.7951195894349297E-3</v>
      </c>
      <c r="H71" s="24">
        <v>5.3550700351343997E-3</v>
      </c>
      <c r="I71" s="24">
        <v>3.0591043798762997E-3</v>
      </c>
      <c r="J71" s="24">
        <v>6.7224533592496393E-3</v>
      </c>
      <c r="K71" s="24">
        <v>7.4167658590391906E-4</v>
      </c>
      <c r="L71" s="24">
        <v>1.6263695492753499E-4</v>
      </c>
      <c r="M71" s="24">
        <v>8.0693978864471009E-4</v>
      </c>
      <c r="N71" s="24">
        <v>7.0983907938510999E-3</v>
      </c>
      <c r="O71" s="24">
        <v>1.1470003460649001E-3</v>
      </c>
      <c r="P71" s="24">
        <v>2.9672549757993999E-3</v>
      </c>
      <c r="Q71" s="24">
        <v>1.2852302773829899E-2</v>
      </c>
      <c r="R71" s="24">
        <v>6.5038545639999003E-4</v>
      </c>
      <c r="S71" s="24">
        <v>3.3570534381118497E-2</v>
      </c>
      <c r="T71" s="24">
        <v>5.3197359085962006E-4</v>
      </c>
      <c r="U71" s="24">
        <v>3.9442928003626801E-4</v>
      </c>
      <c r="V71" s="24">
        <v>3.0230951672267496E-4</v>
      </c>
      <c r="W71" s="24">
        <v>8.1256357993199999E-3</v>
      </c>
      <c r="X71" s="24">
        <v>5.8108833029643506E-4</v>
      </c>
      <c r="Y71" s="24">
        <v>7.8220619325567993E-4</v>
      </c>
      <c r="Z71" s="24">
        <v>2.30260334971392E-3</v>
      </c>
      <c r="AA71" s="24">
        <v>7.4968910446709998E-5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0.10771203913466121</v>
      </c>
      <c r="D73" s="30">
        <v>1.0179757628986206</v>
      </c>
      <c r="E73" s="30">
        <v>0.25294482850413735</v>
      </c>
      <c r="F73" s="30">
        <v>6.7640280484856471E-2</v>
      </c>
      <c r="G73" s="30">
        <v>7.6199148596126642E-2</v>
      </c>
      <c r="H73" s="30">
        <v>0.10391998677521125</v>
      </c>
      <c r="I73" s="30">
        <v>3.316410489345134E-2</v>
      </c>
      <c r="J73" s="30">
        <v>0.40027881377266805</v>
      </c>
      <c r="K73" s="30">
        <v>3.173911785231763E-2</v>
      </c>
      <c r="L73" s="30">
        <v>2.2824640910995619E-2</v>
      </c>
      <c r="M73" s="30">
        <v>2.7185984507836394E-2</v>
      </c>
      <c r="N73" s="30">
        <v>0.30537754004625295</v>
      </c>
      <c r="O73" s="30">
        <v>0.11123744864844493</v>
      </c>
      <c r="P73" s="30">
        <v>0.2932625382840251</v>
      </c>
      <c r="Q73" s="30">
        <v>138529.81136035663</v>
      </c>
      <c r="R73" s="30">
        <v>0.26787958358444897</v>
      </c>
      <c r="S73" s="30">
        <v>34871.245836241476</v>
      </c>
      <c r="T73" s="30">
        <v>71095.481946572021</v>
      </c>
      <c r="U73" s="30">
        <v>0.22200147574860002</v>
      </c>
      <c r="V73" s="30">
        <v>8.0674463450392687E-3</v>
      </c>
      <c r="W73" s="30">
        <v>16202.781473156638</v>
      </c>
      <c r="X73" s="30">
        <v>1.6974193606566618E-2</v>
      </c>
      <c r="Y73" s="30">
        <v>423.69357711890035</v>
      </c>
      <c r="Z73" s="30">
        <v>7201.7151785650176</v>
      </c>
      <c r="AA73" s="30">
        <v>1200.6404798617614</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1.0129220409996E-2</v>
      </c>
      <c r="E78" s="24">
        <v>2.7625738577632003E-3</v>
      </c>
      <c r="F78" s="24">
        <v>1.0025644615448001E-3</v>
      </c>
      <c r="G78" s="24">
        <v>1.2930814947581301E-5</v>
      </c>
      <c r="H78" s="24">
        <v>2.5390327912624798E-4</v>
      </c>
      <c r="I78" s="24">
        <v>4.3842268622074998E-4</v>
      </c>
      <c r="J78" s="24">
        <v>1.98389170851968E-4</v>
      </c>
      <c r="K78" s="24">
        <v>6.1863584631615992E-4</v>
      </c>
      <c r="L78" s="24">
        <v>8.8280082802184395E-5</v>
      </c>
      <c r="M78" s="24">
        <v>0</v>
      </c>
      <c r="N78" s="24">
        <v>1.6079723496095699E-3</v>
      </c>
      <c r="O78" s="24">
        <v>4.8810937792434001E-4</v>
      </c>
      <c r="P78" s="24">
        <v>1.4820453046308001E-5</v>
      </c>
      <c r="Q78" s="24">
        <v>7.9271608793707901E-4</v>
      </c>
      <c r="R78" s="24">
        <v>4.5324652413602102E-4</v>
      </c>
      <c r="S78" s="24">
        <v>1.6013504041255499E-3</v>
      </c>
      <c r="T78" s="24">
        <v>3.2980161790439498E-4</v>
      </c>
      <c r="U78" s="24">
        <v>5.7172297041847993E-4</v>
      </c>
      <c r="V78" s="24">
        <v>0</v>
      </c>
      <c r="W78" s="24">
        <v>6.1309629698763602E-4</v>
      </c>
      <c r="X78" s="24">
        <v>1.7783338415297002E-5</v>
      </c>
      <c r="Y78" s="24">
        <v>3.2152822881088502E-6</v>
      </c>
      <c r="Z78" s="24">
        <v>8.3060146144719994E-6</v>
      </c>
      <c r="AA78" s="24">
        <v>3.3644010339762099E-6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6.9428416825992002E-3</v>
      </c>
      <c r="D80" s="24">
        <v>1.4173634465397E-4</v>
      </c>
      <c r="E80" s="24">
        <v>4.4005917151729003E-4</v>
      </c>
      <c r="F80" s="24">
        <v>3.9790507978743501E-4</v>
      </c>
      <c r="G80" s="24">
        <v>2.7718053593939998E-4</v>
      </c>
      <c r="H80" s="24">
        <v>3.23943181336379E-4</v>
      </c>
      <c r="I80" s="24">
        <v>3.2698802597760002E-4</v>
      </c>
      <c r="J80" s="24">
        <v>2.9704144954218695E-4</v>
      </c>
      <c r="K80" s="24">
        <v>3.3059094270930002E-4</v>
      </c>
      <c r="L80" s="24">
        <v>2.98474553280878E-4</v>
      </c>
      <c r="M80" s="24">
        <v>1.8666866561847001E-4</v>
      </c>
      <c r="N80" s="24">
        <v>3.7361367636095901E-4</v>
      </c>
      <c r="O80" s="24">
        <v>2.8335290533574399E-4</v>
      </c>
      <c r="P80" s="24">
        <v>2.1708879069320998E-4</v>
      </c>
      <c r="Q80" s="24">
        <v>2.7048909901152002E-4</v>
      </c>
      <c r="R80" s="24">
        <v>2.4169769074621099E-4</v>
      </c>
      <c r="S80" s="24">
        <v>7.3975550494650001E-4</v>
      </c>
      <c r="T80" s="24">
        <v>5.1822861808055901E-5</v>
      </c>
      <c r="U80" s="24">
        <v>4.6307291433311999E-4</v>
      </c>
      <c r="V80" s="24">
        <v>2.6017029961658102E-5</v>
      </c>
      <c r="W80" s="24">
        <v>5.54696804845225E-4</v>
      </c>
      <c r="X80" s="24">
        <v>2.1690838376654999E-5</v>
      </c>
      <c r="Y80" s="24">
        <v>2.0556684534884798E-5</v>
      </c>
      <c r="Z80" s="24">
        <v>3.8776737472363799E-5</v>
      </c>
      <c r="AA80" s="24">
        <v>5.0399592833679696E-6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0.36776953510599369</v>
      </c>
      <c r="E82" s="24">
        <v>0.19630430278990141</v>
      </c>
      <c r="F82" s="24">
        <v>8.1894263830472491E-2</v>
      </c>
      <c r="G82" s="24">
        <v>2.7932114288307711E-3</v>
      </c>
      <c r="H82" s="24">
        <v>4.6500411748669791E-2</v>
      </c>
      <c r="I82" s="24">
        <v>3.5680018173654834E-3</v>
      </c>
      <c r="J82" s="24">
        <v>9.8599334531963373E-2</v>
      </c>
      <c r="K82" s="24">
        <v>5.4749908316846597E-2</v>
      </c>
      <c r="L82" s="24">
        <v>7.1742606122672335E-3</v>
      </c>
      <c r="M82" s="24">
        <v>4.53511298281637E-4</v>
      </c>
      <c r="N82" s="24">
        <v>9150.2852379703199</v>
      </c>
      <c r="O82" s="24">
        <v>5.4173181581606824E-3</v>
      </c>
      <c r="P82" s="24">
        <v>1.5262597783004311E-3</v>
      </c>
      <c r="Q82" s="24">
        <v>27412.863150374345</v>
      </c>
      <c r="R82" s="24">
        <v>78302.820905566099</v>
      </c>
      <c r="S82" s="24">
        <v>0.32093841836486248</v>
      </c>
      <c r="T82" s="24">
        <v>10844.976336620352</v>
      </c>
      <c r="U82" s="24">
        <v>2.8281831048078388E-3</v>
      </c>
      <c r="V82" s="24">
        <v>4.3638724725003451E-4</v>
      </c>
      <c r="W82" s="24">
        <v>2.5453155598224208E-2</v>
      </c>
      <c r="X82" s="24">
        <v>1.3239673222556309E-3</v>
      </c>
      <c r="Y82" s="24">
        <v>4.610113611246084E-4</v>
      </c>
      <c r="Z82" s="24">
        <v>4.7251908547214994E-4</v>
      </c>
      <c r="AA82" s="24">
        <v>4.4753507977400808E-4</v>
      </c>
    </row>
    <row r="83" spans="1:27" x14ac:dyDescent="0.25">
      <c r="A83" s="28" t="s">
        <v>135</v>
      </c>
      <c r="B83" s="28" t="s">
        <v>69</v>
      </c>
      <c r="C83" s="24">
        <v>1.5105087531636901E-2</v>
      </c>
      <c r="D83" s="24">
        <v>5.5088248578299996E-3</v>
      </c>
      <c r="E83" s="24">
        <v>6.7846990115782502E-4</v>
      </c>
      <c r="F83" s="24">
        <v>0</v>
      </c>
      <c r="G83" s="24">
        <v>8.9714629780393608E-3</v>
      </c>
      <c r="H83" s="24">
        <v>8.931868871734791E-3</v>
      </c>
      <c r="I83" s="24">
        <v>2.7615621686719201E-3</v>
      </c>
      <c r="J83" s="24">
        <v>1.2403040638473101E-3</v>
      </c>
      <c r="K83" s="24">
        <v>9.6634212275055805E-3</v>
      </c>
      <c r="L83" s="24">
        <v>2.2884871224268001E-3</v>
      </c>
      <c r="M83" s="24">
        <v>3.43697588177361E-5</v>
      </c>
      <c r="N83" s="24">
        <v>3.6939577844543402E-2</v>
      </c>
      <c r="O83" s="24">
        <v>1.2455715804450201E-4</v>
      </c>
      <c r="P83" s="24">
        <v>1.17354453186698E-5</v>
      </c>
      <c r="Q83" s="24">
        <v>4.79862361034332E-4</v>
      </c>
      <c r="R83" s="24">
        <v>4.1294293271799498E-4</v>
      </c>
      <c r="S83" s="24">
        <v>4.0222732882718999E-4</v>
      </c>
      <c r="T83" s="24">
        <v>2.65785149239446E-3</v>
      </c>
      <c r="U83" s="24">
        <v>1.0874721940883101E-4</v>
      </c>
      <c r="V83" s="24">
        <v>2.0165242439545E-5</v>
      </c>
      <c r="W83" s="24">
        <v>2.7790065311833999E-3</v>
      </c>
      <c r="X83" s="24">
        <v>3.954713299596E-4</v>
      </c>
      <c r="Y83" s="24">
        <v>1.17766557644697E-5</v>
      </c>
      <c r="Z83" s="24">
        <v>3.0977715781439997E-5</v>
      </c>
      <c r="AA83" s="24">
        <v>2.4743445457539999E-5</v>
      </c>
    </row>
    <row r="84" spans="1:27" x14ac:dyDescent="0.25">
      <c r="A84" s="28" t="s">
        <v>135</v>
      </c>
      <c r="B84" s="28" t="s">
        <v>36</v>
      </c>
      <c r="C84" s="24">
        <v>3.3620004396597306E-2</v>
      </c>
      <c r="D84" s="24">
        <v>4.3819210733348602E-4</v>
      </c>
      <c r="E84" s="24">
        <v>0</v>
      </c>
      <c r="F84" s="24">
        <v>0</v>
      </c>
      <c r="G84" s="24">
        <v>4.0992357608116598E-5</v>
      </c>
      <c r="H84" s="24">
        <v>1.1909334692805E-2</v>
      </c>
      <c r="I84" s="24">
        <v>1.1666326827869999E-2</v>
      </c>
      <c r="J84" s="24">
        <v>4.8623916946618105E-3</v>
      </c>
      <c r="K84" s="24">
        <v>0</v>
      </c>
      <c r="L84" s="24">
        <v>5.2702469567639597E-2</v>
      </c>
      <c r="M84" s="24">
        <v>1.18681469385438E-2</v>
      </c>
      <c r="N84" s="24">
        <v>6.7538145275417309E-4</v>
      </c>
      <c r="O84" s="24">
        <v>3.0406119720884301E-3</v>
      </c>
      <c r="P84" s="24">
        <v>3.6128465027160002E-3</v>
      </c>
      <c r="Q84" s="24">
        <v>1.6463082372824599E-4</v>
      </c>
      <c r="R84" s="24">
        <v>5.3908462381237798E-6</v>
      </c>
      <c r="S84" s="24">
        <v>6.5277433252972205E-3</v>
      </c>
      <c r="T84" s="24">
        <v>8.5723585873429011E-6</v>
      </c>
      <c r="U84" s="24">
        <v>1.19910693302625E-2</v>
      </c>
      <c r="V84" s="24">
        <v>1.47259252233915E-4</v>
      </c>
      <c r="W84" s="24">
        <v>8.2722136625549992E-3</v>
      </c>
      <c r="X84" s="24">
        <v>1.8868993284596001E-4</v>
      </c>
      <c r="Y84" s="24">
        <v>4.2308539779792E-4</v>
      </c>
      <c r="Z84" s="24">
        <v>1.56795261072676E-4</v>
      </c>
      <c r="AA84" s="24">
        <v>1.4081565643297701E-4</v>
      </c>
    </row>
    <row r="85" spans="1:27" x14ac:dyDescent="0.25">
      <c r="A85" s="28" t="s">
        <v>135</v>
      </c>
      <c r="B85" s="28" t="s">
        <v>74</v>
      </c>
      <c r="C85" s="24">
        <v>0</v>
      </c>
      <c r="D85" s="24">
        <v>0</v>
      </c>
      <c r="E85" s="24">
        <v>0</v>
      </c>
      <c r="F85" s="24">
        <v>8.2107445323540001E-2</v>
      </c>
      <c r="G85" s="24">
        <v>7.8638000565122001E-3</v>
      </c>
      <c r="H85" s="24">
        <v>3.7603970406060801E-3</v>
      </c>
      <c r="I85" s="24">
        <v>4.4469376777654295E-3</v>
      </c>
      <c r="J85" s="24">
        <v>4.6704582040143997E-3</v>
      </c>
      <c r="K85" s="24">
        <v>2.6944147932958197E-3</v>
      </c>
      <c r="L85" s="24">
        <v>3.1749358350577597E-3</v>
      </c>
      <c r="M85" s="24">
        <v>8.2853296158256796E-3</v>
      </c>
      <c r="N85" s="24">
        <v>1.09318570536248E-3</v>
      </c>
      <c r="O85" s="24">
        <v>2.4760341724509999E-3</v>
      </c>
      <c r="P85" s="24">
        <v>5.6495335300381999E-3</v>
      </c>
      <c r="Q85" s="24">
        <v>5.3803057601340002E-3</v>
      </c>
      <c r="R85" s="24">
        <v>3.1790434803046198E-2</v>
      </c>
      <c r="S85" s="24">
        <v>4.7704856132313803E-2</v>
      </c>
      <c r="T85" s="24">
        <v>2.1221336959954197E-3</v>
      </c>
      <c r="U85" s="24">
        <v>5.5470269538279E-2</v>
      </c>
      <c r="V85" s="24">
        <v>5.558843806702311E-4</v>
      </c>
      <c r="W85" s="24">
        <v>2.5437458717215197E-3</v>
      </c>
      <c r="X85" s="24">
        <v>3.5575756603673902E-4</v>
      </c>
      <c r="Y85" s="24">
        <v>2.3403541978309401E-4</v>
      </c>
      <c r="Z85" s="24">
        <v>1.49774603756109E-4</v>
      </c>
      <c r="AA85" s="24">
        <v>7.6859670192770004E-5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2.2047929214236102E-2</v>
      </c>
      <c r="D87" s="30">
        <v>0.38354931671847364</v>
      </c>
      <c r="E87" s="30">
        <v>0.20018540572033972</v>
      </c>
      <c r="F87" s="30">
        <v>8.3294733371804722E-2</v>
      </c>
      <c r="G87" s="30">
        <v>1.2054785757757112E-2</v>
      </c>
      <c r="H87" s="30">
        <v>5.6010127080867209E-2</v>
      </c>
      <c r="I87" s="30">
        <v>7.0949746982357544E-3</v>
      </c>
      <c r="J87" s="30">
        <v>0.10033506921620484</v>
      </c>
      <c r="K87" s="30">
        <v>6.5362556333377633E-2</v>
      </c>
      <c r="L87" s="30">
        <v>9.8495023707770961E-3</v>
      </c>
      <c r="M87" s="30">
        <v>6.7454972271784313E-4</v>
      </c>
      <c r="N87" s="30">
        <v>9150.3241591341903</v>
      </c>
      <c r="O87" s="30">
        <v>6.3133375994652687E-3</v>
      </c>
      <c r="P87" s="30">
        <v>1.7699044673586189E-3</v>
      </c>
      <c r="Q87" s="30">
        <v>27412.86469344189</v>
      </c>
      <c r="R87" s="30">
        <v>78302.822013453246</v>
      </c>
      <c r="S87" s="30">
        <v>0.32368175160276169</v>
      </c>
      <c r="T87" s="30">
        <v>10844.979376096322</v>
      </c>
      <c r="U87" s="30">
        <v>3.9717262089682698E-3</v>
      </c>
      <c r="V87" s="30">
        <v>4.8256951965123759E-4</v>
      </c>
      <c r="W87" s="30">
        <v>2.939995523124047E-2</v>
      </c>
      <c r="X87" s="30">
        <v>1.7589128290071828E-3</v>
      </c>
      <c r="Y87" s="30">
        <v>4.9655998371207169E-4</v>
      </c>
      <c r="Z87" s="30">
        <v>5.5057955334042582E-4</v>
      </c>
      <c r="AA87" s="30">
        <v>4.8068288554889221E-4</v>
      </c>
    </row>
  </sheetData>
  <sheetProtection algorithmName="SHA-512" hashValue="pIVSOtdfttZji2qNE8KRwtg+s1i4xhPIbezIEqDL0D2fLSnFlNBuK3BsE3YpdTDDiePW7BbDLuu1llAjMDacPg==" saltValue="gHDlYz0jwihjsh6jIcurDg=="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A89D-8CA1-4E55-8039-899A97FC8882}">
  <sheetPr codeName="Sheet22">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161</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1840946.2480000001</v>
      </c>
      <c r="D6" s="24">
        <v>1486420.226</v>
      </c>
      <c r="E6" s="24">
        <v>1520342.7560000001</v>
      </c>
      <c r="F6" s="24">
        <v>1488964.29</v>
      </c>
      <c r="G6" s="24">
        <v>1348526.69899267</v>
      </c>
      <c r="H6" s="24">
        <v>1170965.7930243399</v>
      </c>
      <c r="I6" s="24">
        <v>1057611.9616975</v>
      </c>
      <c r="J6" s="24">
        <v>1031750.7655826</v>
      </c>
      <c r="K6" s="24">
        <v>786528.02681526006</v>
      </c>
      <c r="L6" s="24">
        <v>732268.86855400004</v>
      </c>
      <c r="M6" s="24">
        <v>612855.37897080509</v>
      </c>
      <c r="N6" s="24">
        <v>673022.20077256998</v>
      </c>
      <c r="O6" s="24">
        <v>691030.02236047003</v>
      </c>
      <c r="P6" s="24">
        <v>639431.38528069004</v>
      </c>
      <c r="Q6" s="24">
        <v>443218.29300000006</v>
      </c>
      <c r="R6" s="24">
        <v>378907.74</v>
      </c>
      <c r="S6" s="24">
        <v>301711.739</v>
      </c>
      <c r="T6" s="24">
        <v>282138.32500000001</v>
      </c>
      <c r="U6" s="24">
        <v>263131.35600000003</v>
      </c>
      <c r="V6" s="24">
        <v>223130.28399999999</v>
      </c>
      <c r="W6" s="24">
        <v>223483.75699999998</v>
      </c>
      <c r="X6" s="24">
        <v>111946.1085</v>
      </c>
      <c r="Y6" s="24">
        <v>86784.231</v>
      </c>
      <c r="Z6" s="24">
        <v>62770.614500000003</v>
      </c>
      <c r="AA6" s="24">
        <v>47412.646000000001</v>
      </c>
    </row>
    <row r="7" spans="1:27" x14ac:dyDescent="0.25">
      <c r="A7" s="28" t="s">
        <v>40</v>
      </c>
      <c r="B7" s="28" t="s">
        <v>72</v>
      </c>
      <c r="C7" s="24">
        <v>229979.93799999999</v>
      </c>
      <c r="D7" s="24">
        <v>189785.63800000001</v>
      </c>
      <c r="E7" s="24">
        <v>196991.446</v>
      </c>
      <c r="F7" s="24">
        <v>148346.04111984998</v>
      </c>
      <c r="G7" s="24">
        <v>132564.38026727</v>
      </c>
      <c r="H7" s="24">
        <v>121841.40296850998</v>
      </c>
      <c r="I7" s="24">
        <v>105510.33607288</v>
      </c>
      <c r="J7" s="24">
        <v>104578.458</v>
      </c>
      <c r="K7" s="24">
        <v>90306.986999999994</v>
      </c>
      <c r="L7" s="24">
        <v>90521.595000000001</v>
      </c>
      <c r="M7" s="24">
        <v>86564.607999999993</v>
      </c>
      <c r="N7" s="24">
        <v>82950.528000000006</v>
      </c>
      <c r="O7" s="24">
        <v>81444.319000000003</v>
      </c>
      <c r="P7" s="24">
        <v>76103.801999999996</v>
      </c>
      <c r="Q7" s="24">
        <v>69378.966</v>
      </c>
      <c r="R7" s="24">
        <v>67632.813999999998</v>
      </c>
      <c r="S7" s="24">
        <v>61607.199999999997</v>
      </c>
      <c r="T7" s="24">
        <v>56914.785499999998</v>
      </c>
      <c r="U7" s="24">
        <v>53275.286999999997</v>
      </c>
      <c r="V7" s="24">
        <v>54300.887999999999</v>
      </c>
      <c r="W7" s="24">
        <v>48130.650999999998</v>
      </c>
      <c r="X7" s="24">
        <v>46349.450499999999</v>
      </c>
      <c r="Y7" s="24">
        <v>41542.142500000002</v>
      </c>
      <c r="Z7" s="24">
        <v>39067.537499999999</v>
      </c>
      <c r="AA7" s="24">
        <v>38396.974999999999</v>
      </c>
    </row>
    <row r="8" spans="1:27" x14ac:dyDescent="0.25">
      <c r="A8" s="28" t="s">
        <v>40</v>
      </c>
      <c r="B8" s="28" t="s">
        <v>20</v>
      </c>
      <c r="C8" s="24">
        <v>155999.73839269998</v>
      </c>
      <c r="D8" s="24">
        <v>145572.37377281999</v>
      </c>
      <c r="E8" s="24">
        <v>106807.47633756301</v>
      </c>
      <c r="F8" s="24">
        <v>99403.561971661009</v>
      </c>
      <c r="G8" s="24">
        <v>95843.478740838982</v>
      </c>
      <c r="H8" s="24">
        <v>92211.070755673005</v>
      </c>
      <c r="I8" s="24">
        <v>87840.264242454985</v>
      </c>
      <c r="J8" s="24">
        <v>86700.661531891004</v>
      </c>
      <c r="K8" s="24">
        <v>79991.202761947992</v>
      </c>
      <c r="L8" s="24">
        <v>77047.329859133999</v>
      </c>
      <c r="M8" s="24">
        <v>73436.363052970992</v>
      </c>
      <c r="N8" s="24">
        <v>69005.456066515995</v>
      </c>
      <c r="O8" s="24">
        <v>65195.504818532005</v>
      </c>
      <c r="P8" s="24">
        <v>63092.113389908009</v>
      </c>
      <c r="Q8" s="24">
        <v>178879.04019226602</v>
      </c>
      <c r="R8" s="24">
        <v>97264.769172325003</v>
      </c>
      <c r="S8" s="24">
        <v>124760.08801804902</v>
      </c>
      <c r="T8" s="24">
        <v>138006.33692169099</v>
      </c>
      <c r="U8" s="24">
        <v>143699.71883891599</v>
      </c>
      <c r="V8" s="24">
        <v>116931.23877313001</v>
      </c>
      <c r="W8" s="24">
        <v>107666.63720946699</v>
      </c>
      <c r="X8" s="24">
        <v>137530.505440106</v>
      </c>
      <c r="Y8" s="24">
        <v>85435.024058634008</v>
      </c>
      <c r="Z8" s="24">
        <v>63353.009980926996</v>
      </c>
      <c r="AA8" s="24">
        <v>26883.924578465001</v>
      </c>
    </row>
    <row r="9" spans="1:27" x14ac:dyDescent="0.25">
      <c r="A9" s="28" t="s">
        <v>40</v>
      </c>
      <c r="B9" s="28" t="s">
        <v>32</v>
      </c>
      <c r="C9" s="24">
        <v>68031.393100000001</v>
      </c>
      <c r="D9" s="24">
        <v>66519.645900000003</v>
      </c>
      <c r="E9" s="24">
        <v>66820.045400000003</v>
      </c>
      <c r="F9" s="24">
        <v>7671.1812</v>
      </c>
      <c r="G9" s="24">
        <v>7775.3784399999995</v>
      </c>
      <c r="H9" s="24">
        <v>8702.2418999999991</v>
      </c>
      <c r="I9" s="24">
        <v>8899.9385000000002</v>
      </c>
      <c r="J9" s="24">
        <v>7560.5247999999992</v>
      </c>
      <c r="K9" s="24">
        <v>6486.1543799999999</v>
      </c>
      <c r="L9" s="24">
        <v>7082.7548999999999</v>
      </c>
      <c r="M9" s="24">
        <v>6344.72606</v>
      </c>
      <c r="N9" s="24">
        <v>6017.9997199999998</v>
      </c>
      <c r="O9" s="24">
        <v>5417.6071899999997</v>
      </c>
      <c r="P9" s="24">
        <v>5031.0420800000002</v>
      </c>
      <c r="Q9" s="24">
        <v>4841.1540000000005</v>
      </c>
      <c r="R9" s="24">
        <v>3846.0332000000003</v>
      </c>
      <c r="S9" s="24">
        <v>7316.3135000000002</v>
      </c>
      <c r="T9" s="24">
        <v>7379.1054999999997</v>
      </c>
      <c r="U9" s="24">
        <v>0</v>
      </c>
      <c r="V9" s="24">
        <v>0</v>
      </c>
      <c r="W9" s="24">
        <v>0</v>
      </c>
      <c r="X9" s="24">
        <v>0</v>
      </c>
      <c r="Y9" s="24">
        <v>0</v>
      </c>
      <c r="Z9" s="24">
        <v>0</v>
      </c>
      <c r="AA9" s="24">
        <v>0</v>
      </c>
    </row>
    <row r="10" spans="1:27" x14ac:dyDescent="0.25">
      <c r="A10" s="28" t="s">
        <v>40</v>
      </c>
      <c r="B10" s="28" t="s">
        <v>67</v>
      </c>
      <c r="C10" s="24">
        <v>4092.5710963576007</v>
      </c>
      <c r="D10" s="24">
        <v>4369.5482966589007</v>
      </c>
      <c r="E10" s="24">
        <v>8548.2035893377015</v>
      </c>
      <c r="F10" s="24">
        <v>1877.1449565889998</v>
      </c>
      <c r="G10" s="24">
        <v>4871.1277454675001</v>
      </c>
      <c r="H10" s="24">
        <v>5240.1656656324003</v>
      </c>
      <c r="I10" s="24">
        <v>3240.9515473892998</v>
      </c>
      <c r="J10" s="24">
        <v>4493.1892843510004</v>
      </c>
      <c r="K10" s="24">
        <v>576.63884824019988</v>
      </c>
      <c r="L10" s="24">
        <v>1635.9788135899003</v>
      </c>
      <c r="M10" s="24">
        <v>1062.3663922527999</v>
      </c>
      <c r="N10" s="24">
        <v>1990.7230848874999</v>
      </c>
      <c r="O10" s="24">
        <v>438.92377179569996</v>
      </c>
      <c r="P10" s="24">
        <v>717.06136759100002</v>
      </c>
      <c r="Q10" s="24">
        <v>13768.223979318998</v>
      </c>
      <c r="R10" s="24">
        <v>9692.9261076149996</v>
      </c>
      <c r="S10" s="24">
        <v>31786.771018501</v>
      </c>
      <c r="T10" s="24">
        <v>24655.0870116025</v>
      </c>
      <c r="U10" s="24">
        <v>54024.016631834005</v>
      </c>
      <c r="V10" s="24">
        <v>82394.410105042989</v>
      </c>
      <c r="W10" s="24">
        <v>51630.756515487999</v>
      </c>
      <c r="X10" s="24">
        <v>107761.68341122702</v>
      </c>
      <c r="Y10" s="24">
        <v>171773.27345071203</v>
      </c>
      <c r="Z10" s="24">
        <v>142599.83189315599</v>
      </c>
      <c r="AA10" s="24">
        <v>122091.82363766001</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2299049.8885890576</v>
      </c>
      <c r="D17" s="30">
        <v>1892667.4319694787</v>
      </c>
      <c r="E17" s="30">
        <v>1899509.9273269007</v>
      </c>
      <c r="F17" s="30">
        <v>1746262.2192481</v>
      </c>
      <c r="G17" s="30">
        <v>1589581.0641862464</v>
      </c>
      <c r="H17" s="30">
        <v>1398960.6743141555</v>
      </c>
      <c r="I17" s="30">
        <v>1263103.4520602243</v>
      </c>
      <c r="J17" s="30">
        <v>1235083.599198842</v>
      </c>
      <c r="K17" s="30">
        <v>963889.00980544824</v>
      </c>
      <c r="L17" s="30">
        <v>908556.52712672402</v>
      </c>
      <c r="M17" s="30">
        <v>780263.44247602893</v>
      </c>
      <c r="N17" s="30">
        <v>832986.90764397348</v>
      </c>
      <c r="O17" s="30">
        <v>843526.37714079779</v>
      </c>
      <c r="P17" s="30">
        <v>784375.40411818912</v>
      </c>
      <c r="Q17" s="30">
        <v>710085.67717158503</v>
      </c>
      <c r="R17" s="30">
        <v>557344.28247993998</v>
      </c>
      <c r="S17" s="30">
        <v>527182.11153654999</v>
      </c>
      <c r="T17" s="30">
        <v>509093.63993329351</v>
      </c>
      <c r="U17" s="30">
        <v>514130.37847075006</v>
      </c>
      <c r="V17" s="30">
        <v>476756.82087817293</v>
      </c>
      <c r="W17" s="30">
        <v>430911.80172495497</v>
      </c>
      <c r="X17" s="30">
        <v>403587.74785133306</v>
      </c>
      <c r="Y17" s="30">
        <v>385534.67100934603</v>
      </c>
      <c r="Z17" s="30">
        <v>307790.99387408298</v>
      </c>
      <c r="AA17" s="30">
        <v>234785.36921612499</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944805.62</v>
      </c>
      <c r="D20" s="24">
        <v>752534.82799999998</v>
      </c>
      <c r="E20" s="24">
        <v>774565.78399999999</v>
      </c>
      <c r="F20" s="24">
        <v>770876.99199999997</v>
      </c>
      <c r="G20" s="24">
        <v>747364.67200000002</v>
      </c>
      <c r="H20" s="24">
        <v>628478.37399999995</v>
      </c>
      <c r="I20" s="24">
        <v>580630.62468250003</v>
      </c>
      <c r="J20" s="24">
        <v>578673.24094340007</v>
      </c>
      <c r="K20" s="24">
        <v>374630.06349986</v>
      </c>
      <c r="L20" s="24">
        <v>356668.75207397999</v>
      </c>
      <c r="M20" s="24">
        <v>279536.73572306498</v>
      </c>
      <c r="N20" s="24">
        <v>312169.57199999999</v>
      </c>
      <c r="O20" s="24">
        <v>342193.85600000003</v>
      </c>
      <c r="P20" s="24">
        <v>310901.30800000002</v>
      </c>
      <c r="Q20" s="24">
        <v>137327.82800000001</v>
      </c>
      <c r="R20" s="24">
        <v>131787.524</v>
      </c>
      <c r="S20" s="24">
        <v>124944.82399999999</v>
      </c>
      <c r="T20" s="24">
        <v>116163.376</v>
      </c>
      <c r="U20" s="24">
        <v>107908.584</v>
      </c>
      <c r="V20" s="24">
        <v>83974.695999999996</v>
      </c>
      <c r="W20" s="24">
        <v>96192.703999999998</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1377.5059527000001</v>
      </c>
      <c r="D22" s="24">
        <v>2061.1210272359999</v>
      </c>
      <c r="E22" s="24">
        <v>1984.2736381749999</v>
      </c>
      <c r="F22" s="24">
        <v>3521.3984310719998</v>
      </c>
      <c r="G22" s="24">
        <v>3522.8811415319997</v>
      </c>
      <c r="H22" s="24">
        <v>3501.6678246419997</v>
      </c>
      <c r="I22" s="24">
        <v>3349.4613898329999</v>
      </c>
      <c r="J22" s="24">
        <v>3371.863126968</v>
      </c>
      <c r="K22" s="24">
        <v>3197.7156288899996</v>
      </c>
      <c r="L22" s="24">
        <v>3230.4299491259999</v>
      </c>
      <c r="M22" s="24">
        <v>3056.1885433020002</v>
      </c>
      <c r="N22" s="24">
        <v>2837.1799285829998</v>
      </c>
      <c r="O22" s="24">
        <v>2664.6677033200003</v>
      </c>
      <c r="P22" s="24">
        <v>4472.5167671830004</v>
      </c>
      <c r="Q22" s="24">
        <v>44783.446226337001</v>
      </c>
      <c r="R22" s="24">
        <v>17561.930108370001</v>
      </c>
      <c r="S22" s="24">
        <v>41452.041678319998</v>
      </c>
      <c r="T22" s="24">
        <v>46876.168427504999</v>
      </c>
      <c r="U22" s="24">
        <v>59244.389823104997</v>
      </c>
      <c r="V22" s="24">
        <v>44593.136969700005</v>
      </c>
      <c r="W22" s="24">
        <v>40063.669023895003</v>
      </c>
      <c r="X22" s="24">
        <v>56079.342150669996</v>
      </c>
      <c r="Y22" s="24">
        <v>10422.059136779999</v>
      </c>
      <c r="Z22" s="24">
        <v>0.13845393</v>
      </c>
      <c r="AA22" s="24">
        <v>0.13116443999999899</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7.1234821999999906E-2</v>
      </c>
      <c r="D24" s="24">
        <v>6.6659851000000006E-2</v>
      </c>
      <c r="E24" s="24">
        <v>386.26322743650002</v>
      </c>
      <c r="F24" s="24">
        <v>11.802626760000001</v>
      </c>
      <c r="G24" s="24">
        <v>440.985799886</v>
      </c>
      <c r="H24" s="24">
        <v>246.95334704900003</v>
      </c>
      <c r="I24" s="24">
        <v>101.992204618</v>
      </c>
      <c r="J24" s="24">
        <v>365.32998907850003</v>
      </c>
      <c r="K24" s="24">
        <v>7.190763800000001E-2</v>
      </c>
      <c r="L24" s="24">
        <v>109.425546684</v>
      </c>
      <c r="M24" s="24">
        <v>6.6766023000000008E-2</v>
      </c>
      <c r="N24" s="24">
        <v>427.32336499299998</v>
      </c>
      <c r="O24" s="24">
        <v>7.4809420999999904E-2</v>
      </c>
      <c r="P24" s="24">
        <v>40.897030417000003</v>
      </c>
      <c r="Q24" s="24">
        <v>2474.1454785289998</v>
      </c>
      <c r="R24" s="24">
        <v>1917.4869114319999</v>
      </c>
      <c r="S24" s="24">
        <v>5161.2498818529994</v>
      </c>
      <c r="T24" s="24">
        <v>3177.7462170499998</v>
      </c>
      <c r="U24" s="24">
        <v>14128.210068642002</v>
      </c>
      <c r="V24" s="24">
        <v>29686.006083097</v>
      </c>
      <c r="W24" s="24">
        <v>15382.616293536001</v>
      </c>
      <c r="X24" s="24">
        <v>38640.840001876008</v>
      </c>
      <c r="Y24" s="24">
        <v>68838.979544777001</v>
      </c>
      <c r="Z24" s="24">
        <v>50250.995413754004</v>
      </c>
      <c r="AA24" s="24">
        <v>45835.813952810007</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946183.19718752208</v>
      </c>
      <c r="D31" s="30">
        <v>754596.01568708697</v>
      </c>
      <c r="E31" s="30">
        <v>776936.32086561143</v>
      </c>
      <c r="F31" s="30">
        <v>774410.19305783196</v>
      </c>
      <c r="G31" s="30">
        <v>751328.53894141805</v>
      </c>
      <c r="H31" s="30">
        <v>632226.99517169094</v>
      </c>
      <c r="I31" s="30">
        <v>584082.0782769511</v>
      </c>
      <c r="J31" s="30">
        <v>582410.43405944656</v>
      </c>
      <c r="K31" s="30">
        <v>377827.85103638796</v>
      </c>
      <c r="L31" s="30">
        <v>360008.60756978998</v>
      </c>
      <c r="M31" s="30">
        <v>282592.99103238998</v>
      </c>
      <c r="N31" s="30">
        <v>315434.07529357594</v>
      </c>
      <c r="O31" s="30">
        <v>344858.59851274104</v>
      </c>
      <c r="P31" s="30">
        <v>315414.72179760004</v>
      </c>
      <c r="Q31" s="30">
        <v>184585.41970486601</v>
      </c>
      <c r="R31" s="30">
        <v>151266.94101980201</v>
      </c>
      <c r="S31" s="30">
        <v>171558.115560173</v>
      </c>
      <c r="T31" s="30">
        <v>166217.290644555</v>
      </c>
      <c r="U31" s="30">
        <v>181281.18389174697</v>
      </c>
      <c r="V31" s="30">
        <v>158253.839052797</v>
      </c>
      <c r="W31" s="30">
        <v>151638.989317431</v>
      </c>
      <c r="X31" s="30">
        <v>94720.182152546011</v>
      </c>
      <c r="Y31" s="30">
        <v>79261.038681556995</v>
      </c>
      <c r="Z31" s="30">
        <v>50251.133867684002</v>
      </c>
      <c r="AA31" s="30">
        <v>45835.945117250005</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896140.62800000003</v>
      </c>
      <c r="D34" s="24">
        <v>733885.39800000004</v>
      </c>
      <c r="E34" s="24">
        <v>745776.97199999995</v>
      </c>
      <c r="F34" s="24">
        <v>718087.29799999995</v>
      </c>
      <c r="G34" s="24">
        <v>601162.02699267003</v>
      </c>
      <c r="H34" s="24">
        <v>542487.41902433999</v>
      </c>
      <c r="I34" s="24">
        <v>476981.337015</v>
      </c>
      <c r="J34" s="24">
        <v>453077.52463919995</v>
      </c>
      <c r="K34" s="24">
        <v>411897.9633154</v>
      </c>
      <c r="L34" s="24">
        <v>375600.11648001999</v>
      </c>
      <c r="M34" s="24">
        <v>333318.64324774005</v>
      </c>
      <c r="N34" s="24">
        <v>360852.62877256999</v>
      </c>
      <c r="O34" s="24">
        <v>348836.16636047</v>
      </c>
      <c r="P34" s="24">
        <v>328530.07728069002</v>
      </c>
      <c r="Q34" s="24">
        <v>305890.46500000003</v>
      </c>
      <c r="R34" s="24">
        <v>247120.21599999999</v>
      </c>
      <c r="S34" s="24">
        <v>176766.91500000001</v>
      </c>
      <c r="T34" s="24">
        <v>165974.94899999999</v>
      </c>
      <c r="U34" s="24">
        <v>155222.772</v>
      </c>
      <c r="V34" s="24">
        <v>139155.58799999999</v>
      </c>
      <c r="W34" s="24">
        <v>127291.053</v>
      </c>
      <c r="X34" s="24">
        <v>111946.1085</v>
      </c>
      <c r="Y34" s="24">
        <v>86784.231</v>
      </c>
      <c r="Z34" s="24">
        <v>62770.614500000003</v>
      </c>
      <c r="AA34" s="24">
        <v>47412.646000000001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73892.536439999996</v>
      </c>
      <c r="D36" s="24">
        <v>71524.554541409991</v>
      </c>
      <c r="E36" s="24">
        <v>67584.450512075011</v>
      </c>
      <c r="F36" s="24">
        <v>70171.274598290009</v>
      </c>
      <c r="G36" s="24">
        <v>66748.571921915005</v>
      </c>
      <c r="H36" s="24">
        <v>63297.402407960006</v>
      </c>
      <c r="I36" s="24">
        <v>60069.280597379999</v>
      </c>
      <c r="J36" s="24">
        <v>59270.657804337003</v>
      </c>
      <c r="K36" s="24">
        <v>53573.457781345998</v>
      </c>
      <c r="L36" s="24">
        <v>50860.488415660002</v>
      </c>
      <c r="M36" s="24">
        <v>48103.150132322997</v>
      </c>
      <c r="N36" s="24">
        <v>45396.611172124001</v>
      </c>
      <c r="O36" s="24">
        <v>42857.184195668</v>
      </c>
      <c r="P36" s="24">
        <v>40326.851271587002</v>
      </c>
      <c r="Q36" s="24">
        <v>96226.014963909998</v>
      </c>
      <c r="R36" s="24">
        <v>62820.346356815004</v>
      </c>
      <c r="S36" s="24">
        <v>83307.866566960001</v>
      </c>
      <c r="T36" s="24">
        <v>91129.990691719999</v>
      </c>
      <c r="U36" s="24">
        <v>84455.130794530007</v>
      </c>
      <c r="V36" s="24">
        <v>72337.926842839996</v>
      </c>
      <c r="W36" s="24">
        <v>67602.774668850005</v>
      </c>
      <c r="X36" s="24">
        <v>81450.970894195998</v>
      </c>
      <c r="Y36" s="24">
        <v>75012.767738110007</v>
      </c>
      <c r="Z36" s="24">
        <v>63352.69188762</v>
      </c>
      <c r="AA36" s="24">
        <v>26883.61573392</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64.889644288599996</v>
      </c>
      <c r="D38" s="24">
        <v>7.9861340500000003E-2</v>
      </c>
      <c r="E38" s="24">
        <v>232.66103458320001</v>
      </c>
      <c r="F38" s="24">
        <v>566.81583400179989</v>
      </c>
      <c r="G38" s="24">
        <v>2102.5771718579999</v>
      </c>
      <c r="H38" s="24">
        <v>893.8476174609998</v>
      </c>
      <c r="I38" s="24">
        <v>181.82936413460001</v>
      </c>
      <c r="J38" s="24">
        <v>1931.1658442599996</v>
      </c>
      <c r="K38" s="24">
        <v>184.72980963139997</v>
      </c>
      <c r="L38" s="24">
        <v>453.08961081350003</v>
      </c>
      <c r="M38" s="24">
        <v>575.14901293269986</v>
      </c>
      <c r="N38" s="24">
        <v>666.73911031449995</v>
      </c>
      <c r="O38" s="24">
        <v>216.03012922100001</v>
      </c>
      <c r="P38" s="24">
        <v>374.86159174800002</v>
      </c>
      <c r="Q38" s="24">
        <v>1169.7789181219998</v>
      </c>
      <c r="R38" s="24">
        <v>1665.1512354679999</v>
      </c>
      <c r="S38" s="24">
        <v>6297.3972067029999</v>
      </c>
      <c r="T38" s="24">
        <v>2227.1364310879994</v>
      </c>
      <c r="U38" s="24">
        <v>10586.906235679999</v>
      </c>
      <c r="V38" s="24">
        <v>13557.196617164002</v>
      </c>
      <c r="W38" s="24">
        <v>10122.336051992001</v>
      </c>
      <c r="X38" s="24">
        <v>27536.386634259998</v>
      </c>
      <c r="Y38" s="24">
        <v>35798.976501606005</v>
      </c>
      <c r="Z38" s="24">
        <v>44169.344790720002</v>
      </c>
      <c r="AA38" s="24">
        <v>40891.650056056998</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970098.05408428854</v>
      </c>
      <c r="D45" s="30">
        <v>805410.03240275045</v>
      </c>
      <c r="E45" s="30">
        <v>813594.08354665816</v>
      </c>
      <c r="F45" s="30">
        <v>788825.38843229169</v>
      </c>
      <c r="G45" s="30">
        <v>670013.17608644313</v>
      </c>
      <c r="H45" s="30">
        <v>606678.66904976103</v>
      </c>
      <c r="I45" s="30">
        <v>537232.44697651453</v>
      </c>
      <c r="J45" s="30">
        <v>514279.34828779695</v>
      </c>
      <c r="K45" s="30">
        <v>465656.15090637741</v>
      </c>
      <c r="L45" s="30">
        <v>426913.69450649346</v>
      </c>
      <c r="M45" s="30">
        <v>381996.94239299576</v>
      </c>
      <c r="N45" s="30">
        <v>406915.9790550085</v>
      </c>
      <c r="O45" s="30">
        <v>391909.38068535895</v>
      </c>
      <c r="P45" s="30">
        <v>369231.79014402506</v>
      </c>
      <c r="Q45" s="30">
        <v>403286.25888203201</v>
      </c>
      <c r="R45" s="30">
        <v>311605.71359228296</v>
      </c>
      <c r="S45" s="30">
        <v>266372.17877366301</v>
      </c>
      <c r="T45" s="30">
        <v>259332.07612280801</v>
      </c>
      <c r="U45" s="30">
        <v>250264.80903021002</v>
      </c>
      <c r="V45" s="30">
        <v>225050.71146000398</v>
      </c>
      <c r="W45" s="30">
        <v>205016.16372084201</v>
      </c>
      <c r="X45" s="30">
        <v>220933.46602845599</v>
      </c>
      <c r="Y45" s="30">
        <v>197595.975239716</v>
      </c>
      <c r="Z45" s="30">
        <v>170292.65117834002</v>
      </c>
      <c r="AA45" s="30">
        <v>115187.91178997699</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229979.93799999999</v>
      </c>
      <c r="D49" s="24">
        <v>189785.63800000001</v>
      </c>
      <c r="E49" s="24">
        <v>196991.446</v>
      </c>
      <c r="F49" s="24">
        <v>148346.04111984998</v>
      </c>
      <c r="G49" s="24">
        <v>132564.38026727</v>
      </c>
      <c r="H49" s="24">
        <v>121841.40296850998</v>
      </c>
      <c r="I49" s="24">
        <v>105510.33607288</v>
      </c>
      <c r="J49" s="24">
        <v>104578.458</v>
      </c>
      <c r="K49" s="24">
        <v>90306.986999999994</v>
      </c>
      <c r="L49" s="24">
        <v>90521.595000000001</v>
      </c>
      <c r="M49" s="24">
        <v>86564.607999999993</v>
      </c>
      <c r="N49" s="24">
        <v>82950.528000000006</v>
      </c>
      <c r="O49" s="24">
        <v>81444.319000000003</v>
      </c>
      <c r="P49" s="24">
        <v>76103.801999999996</v>
      </c>
      <c r="Q49" s="24">
        <v>69378.966</v>
      </c>
      <c r="R49" s="24">
        <v>67632.813999999998</v>
      </c>
      <c r="S49" s="24">
        <v>61607.199999999997</v>
      </c>
      <c r="T49" s="24">
        <v>56914.785499999998</v>
      </c>
      <c r="U49" s="24">
        <v>53275.286999999997</v>
      </c>
      <c r="V49" s="24">
        <v>54300.887999999999</v>
      </c>
      <c r="W49" s="24">
        <v>48130.650999999998</v>
      </c>
      <c r="X49" s="24">
        <v>46349.450499999999</v>
      </c>
      <c r="Y49" s="24">
        <v>41542.142500000002</v>
      </c>
      <c r="Z49" s="24">
        <v>39067.537499999999</v>
      </c>
      <c r="AA49" s="24">
        <v>38396.974999999999</v>
      </c>
    </row>
    <row r="50" spans="1:27" x14ac:dyDescent="0.25">
      <c r="A50" s="28" t="s">
        <v>133</v>
      </c>
      <c r="B50" s="28" t="s">
        <v>20</v>
      </c>
      <c r="C50" s="24">
        <v>0</v>
      </c>
      <c r="D50" s="24">
        <v>3.3017487000000005E-2</v>
      </c>
      <c r="E50" s="24">
        <v>3.3205535999999904E-2</v>
      </c>
      <c r="F50" s="24">
        <v>3.3677104999999999E-2</v>
      </c>
      <c r="G50" s="24">
        <v>3.3631516E-2</v>
      </c>
      <c r="H50" s="24">
        <v>3.4332717999999998E-2</v>
      </c>
      <c r="I50" s="24">
        <v>3.3978409999999994E-2</v>
      </c>
      <c r="J50" s="24">
        <v>3.5922646000000003E-2</v>
      </c>
      <c r="K50" s="24">
        <v>3.5796061999999997E-2</v>
      </c>
      <c r="L50" s="24">
        <v>3.4920400000000004E-2</v>
      </c>
      <c r="M50" s="24">
        <v>3.3794684999999998E-2</v>
      </c>
      <c r="N50" s="24">
        <v>3.7615917000000006E-2</v>
      </c>
      <c r="O50" s="24">
        <v>3.8983856000000004E-2</v>
      </c>
      <c r="P50" s="24">
        <v>4.1399970000000001E-2</v>
      </c>
      <c r="Q50" s="24">
        <v>5.0371110000000004E-2</v>
      </c>
      <c r="R50" s="24">
        <v>4.6844653999999999E-2</v>
      </c>
      <c r="S50" s="24">
        <v>5.9874122999999994E-2</v>
      </c>
      <c r="T50" s="24">
        <v>6.0231236E-2</v>
      </c>
      <c r="U50" s="24">
        <v>7.8023019999999901E-2</v>
      </c>
      <c r="V50" s="24">
        <v>6.941957E-2</v>
      </c>
      <c r="W50" s="24">
        <v>7.5927800000000004E-2</v>
      </c>
      <c r="X50" s="24">
        <v>7.7252059999999997E-2</v>
      </c>
      <c r="Y50" s="24">
        <v>7.2823730000000003E-2</v>
      </c>
      <c r="Z50" s="24">
        <v>6.618895000000001E-2</v>
      </c>
      <c r="AA50" s="24">
        <v>6.9885090000000011E-2</v>
      </c>
    </row>
    <row r="51" spans="1:27" x14ac:dyDescent="0.25">
      <c r="A51" s="28" t="s">
        <v>133</v>
      </c>
      <c r="B51" s="28" t="s">
        <v>32</v>
      </c>
      <c r="C51" s="24">
        <v>1403.9665</v>
      </c>
      <c r="D51" s="24">
        <v>1212.8698999999999</v>
      </c>
      <c r="E51" s="24">
        <v>1471.8893999999998</v>
      </c>
      <c r="F51" s="24">
        <v>704.70219999999995</v>
      </c>
      <c r="G51" s="24">
        <v>862.42343999999991</v>
      </c>
      <c r="H51" s="24">
        <v>1880.1943999999999</v>
      </c>
      <c r="I51" s="24">
        <v>2328.44</v>
      </c>
      <c r="J51" s="24">
        <v>1028.8478</v>
      </c>
      <c r="K51" s="24">
        <v>299.59938</v>
      </c>
      <c r="L51" s="24">
        <v>863.4864</v>
      </c>
      <c r="M51" s="24">
        <v>390.89006000000001</v>
      </c>
      <c r="N51" s="24">
        <v>501.18171999999998</v>
      </c>
      <c r="O51" s="24">
        <v>180.02169000000001</v>
      </c>
      <c r="P51" s="24">
        <v>176.29007999999999</v>
      </c>
      <c r="Q51" s="24">
        <v>4841.1540000000005</v>
      </c>
      <c r="R51" s="24">
        <v>3846.0332000000003</v>
      </c>
      <c r="S51" s="24">
        <v>7316.3135000000002</v>
      </c>
      <c r="T51" s="24">
        <v>7379.1054999999997</v>
      </c>
      <c r="U51" s="24">
        <v>0</v>
      </c>
      <c r="V51" s="24">
        <v>0</v>
      </c>
      <c r="W51" s="24">
        <v>0</v>
      </c>
      <c r="X51" s="24">
        <v>0</v>
      </c>
      <c r="Y51" s="24">
        <v>0</v>
      </c>
      <c r="Z51" s="24">
        <v>0</v>
      </c>
      <c r="AA51" s="24">
        <v>0</v>
      </c>
    </row>
    <row r="52" spans="1:27" x14ac:dyDescent="0.25">
      <c r="A52" s="28" t="s">
        <v>133</v>
      </c>
      <c r="B52" s="28" t="s">
        <v>67</v>
      </c>
      <c r="C52" s="24">
        <v>722.07103501950007</v>
      </c>
      <c r="D52" s="24">
        <v>2098.1525736369999</v>
      </c>
      <c r="E52" s="24">
        <v>1245.8192925310002</v>
      </c>
      <c r="F52" s="24">
        <v>842.38965124900005</v>
      </c>
      <c r="G52" s="24">
        <v>1145.0056265199999</v>
      </c>
      <c r="H52" s="24">
        <v>2173.2373927389999</v>
      </c>
      <c r="I52" s="24">
        <v>1393.3219443109999</v>
      </c>
      <c r="J52" s="24">
        <v>1161.6311482140002</v>
      </c>
      <c r="K52" s="24">
        <v>130.293861943</v>
      </c>
      <c r="L52" s="24">
        <v>549.27805788000012</v>
      </c>
      <c r="M52" s="24">
        <v>225.90785112350002</v>
      </c>
      <c r="N52" s="24">
        <v>551.64932287900012</v>
      </c>
      <c r="O52" s="24">
        <v>166.26545247199999</v>
      </c>
      <c r="P52" s="24">
        <v>56.282470292000006</v>
      </c>
      <c r="Q52" s="24">
        <v>3771.2839474179996</v>
      </c>
      <c r="R52" s="24">
        <v>1679.1843291380001</v>
      </c>
      <c r="S52" s="24">
        <v>5273.3703779489997</v>
      </c>
      <c r="T52" s="24">
        <v>2252.4496054589999</v>
      </c>
      <c r="U52" s="24">
        <v>8506.9961029299993</v>
      </c>
      <c r="V52" s="24">
        <v>15447.761306762</v>
      </c>
      <c r="W52" s="24">
        <v>8910.265878016</v>
      </c>
      <c r="X52" s="24">
        <v>14704.520944080001</v>
      </c>
      <c r="Y52" s="24">
        <v>31111.058691491999</v>
      </c>
      <c r="Z52" s="24">
        <v>23391.921426712001</v>
      </c>
      <c r="AA52" s="24">
        <v>16997.868646974999</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232105.9755350195</v>
      </c>
      <c r="D59" s="30">
        <v>193096.693491124</v>
      </c>
      <c r="E59" s="30">
        <v>199709.18789806697</v>
      </c>
      <c r="F59" s="30">
        <v>149893.16664820397</v>
      </c>
      <c r="G59" s="30">
        <v>134571.84296530602</v>
      </c>
      <c r="H59" s="30">
        <v>125894.86909396698</v>
      </c>
      <c r="I59" s="30">
        <v>109232.13199560101</v>
      </c>
      <c r="J59" s="30">
        <v>106768.97287086</v>
      </c>
      <c r="K59" s="30">
        <v>90736.916038005002</v>
      </c>
      <c r="L59" s="30">
        <v>91934.394378279991</v>
      </c>
      <c r="M59" s="30">
        <v>87181.439705808501</v>
      </c>
      <c r="N59" s="30">
        <v>84003.396658796002</v>
      </c>
      <c r="O59" s="30">
        <v>81790.645126327989</v>
      </c>
      <c r="P59" s="30">
        <v>76336.415950262002</v>
      </c>
      <c r="Q59" s="30">
        <v>77991.454318527991</v>
      </c>
      <c r="R59" s="30">
        <v>73158.078373792014</v>
      </c>
      <c r="S59" s="30">
        <v>74196.943752071995</v>
      </c>
      <c r="T59" s="30">
        <v>66546.400836695</v>
      </c>
      <c r="U59" s="30">
        <v>61782.361125950003</v>
      </c>
      <c r="V59" s="30">
        <v>69748.718726331994</v>
      </c>
      <c r="W59" s="30">
        <v>57040.992805815993</v>
      </c>
      <c r="X59" s="30">
        <v>61054.048696140002</v>
      </c>
      <c r="Y59" s="30">
        <v>72653.274015222007</v>
      </c>
      <c r="Z59" s="30">
        <v>62459.525115661992</v>
      </c>
      <c r="AA59" s="30">
        <v>55394.913532064995</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80729.695999999996</v>
      </c>
      <c r="D64" s="24">
        <v>71986.639241432</v>
      </c>
      <c r="E64" s="24">
        <v>37238.686114540003</v>
      </c>
      <c r="F64" s="24">
        <v>25710.821605778001</v>
      </c>
      <c r="G64" s="24">
        <v>25571.959295834</v>
      </c>
      <c r="H64" s="24">
        <v>25411.932743820002</v>
      </c>
      <c r="I64" s="24">
        <v>24421.454491386001</v>
      </c>
      <c r="J64" s="24">
        <v>24058.071164420002</v>
      </c>
      <c r="K64" s="24">
        <v>23219.958306249999</v>
      </c>
      <c r="L64" s="24">
        <v>22956.341405083</v>
      </c>
      <c r="M64" s="24">
        <v>22276.958219147</v>
      </c>
      <c r="N64" s="24">
        <v>20771.588443592002</v>
      </c>
      <c r="O64" s="24">
        <v>19673.574757584</v>
      </c>
      <c r="P64" s="24">
        <v>18292.668053566002</v>
      </c>
      <c r="Q64" s="24">
        <v>37869.490286926004</v>
      </c>
      <c r="R64" s="24">
        <v>16882.407113099998</v>
      </c>
      <c r="S64" s="24">
        <v>7.3283805999999993E-2</v>
      </c>
      <c r="T64" s="24">
        <v>7.0534989999999992E-2</v>
      </c>
      <c r="U64" s="24">
        <v>6.9453224000000008E-2</v>
      </c>
      <c r="V64" s="24">
        <v>6.2712389999999993E-2</v>
      </c>
      <c r="W64" s="24">
        <v>6.8290879999999998E-2</v>
      </c>
      <c r="X64" s="24">
        <v>6.7478669999999991E-2</v>
      </c>
      <c r="Y64" s="24">
        <v>8.1006059999999908E-2</v>
      </c>
      <c r="Z64" s="24">
        <v>7.3407839999999988E-2</v>
      </c>
      <c r="AA64" s="24">
        <v>6.973950000000001E-2</v>
      </c>
    </row>
    <row r="65" spans="1:27" x14ac:dyDescent="0.25">
      <c r="A65" s="28" t="s">
        <v>134</v>
      </c>
      <c r="B65" s="28" t="s">
        <v>32</v>
      </c>
      <c r="C65" s="24">
        <v>66627.426600000006</v>
      </c>
      <c r="D65" s="24">
        <v>65306.775999999998</v>
      </c>
      <c r="E65" s="24">
        <v>65348.156000000003</v>
      </c>
      <c r="F65" s="24">
        <v>6966.4790000000003</v>
      </c>
      <c r="G65" s="24">
        <v>6912.9549999999999</v>
      </c>
      <c r="H65" s="24">
        <v>6822.0474999999997</v>
      </c>
      <c r="I65" s="24">
        <v>6571.4984999999997</v>
      </c>
      <c r="J65" s="24">
        <v>6531.6769999999997</v>
      </c>
      <c r="K65" s="24">
        <v>6186.5550000000003</v>
      </c>
      <c r="L65" s="24">
        <v>6219.2685000000001</v>
      </c>
      <c r="M65" s="24">
        <v>5953.8360000000002</v>
      </c>
      <c r="N65" s="24">
        <v>5516.8180000000002</v>
      </c>
      <c r="O65" s="24">
        <v>5237.5855000000001</v>
      </c>
      <c r="P65" s="24">
        <v>4854.7520000000004</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3305.4958460505004</v>
      </c>
      <c r="D66" s="24">
        <v>2271.2153756394</v>
      </c>
      <c r="E66" s="24">
        <v>6643.331743314001</v>
      </c>
      <c r="F66" s="24">
        <v>456.0950040642</v>
      </c>
      <c r="G66" s="24">
        <v>1137.1311563660001</v>
      </c>
      <c r="H66" s="24">
        <v>1926.0876136834004</v>
      </c>
      <c r="I66" s="24">
        <v>1563.7681534456997</v>
      </c>
      <c r="J66" s="24">
        <v>1035.0228659050001</v>
      </c>
      <c r="K66" s="24">
        <v>261.50156952979995</v>
      </c>
      <c r="L66" s="24">
        <v>524.14308669440004</v>
      </c>
      <c r="M66" s="24">
        <v>261.20795004960002</v>
      </c>
      <c r="N66" s="24">
        <v>339.84904278100004</v>
      </c>
      <c r="O66" s="24">
        <v>56.509469996700005</v>
      </c>
      <c r="P66" s="24">
        <v>244.98082574799997</v>
      </c>
      <c r="Q66" s="24">
        <v>6352.9725986500007</v>
      </c>
      <c r="R66" s="24">
        <v>4431.0595191900002</v>
      </c>
      <c r="S66" s="24">
        <v>14964.849185643001</v>
      </c>
      <c r="T66" s="24">
        <v>16997.704882037498</v>
      </c>
      <c r="U66" s="24">
        <v>20699.082045579995</v>
      </c>
      <c r="V66" s="24">
        <v>23690.389469242</v>
      </c>
      <c r="W66" s="24">
        <v>17186.298485428</v>
      </c>
      <c r="X66" s="24">
        <v>26879.899198914001</v>
      </c>
      <c r="Y66" s="24">
        <v>35964.473250000003</v>
      </c>
      <c r="Z66" s="24">
        <v>24605.850412</v>
      </c>
      <c r="AA66" s="24">
        <v>18232.178347000001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150662.6184460505</v>
      </c>
      <c r="D73" s="30">
        <v>139564.63061707141</v>
      </c>
      <c r="E73" s="30">
        <v>109230.17385785401</v>
      </c>
      <c r="F73" s="30">
        <v>33133.395609842199</v>
      </c>
      <c r="G73" s="30">
        <v>33622.0454522</v>
      </c>
      <c r="H73" s="30">
        <v>34160.067857503404</v>
      </c>
      <c r="I73" s="30">
        <v>32556.721144831703</v>
      </c>
      <c r="J73" s="30">
        <v>31624.771030325002</v>
      </c>
      <c r="K73" s="30">
        <v>29668.014875779798</v>
      </c>
      <c r="L73" s="30">
        <v>29699.752991777401</v>
      </c>
      <c r="M73" s="30">
        <v>28492.002169196599</v>
      </c>
      <c r="N73" s="30">
        <v>26628.255486373</v>
      </c>
      <c r="O73" s="30">
        <v>24967.669727580702</v>
      </c>
      <c r="P73" s="30">
        <v>23392.400879314002</v>
      </c>
      <c r="Q73" s="30">
        <v>44222.462885576002</v>
      </c>
      <c r="R73" s="30">
        <v>21313.466632289998</v>
      </c>
      <c r="S73" s="30">
        <v>14964.922469449</v>
      </c>
      <c r="T73" s="30">
        <v>16997.7754170275</v>
      </c>
      <c r="U73" s="30">
        <v>20699.151498803996</v>
      </c>
      <c r="V73" s="30">
        <v>23690.452181632001</v>
      </c>
      <c r="W73" s="30">
        <v>17186.366776308001</v>
      </c>
      <c r="X73" s="30">
        <v>26879.966677584001</v>
      </c>
      <c r="Y73" s="30">
        <v>35964.554256060001</v>
      </c>
      <c r="Z73" s="30">
        <v>24605.923819839998</v>
      </c>
      <c r="AA73" s="30">
        <v>18232.2480865</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2.5945255E-2</v>
      </c>
      <c r="E78" s="24">
        <v>3.2867237000000001E-2</v>
      </c>
      <c r="F78" s="24">
        <v>3.3659415999999998E-2</v>
      </c>
      <c r="G78" s="24">
        <v>3.2750042E-2</v>
      </c>
      <c r="H78" s="24">
        <v>3.3446533000000001E-2</v>
      </c>
      <c r="I78" s="24">
        <v>3.3785446000000004E-2</v>
      </c>
      <c r="J78" s="24">
        <v>3.3513519999999998E-2</v>
      </c>
      <c r="K78" s="24">
        <v>3.52494E-2</v>
      </c>
      <c r="L78" s="24">
        <v>3.5168864999999994E-2</v>
      </c>
      <c r="M78" s="24">
        <v>3.2363514000000003E-2</v>
      </c>
      <c r="N78" s="24">
        <v>3.8906300000000005E-2</v>
      </c>
      <c r="O78" s="24">
        <v>3.9178103999999998E-2</v>
      </c>
      <c r="P78" s="24">
        <v>3.5897602000000001E-2</v>
      </c>
      <c r="Q78" s="24">
        <v>3.8343982999999998E-2</v>
      </c>
      <c r="R78" s="24">
        <v>3.8749386000000004E-2</v>
      </c>
      <c r="S78" s="24">
        <v>4.6614839999999998E-2</v>
      </c>
      <c r="T78" s="24">
        <v>4.703624E-2</v>
      </c>
      <c r="U78" s="24">
        <v>5.0745037000000007E-2</v>
      </c>
      <c r="V78" s="24">
        <v>4.2828629999999999E-2</v>
      </c>
      <c r="W78" s="24">
        <v>4.9298042E-2</v>
      </c>
      <c r="X78" s="24">
        <v>4.766451E-2</v>
      </c>
      <c r="Y78" s="24">
        <v>4.3353954E-2</v>
      </c>
      <c r="Z78" s="24">
        <v>4.0042586999999998E-2</v>
      </c>
      <c r="AA78" s="24">
        <v>3.8055514999999998E-2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4.3336176999999997E-2</v>
      </c>
      <c r="D80" s="24">
        <v>3.3826190999999992E-2</v>
      </c>
      <c r="E80" s="24">
        <v>40.128291472999997</v>
      </c>
      <c r="F80" s="24">
        <v>4.1840514000000002E-2</v>
      </c>
      <c r="G80" s="24">
        <v>45.427990837500005</v>
      </c>
      <c r="H80" s="24">
        <v>3.9694699999999999E-2</v>
      </c>
      <c r="I80" s="24">
        <v>3.9880879999999903E-2</v>
      </c>
      <c r="J80" s="24">
        <v>3.9436893499999903E-2</v>
      </c>
      <c r="K80" s="24">
        <v>4.1699498000000002E-2</v>
      </c>
      <c r="L80" s="24">
        <v>4.2511518000000005E-2</v>
      </c>
      <c r="M80" s="24">
        <v>3.4812124E-2</v>
      </c>
      <c r="N80" s="24">
        <v>5.1622439199999999</v>
      </c>
      <c r="O80" s="24">
        <v>4.3910684999999998E-2</v>
      </c>
      <c r="P80" s="24">
        <v>3.9449386000000003E-2</v>
      </c>
      <c r="Q80" s="24">
        <v>4.3036599999999897E-2</v>
      </c>
      <c r="R80" s="24">
        <v>4.4112386999999996E-2</v>
      </c>
      <c r="S80" s="24">
        <v>89.904366353</v>
      </c>
      <c r="T80" s="24">
        <v>4.9875968E-2</v>
      </c>
      <c r="U80" s="24">
        <v>102.822179002</v>
      </c>
      <c r="V80" s="24">
        <v>13.056628778</v>
      </c>
      <c r="W80" s="24">
        <v>29.239806516000002</v>
      </c>
      <c r="X80" s="24">
        <v>3.6632097000000002E-2</v>
      </c>
      <c r="Y80" s="24">
        <v>59.785462836999997</v>
      </c>
      <c r="Z80" s="24">
        <v>181.71984997000001</v>
      </c>
      <c r="AA80" s="24">
        <v>134.31263481799999</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4.3336176999999997E-2</v>
      </c>
      <c r="D87" s="30">
        <v>5.9771445999999992E-2</v>
      </c>
      <c r="E87" s="30">
        <v>40.161158709999995</v>
      </c>
      <c r="F87" s="30">
        <v>7.5499929999999993E-2</v>
      </c>
      <c r="G87" s="30">
        <v>45.460740879500008</v>
      </c>
      <c r="H87" s="30">
        <v>7.3141233E-2</v>
      </c>
      <c r="I87" s="30">
        <v>7.3666325999999907E-2</v>
      </c>
      <c r="J87" s="30">
        <v>7.2950413499999894E-2</v>
      </c>
      <c r="K87" s="30">
        <v>7.6948898000000002E-2</v>
      </c>
      <c r="L87" s="30">
        <v>7.7680382999999992E-2</v>
      </c>
      <c r="M87" s="30">
        <v>6.717563800000001E-2</v>
      </c>
      <c r="N87" s="30">
        <v>5.2011502199999997</v>
      </c>
      <c r="O87" s="30">
        <v>8.3088788999999996E-2</v>
      </c>
      <c r="P87" s="30">
        <v>7.5346988000000004E-2</v>
      </c>
      <c r="Q87" s="30">
        <v>8.1380582999999895E-2</v>
      </c>
      <c r="R87" s="30">
        <v>8.2861773E-2</v>
      </c>
      <c r="S87" s="30">
        <v>89.950981193000004</v>
      </c>
      <c r="T87" s="30">
        <v>9.6912208E-2</v>
      </c>
      <c r="U87" s="30">
        <v>102.872924039</v>
      </c>
      <c r="V87" s="30">
        <v>13.099457408000001</v>
      </c>
      <c r="W87" s="30">
        <v>29.289104558000002</v>
      </c>
      <c r="X87" s="30">
        <v>8.4296606999999996E-2</v>
      </c>
      <c r="Y87" s="30">
        <v>59.828816790999994</v>
      </c>
      <c r="Z87" s="30">
        <v>181.759892557</v>
      </c>
      <c r="AA87" s="30">
        <v>134.35069033299999</v>
      </c>
    </row>
  </sheetData>
  <sheetProtection algorithmName="SHA-512" hashValue="/QzOOj6f3ZPBmV59LwY+dFBl1MPEwootEMQytiudcI1xqgSwyAsmxag8GGhdL+SSIAi3SNW31naQiGd6g9rpBw==" saltValue="GONfVTxxP7u1LnSOdtY9s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5B29-E475-4F69-82BC-2C4139829784}">
  <sheetPr codeName="Sheet23">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0.74669466081837799</v>
      </c>
      <c r="E8" s="24">
        <v>0.15962347873925228</v>
      </c>
      <c r="F8" s="24">
        <v>5.1026569127680201E-2</v>
      </c>
      <c r="G8" s="24">
        <v>2.1384739125559587E-2</v>
      </c>
      <c r="H8" s="24">
        <v>1.1011504500710249E-2</v>
      </c>
      <c r="I8" s="24">
        <v>1.1945783505630359E-2</v>
      </c>
      <c r="J8" s="24">
        <v>3.8412430767593916E-2</v>
      </c>
      <c r="K8" s="24">
        <v>1.2862717548674404E-2</v>
      </c>
      <c r="L8" s="24">
        <v>2.712747248814755E-3</v>
      </c>
      <c r="M8" s="24">
        <v>1.9524200280233231E-3</v>
      </c>
      <c r="N8" s="24">
        <v>6.8974768936666042E-2</v>
      </c>
      <c r="O8" s="24">
        <v>3.980974274706818E-2</v>
      </c>
      <c r="P8" s="24">
        <v>5.4384127351561264E-2</v>
      </c>
      <c r="Q8" s="24">
        <v>0.1177254609053007</v>
      </c>
      <c r="R8" s="24">
        <v>6.5914686341604842E-2</v>
      </c>
      <c r="S8" s="24">
        <v>0.27283280371853058</v>
      </c>
      <c r="T8" s="24">
        <v>1.0670296800636928E-2</v>
      </c>
      <c r="U8" s="24">
        <v>4.2000904456812718E-2</v>
      </c>
      <c r="V8" s="24">
        <v>1.0700825638933929E-3</v>
      </c>
      <c r="W8" s="24">
        <v>3.1847881494210577E-2</v>
      </c>
      <c r="X8" s="24">
        <v>9.0676229653658333E-2</v>
      </c>
      <c r="Y8" s="24">
        <v>1.4456813490973866E-2</v>
      </c>
      <c r="Z8" s="24">
        <v>4.5362740483049155E-3</v>
      </c>
      <c r="AA8" s="24">
        <v>2.3761746655246436E-3</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1.111538121465548</v>
      </c>
      <c r="D10" s="24">
        <v>0.10997822684702305</v>
      </c>
      <c r="E10" s="24">
        <v>0.43490897015520735</v>
      </c>
      <c r="F10" s="24">
        <v>8.3985671248994295E-2</v>
      </c>
      <c r="G10" s="24">
        <v>0.16569980146059762</v>
      </c>
      <c r="H10" s="24">
        <v>2.8253392663543729E-2</v>
      </c>
      <c r="I10" s="24">
        <v>1.9896934788956686E-2</v>
      </c>
      <c r="J10" s="24">
        <v>7.5089186598540983E-2</v>
      </c>
      <c r="K10" s="24">
        <v>1.699203703273864E-2</v>
      </c>
      <c r="L10" s="24">
        <v>1.9740463557103183E-2</v>
      </c>
      <c r="M10" s="24">
        <v>1.8143702173877185E-2</v>
      </c>
      <c r="N10" s="24">
        <v>5.6023349378694687E-2</v>
      </c>
      <c r="O10" s="24">
        <v>2.0215717295099321E-2</v>
      </c>
      <c r="P10" s="24">
        <v>3.7083755998565497E-2</v>
      </c>
      <c r="Q10" s="24">
        <v>7.5925150717651768E-2</v>
      </c>
      <c r="R10" s="24">
        <v>88653.847898116714</v>
      </c>
      <c r="S10" s="24">
        <v>134248.71015865146</v>
      </c>
      <c r="T10" s="24">
        <v>5.8842071674210707E-3</v>
      </c>
      <c r="U10" s="24">
        <v>7.0859561615144534E-2</v>
      </c>
      <c r="V10" s="24">
        <v>4.4904987279963757E-3</v>
      </c>
      <c r="W10" s="24">
        <v>3.1769435838730167E-2</v>
      </c>
      <c r="X10" s="24">
        <v>1.4466542055025082E-2</v>
      </c>
      <c r="Y10" s="24">
        <v>20214.521887743311</v>
      </c>
      <c r="Z10" s="24">
        <v>45717.283349053781</v>
      </c>
      <c r="AA10" s="24">
        <v>1.2147006001347216E-2</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21.026641450510365</v>
      </c>
      <c r="E12" s="24">
        <v>775805.65835866902</v>
      </c>
      <c r="F12" s="24">
        <v>1266871.4290353628</v>
      </c>
      <c r="G12" s="24">
        <v>411991.3984120544</v>
      </c>
      <c r="H12" s="24">
        <v>678229.11492464272</v>
      </c>
      <c r="I12" s="24">
        <v>721987.31964893953</v>
      </c>
      <c r="J12" s="24">
        <v>1672533.2302752738</v>
      </c>
      <c r="K12" s="24">
        <v>1483303.0552985552</v>
      </c>
      <c r="L12" s="24">
        <v>0.15977997419402287</v>
      </c>
      <c r="M12" s="24">
        <v>9.6766114381934359E-2</v>
      </c>
      <c r="N12" s="24">
        <v>33985.114228323531</v>
      </c>
      <c r="O12" s="24">
        <v>0.55424865750606778</v>
      </c>
      <c r="P12" s="24">
        <v>1.8081897255379649</v>
      </c>
      <c r="Q12" s="24">
        <v>1219448.6897721202</v>
      </c>
      <c r="R12" s="24">
        <v>999741.86654961202</v>
      </c>
      <c r="S12" s="24">
        <v>2154137.9799883454</v>
      </c>
      <c r="T12" s="24">
        <v>412021.92450476426</v>
      </c>
      <c r="U12" s="24">
        <v>1.7937133862452816</v>
      </c>
      <c r="V12" s="24">
        <v>7.8805048165474081E-2</v>
      </c>
      <c r="W12" s="24">
        <v>439342.67717018892</v>
      </c>
      <c r="X12" s="24">
        <v>404851.8647778572</v>
      </c>
      <c r="Y12" s="24">
        <v>22748.304597036538</v>
      </c>
      <c r="Z12" s="24">
        <v>22100.877864997568</v>
      </c>
      <c r="AA12" s="24">
        <v>58578.088383887472</v>
      </c>
    </row>
    <row r="13" spans="1:27" x14ac:dyDescent="0.25">
      <c r="A13" s="28" t="s">
        <v>40</v>
      </c>
      <c r="B13" s="28" t="s">
        <v>69</v>
      </c>
      <c r="C13" s="24">
        <v>2.3662091702308108</v>
      </c>
      <c r="D13" s="24">
        <v>1190276.1541068454</v>
      </c>
      <c r="E13" s="24">
        <v>449573.71416870662</v>
      </c>
      <c r="F13" s="24">
        <v>0.18112130819908506</v>
      </c>
      <c r="G13" s="24">
        <v>796277.18201924791</v>
      </c>
      <c r="H13" s="24">
        <v>695811.99797942105</v>
      </c>
      <c r="I13" s="24">
        <v>623653.65705080295</v>
      </c>
      <c r="J13" s="24">
        <v>0.59196167974807168</v>
      </c>
      <c r="K13" s="24">
        <v>2951684.1950239511</v>
      </c>
      <c r="L13" s="24">
        <v>9.6522765460984178E-2</v>
      </c>
      <c r="M13" s="24">
        <v>0.17685214399568433</v>
      </c>
      <c r="N13" s="24">
        <v>0.55434166116427708</v>
      </c>
      <c r="O13" s="24">
        <v>0.20313667661363927</v>
      </c>
      <c r="P13" s="24">
        <v>0.17480858059434079</v>
      </c>
      <c r="Q13" s="24">
        <v>0.93862447708955077</v>
      </c>
      <c r="R13" s="24">
        <v>0.69051468365183299</v>
      </c>
      <c r="S13" s="24">
        <v>35210.795882893122</v>
      </c>
      <c r="T13" s="24">
        <v>41511.065555249872</v>
      </c>
      <c r="U13" s="24">
        <v>2.2411226334222035E-2</v>
      </c>
      <c r="V13" s="24">
        <v>30177.994710206243</v>
      </c>
      <c r="W13" s="24">
        <v>173198.64345588002</v>
      </c>
      <c r="X13" s="24">
        <v>303214.55145719403</v>
      </c>
      <c r="Y13" s="24">
        <v>22758.314120969619</v>
      </c>
      <c r="Z13" s="24">
        <v>1.1848634066086321E-2</v>
      </c>
      <c r="AA13" s="24">
        <v>1.6615531247169177E-2</v>
      </c>
    </row>
    <row r="14" spans="1:27" x14ac:dyDescent="0.25">
      <c r="A14" s="28" t="s">
        <v>40</v>
      </c>
      <c r="B14" s="28" t="s">
        <v>36</v>
      </c>
      <c r="C14" s="24">
        <v>5.7042922201929063</v>
      </c>
      <c r="D14" s="24">
        <v>0.16609403142058093</v>
      </c>
      <c r="E14" s="24">
        <v>4.7176542745969864E-2</v>
      </c>
      <c r="F14" s="24">
        <v>0</v>
      </c>
      <c r="G14" s="24">
        <v>1.0398226261865122</v>
      </c>
      <c r="H14" s="24">
        <v>1.6935619963520885</v>
      </c>
      <c r="I14" s="24">
        <v>1.220103451734484</v>
      </c>
      <c r="J14" s="24">
        <v>109344.60057498317</v>
      </c>
      <c r="K14" s="24">
        <v>5.7590034838078999E-4</v>
      </c>
      <c r="L14" s="24">
        <v>74282.670974304958</v>
      </c>
      <c r="M14" s="24">
        <v>226771.56609289555</v>
      </c>
      <c r="N14" s="24">
        <v>423312.11710306769</v>
      </c>
      <c r="O14" s="24">
        <v>0.53130370087141032</v>
      </c>
      <c r="P14" s="24">
        <v>251793.42164136059</v>
      </c>
      <c r="Q14" s="24">
        <v>572098.40163455158</v>
      </c>
      <c r="R14" s="24">
        <v>1.2085101681656252E-4</v>
      </c>
      <c r="S14" s="24">
        <v>3995.6066360976465</v>
      </c>
      <c r="T14" s="24">
        <v>1.1569131984034601E-4</v>
      </c>
      <c r="U14" s="24">
        <v>45972.884100104115</v>
      </c>
      <c r="V14" s="24">
        <v>9.7671755922008954E-3</v>
      </c>
      <c r="W14" s="24">
        <v>285471.24868264177</v>
      </c>
      <c r="X14" s="24">
        <v>111500.90409228059</v>
      </c>
      <c r="Y14" s="24">
        <v>18690.073173517765</v>
      </c>
      <c r="Z14" s="24">
        <v>30029.004166449526</v>
      </c>
      <c r="AA14" s="24">
        <v>1.5279492596335827E-2</v>
      </c>
    </row>
    <row r="15" spans="1:27" x14ac:dyDescent="0.25">
      <c r="A15" s="28" t="s">
        <v>40</v>
      </c>
      <c r="B15" s="28" t="s">
        <v>74</v>
      </c>
      <c r="C15" s="24">
        <v>0</v>
      </c>
      <c r="D15" s="24">
        <v>0</v>
      </c>
      <c r="E15" s="24">
        <v>0</v>
      </c>
      <c r="F15" s="24">
        <v>8.3763003761660251</v>
      </c>
      <c r="G15" s="24">
        <v>2.1444929281395186</v>
      </c>
      <c r="H15" s="24">
        <v>0.67980851277593213</v>
      </c>
      <c r="I15" s="24">
        <v>0.27461375912057762</v>
      </c>
      <c r="J15" s="24">
        <v>1.4326940011400984</v>
      </c>
      <c r="K15" s="24">
        <v>3002744.6045793197</v>
      </c>
      <c r="L15" s="24">
        <v>5.1655246085578893E-2</v>
      </c>
      <c r="M15" s="24">
        <v>0.12156084849689205</v>
      </c>
      <c r="N15" s="24">
        <v>0.39233069531358072</v>
      </c>
      <c r="O15" s="24">
        <v>8.2494725543203307E-2</v>
      </c>
      <c r="P15" s="24">
        <v>0.4892996611988123</v>
      </c>
      <c r="Q15" s="24">
        <v>0.91953342219859935</v>
      </c>
      <c r="R15" s="24">
        <v>68300.066123986166</v>
      </c>
      <c r="S15" s="24">
        <v>217032.75257655006</v>
      </c>
      <c r="T15" s="24">
        <v>6.9943370701080865E-2</v>
      </c>
      <c r="U15" s="24">
        <v>6.210473463580346</v>
      </c>
      <c r="V15" s="24">
        <v>2.9096891024494483E-2</v>
      </c>
      <c r="W15" s="24">
        <v>153330.34295109255</v>
      </c>
      <c r="X15" s="24">
        <v>98204.836738200538</v>
      </c>
      <c r="Y15" s="24">
        <v>21372.942715470403</v>
      </c>
      <c r="Z15" s="24">
        <v>75285.870229423555</v>
      </c>
      <c r="AA15" s="24">
        <v>6.3614181607489452E-3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3.4777472916963585</v>
      </c>
      <c r="D17" s="30">
        <v>1190298.0374211837</v>
      </c>
      <c r="E17" s="30">
        <v>1225379.9670598246</v>
      </c>
      <c r="F17" s="30">
        <v>1266871.7451689113</v>
      </c>
      <c r="G17" s="30">
        <v>1208268.7675158428</v>
      </c>
      <c r="H17" s="30">
        <v>1374041.1521689608</v>
      </c>
      <c r="I17" s="30">
        <v>1345641.0085424609</v>
      </c>
      <c r="J17" s="30">
        <v>1672533.935738571</v>
      </c>
      <c r="K17" s="30">
        <v>4434987.2801772607</v>
      </c>
      <c r="L17" s="30">
        <v>0.27875595046092499</v>
      </c>
      <c r="M17" s="30">
        <v>0.29371438057951921</v>
      </c>
      <c r="N17" s="30">
        <v>33985.793568103007</v>
      </c>
      <c r="O17" s="30">
        <v>0.81741079416187445</v>
      </c>
      <c r="P17" s="30">
        <v>2.0744661894824326</v>
      </c>
      <c r="Q17" s="30">
        <v>1219449.8220472089</v>
      </c>
      <c r="R17" s="30">
        <v>1088396.4708770989</v>
      </c>
      <c r="S17" s="30">
        <v>2323597.7588626938</v>
      </c>
      <c r="T17" s="30">
        <v>453533.00661451812</v>
      </c>
      <c r="U17" s="30">
        <v>1.9289850786514608</v>
      </c>
      <c r="V17" s="30">
        <v>30178.0790758357</v>
      </c>
      <c r="W17" s="30">
        <v>612541.38424338633</v>
      </c>
      <c r="X17" s="30">
        <v>708066.52137782297</v>
      </c>
      <c r="Y17" s="30">
        <v>65721.155062562961</v>
      </c>
      <c r="Z17" s="30">
        <v>67818.177598959461</v>
      </c>
      <c r="AA17" s="30">
        <v>58578.119522599387</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0.15989175603171901</v>
      </c>
      <c r="E22" s="24">
        <v>7.1849134462468794E-2</v>
      </c>
      <c r="F22" s="24">
        <v>2.3673360122207902E-3</v>
      </c>
      <c r="G22" s="24">
        <v>0</v>
      </c>
      <c r="H22" s="24">
        <v>0</v>
      </c>
      <c r="I22" s="24">
        <v>0</v>
      </c>
      <c r="J22" s="24">
        <v>1.5661083161933201E-3</v>
      </c>
      <c r="K22" s="24">
        <v>1.37097245835467E-3</v>
      </c>
      <c r="L22" s="24">
        <v>1.98417883321273E-4</v>
      </c>
      <c r="M22" s="24">
        <v>0</v>
      </c>
      <c r="N22" s="24">
        <v>1.3380247369796899E-2</v>
      </c>
      <c r="O22" s="24">
        <v>7.5979461932900007E-3</v>
      </c>
      <c r="P22" s="24">
        <v>1.12226827751304E-2</v>
      </c>
      <c r="Q22" s="24">
        <v>4.5255902738975999E-2</v>
      </c>
      <c r="R22" s="24">
        <v>3.0489093549855798E-2</v>
      </c>
      <c r="S22" s="24">
        <v>0.10602201827598</v>
      </c>
      <c r="T22" s="24">
        <v>1.056458522369E-3</v>
      </c>
      <c r="U22" s="24">
        <v>8.6711138777839606E-5</v>
      </c>
      <c r="V22" s="24">
        <v>5.69740539449529E-4</v>
      </c>
      <c r="W22" s="24">
        <v>1.2074827404725801E-3</v>
      </c>
      <c r="X22" s="24">
        <v>6.9494965168145989E-2</v>
      </c>
      <c r="Y22" s="24">
        <v>7.9829529802612296E-4</v>
      </c>
      <c r="Z22" s="24">
        <v>2.4214987055200001E-5</v>
      </c>
      <c r="AA22" s="24">
        <v>5.0557162857113101E-5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0.36524665457598998</v>
      </c>
      <c r="D24" s="24">
        <v>1.534892918240088E-2</v>
      </c>
      <c r="E24" s="24">
        <v>0.35533718979298734</v>
      </c>
      <c r="F24" s="24">
        <v>3.1384239802704798E-3</v>
      </c>
      <c r="G24" s="24">
        <v>1.6280701376246397E-2</v>
      </c>
      <c r="H24" s="24">
        <v>1.15898092334398E-2</v>
      </c>
      <c r="I24" s="24">
        <v>5.4927368418586052E-3</v>
      </c>
      <c r="J24" s="24">
        <v>3.205048535931608E-2</v>
      </c>
      <c r="K24" s="24">
        <v>2.4137948690827996E-3</v>
      </c>
      <c r="L24" s="24">
        <v>2.8040020712397319E-3</v>
      </c>
      <c r="M24" s="24">
        <v>2.7832488149178163E-3</v>
      </c>
      <c r="N24" s="24">
        <v>1.7714435465599601E-2</v>
      </c>
      <c r="O24" s="24">
        <v>3.3388596133251004E-3</v>
      </c>
      <c r="P24" s="24">
        <v>1.1059102711866621E-2</v>
      </c>
      <c r="Q24" s="24">
        <v>2.6804755462709998E-2</v>
      </c>
      <c r="R24" s="24">
        <v>88653.40989311703</v>
      </c>
      <c r="S24" s="24">
        <v>134248.10729501728</v>
      </c>
      <c r="T24" s="24">
        <v>1.9986865390428069E-3</v>
      </c>
      <c r="U24" s="24">
        <v>1.0800412132565119E-2</v>
      </c>
      <c r="V24" s="24">
        <v>1.728842268479921E-3</v>
      </c>
      <c r="W24" s="24">
        <v>1.421912283039798E-2</v>
      </c>
      <c r="X24" s="24">
        <v>1.223485628818948E-2</v>
      </c>
      <c r="Y24" s="24">
        <v>8548.6163263144645</v>
      </c>
      <c r="Z24" s="24">
        <v>15414.820492255505</v>
      </c>
      <c r="AA24" s="24">
        <v>2.389508663885175E-3</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8.7943126182978482</v>
      </c>
      <c r="E26" s="24">
        <v>775803.5090890337</v>
      </c>
      <c r="F26" s="24">
        <v>1266870.1605433226</v>
      </c>
      <c r="G26" s="24">
        <v>0.46348216600726838</v>
      </c>
      <c r="H26" s="24">
        <v>9.5086651933081787E-2</v>
      </c>
      <c r="I26" s="24">
        <v>3.3674792984438907E-2</v>
      </c>
      <c r="J26" s="24">
        <v>828755.00647711183</v>
      </c>
      <c r="K26" s="24">
        <v>1230605.6483143284</v>
      </c>
      <c r="L26" s="24">
        <v>8.6653222487592853E-3</v>
      </c>
      <c r="M26" s="24">
        <v>2.7044995789009406E-3</v>
      </c>
      <c r="N26" s="24">
        <v>3.9536500688536119E-2</v>
      </c>
      <c r="O26" s="24">
        <v>9.260367842916329E-3</v>
      </c>
      <c r="P26" s="24">
        <v>7.4828683830337778E-2</v>
      </c>
      <c r="Q26" s="24">
        <v>471936.99899866007</v>
      </c>
      <c r="R26" s="24">
        <v>6.0158677772121465E-2</v>
      </c>
      <c r="S26" s="24">
        <v>368455.26823328726</v>
      </c>
      <c r="T26" s="24">
        <v>33408.239862670729</v>
      </c>
      <c r="U26" s="24">
        <v>0.15374816210739117</v>
      </c>
      <c r="V26" s="24">
        <v>2.8828246908051317E-2</v>
      </c>
      <c r="W26" s="24">
        <v>420109.45076251874</v>
      </c>
      <c r="X26" s="24">
        <v>69784.930025776805</v>
      </c>
      <c r="Y26" s="24">
        <v>4.0381955633546065E-3</v>
      </c>
      <c r="Z26" s="24">
        <v>1.1780714489085948E-2</v>
      </c>
      <c r="AA26" s="24">
        <v>1.488387562970739E-2</v>
      </c>
    </row>
    <row r="27" spans="1:27" x14ac:dyDescent="0.25">
      <c r="A27" s="28" t="s">
        <v>131</v>
      </c>
      <c r="B27" s="28" t="s">
        <v>69</v>
      </c>
      <c r="C27" s="24">
        <v>0.53080595291768107</v>
      </c>
      <c r="D27" s="24">
        <v>1190275.3916276861</v>
      </c>
      <c r="E27" s="24">
        <v>449573.7017499627</v>
      </c>
      <c r="F27" s="24">
        <v>0.1457228850183922</v>
      </c>
      <c r="G27" s="24">
        <v>796276.2533646978</v>
      </c>
      <c r="H27" s="24">
        <v>695810.77319846849</v>
      </c>
      <c r="I27" s="24">
        <v>623652.35997188918</v>
      </c>
      <c r="J27" s="24">
        <v>5.3621605156049232E-2</v>
      </c>
      <c r="K27" s="24">
        <v>2558593.2056282642</v>
      </c>
      <c r="L27" s="24">
        <v>1.8558139617297166E-2</v>
      </c>
      <c r="M27" s="24">
        <v>9.8451464581437304E-3</v>
      </c>
      <c r="N27" s="24">
        <v>5.900773328955685E-2</v>
      </c>
      <c r="O27" s="24">
        <v>4.5649785212927242E-3</v>
      </c>
      <c r="P27" s="24">
        <v>1.3818967602351232E-3</v>
      </c>
      <c r="Q27" s="24">
        <v>0.11612711276381414</v>
      </c>
      <c r="R27" s="24">
        <v>3.2333541334802055E-2</v>
      </c>
      <c r="S27" s="24">
        <v>0.2574355784633906</v>
      </c>
      <c r="T27" s="24">
        <v>8.2109781929768255E-2</v>
      </c>
      <c r="U27" s="24">
        <v>1.5764875055096828E-3</v>
      </c>
      <c r="V27" s="24">
        <v>0.17231280871307672</v>
      </c>
      <c r="W27" s="24">
        <v>41029.059064426547</v>
      </c>
      <c r="X27" s="24">
        <v>165698.10720511392</v>
      </c>
      <c r="Y27" s="24">
        <v>1.0521929995268249E-2</v>
      </c>
      <c r="Z27" s="24">
        <v>5.3674601672388687E-4</v>
      </c>
      <c r="AA27" s="24">
        <v>2.7630049581519938E-3</v>
      </c>
    </row>
    <row r="28" spans="1:27" x14ac:dyDescent="0.25">
      <c r="A28" s="28" t="s">
        <v>131</v>
      </c>
      <c r="B28" s="28" t="s">
        <v>36</v>
      </c>
      <c r="C28" s="24">
        <v>3.1368358124682398</v>
      </c>
      <c r="D28" s="24">
        <v>0.1402683768355904</v>
      </c>
      <c r="E28" s="24">
        <v>4.7176542745969864E-2</v>
      </c>
      <c r="F28" s="24">
        <v>0</v>
      </c>
      <c r="G28" s="24">
        <v>0.87538579617631607</v>
      </c>
      <c r="H28" s="24">
        <v>0.64226027215171844</v>
      </c>
      <c r="I28" s="24">
        <v>0.6122767209114458</v>
      </c>
      <c r="J28" s="24">
        <v>1.1629762799838559</v>
      </c>
      <c r="K28" s="24">
        <v>8.4636432382241997E-5</v>
      </c>
      <c r="L28" s="24">
        <v>74278.879791799976</v>
      </c>
      <c r="M28" s="24">
        <v>4.871200248056242E-2</v>
      </c>
      <c r="N28" s="24">
        <v>211871.78799559665</v>
      </c>
      <c r="O28" s="24">
        <v>0.19652084014885934</v>
      </c>
      <c r="P28" s="24">
        <v>5.9986551044636908E-4</v>
      </c>
      <c r="Q28" s="24">
        <v>563257.43640212039</v>
      </c>
      <c r="R28" s="24">
        <v>0</v>
      </c>
      <c r="S28" s="24">
        <v>0</v>
      </c>
      <c r="T28" s="24">
        <v>0</v>
      </c>
      <c r="U28" s="24">
        <v>3.5505576920392002E-4</v>
      </c>
      <c r="V28" s="24">
        <v>6.8108522978315997E-3</v>
      </c>
      <c r="W28" s="24">
        <v>261093.76566249412</v>
      </c>
      <c r="X28" s="24">
        <v>47677.376328772392</v>
      </c>
      <c r="Y28" s="24">
        <v>0.73838088152074555</v>
      </c>
      <c r="Z28" s="24">
        <v>0.63712488591207062</v>
      </c>
      <c r="AA28" s="24">
        <v>6.4786071703969161E-3</v>
      </c>
    </row>
    <row r="29" spans="1:27" x14ac:dyDescent="0.25">
      <c r="A29" s="28" t="s">
        <v>131</v>
      </c>
      <c r="B29" s="28" t="s">
        <v>74</v>
      </c>
      <c r="C29" s="24">
        <v>0</v>
      </c>
      <c r="D29" s="24">
        <v>0</v>
      </c>
      <c r="E29" s="24">
        <v>0</v>
      </c>
      <c r="F29" s="24">
        <v>4.5472921011288001</v>
      </c>
      <c r="G29" s="24">
        <v>1.4220310155618721</v>
      </c>
      <c r="H29" s="24">
        <v>0.24439639367680369</v>
      </c>
      <c r="I29" s="24">
        <v>0.13952430316249984</v>
      </c>
      <c r="J29" s="24">
        <v>0.87489762629902235</v>
      </c>
      <c r="K29" s="24">
        <v>3002744.5403669137</v>
      </c>
      <c r="L29" s="24">
        <v>1.2390013816559116E-2</v>
      </c>
      <c r="M29" s="24">
        <v>1.2595708423252116E-2</v>
      </c>
      <c r="N29" s="24">
        <v>1.1388560160190499E-2</v>
      </c>
      <c r="O29" s="24">
        <v>7.5361046717198048E-3</v>
      </c>
      <c r="P29" s="24">
        <v>7.0296057453492836E-3</v>
      </c>
      <c r="Q29" s="24">
        <v>2.05225081201568E-2</v>
      </c>
      <c r="R29" s="24">
        <v>43914.887753069452</v>
      </c>
      <c r="S29" s="24">
        <v>0.104244194818714</v>
      </c>
      <c r="T29" s="24">
        <v>7.4198703092511649E-3</v>
      </c>
      <c r="U29" s="24">
        <v>6.967365808403082E-3</v>
      </c>
      <c r="V29" s="24">
        <v>4.3486574305101116E-3</v>
      </c>
      <c r="W29" s="24">
        <v>43670.432385961532</v>
      </c>
      <c r="X29" s="24">
        <v>11516.254987908518</v>
      </c>
      <c r="Y29" s="24">
        <v>1.081501818863869E-3</v>
      </c>
      <c r="Z29" s="24">
        <v>4.1881248844428971E-3</v>
      </c>
      <c r="AA29" s="24">
        <v>5.6432022550610586E-4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0.89605260749367099</v>
      </c>
      <c r="D31" s="30">
        <v>1190284.3611809895</v>
      </c>
      <c r="E31" s="30">
        <v>1225377.6380253206</v>
      </c>
      <c r="F31" s="30">
        <v>1266870.3117719674</v>
      </c>
      <c r="G31" s="30">
        <v>796276.73312756512</v>
      </c>
      <c r="H31" s="30">
        <v>695810.87987492967</v>
      </c>
      <c r="I31" s="30">
        <v>623652.39913941897</v>
      </c>
      <c r="J31" s="30">
        <v>828755.09371531068</v>
      </c>
      <c r="K31" s="30">
        <v>3789198.85772736</v>
      </c>
      <c r="L31" s="30">
        <v>3.0225881820617456E-2</v>
      </c>
      <c r="M31" s="30">
        <v>1.5332894851962486E-2</v>
      </c>
      <c r="N31" s="30">
        <v>0.12963891681348946</v>
      </c>
      <c r="O31" s="30">
        <v>2.4762152170824156E-2</v>
      </c>
      <c r="P31" s="30">
        <v>9.8492366077569921E-2</v>
      </c>
      <c r="Q31" s="30">
        <v>471937.18718643102</v>
      </c>
      <c r="R31" s="30">
        <v>88653.5328744297</v>
      </c>
      <c r="S31" s="30">
        <v>502703.73898590129</v>
      </c>
      <c r="T31" s="30">
        <v>33408.325027597719</v>
      </c>
      <c r="U31" s="30">
        <v>0.1662117728842438</v>
      </c>
      <c r="V31" s="30">
        <v>0.20343963842905749</v>
      </c>
      <c r="W31" s="30">
        <v>461138.52525355085</v>
      </c>
      <c r="X31" s="30">
        <v>235483.11896071216</v>
      </c>
      <c r="Y31" s="30">
        <v>8548.631684735321</v>
      </c>
      <c r="Z31" s="30">
        <v>15414.832833930997</v>
      </c>
      <c r="AA31" s="30">
        <v>2.0086946414601674E-2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0.14661727023229301</v>
      </c>
      <c r="E36" s="24">
        <v>7.2031472684459998E-3</v>
      </c>
      <c r="F36" s="24">
        <v>2.2322974812847198E-2</v>
      </c>
      <c r="G36" s="24">
        <v>2.0066172803781999E-2</v>
      </c>
      <c r="H36" s="24">
        <v>1.2884843116875099E-3</v>
      </c>
      <c r="I36" s="24">
        <v>4.1857902677951901E-4</v>
      </c>
      <c r="J36" s="24">
        <v>1.12774046320584E-2</v>
      </c>
      <c r="K36" s="24">
        <v>1.2660380377015501E-4</v>
      </c>
      <c r="L36" s="24">
        <v>3.2073252602732397E-4</v>
      </c>
      <c r="M36" s="24">
        <v>1.59950236739273E-3</v>
      </c>
      <c r="N36" s="24">
        <v>2.09061303165984E-3</v>
      </c>
      <c r="O36" s="24">
        <v>1.0353148503285401E-2</v>
      </c>
      <c r="P36" s="24">
        <v>1.7641595593731001E-2</v>
      </c>
      <c r="Q36" s="24">
        <v>1.3659658411034399E-2</v>
      </c>
      <c r="R36" s="24">
        <v>2.9058435259232598E-2</v>
      </c>
      <c r="S36" s="24">
        <v>5.8196917373911999E-2</v>
      </c>
      <c r="T36" s="24">
        <v>1.3518236041215999E-4</v>
      </c>
      <c r="U36" s="24">
        <v>1.7031379621079901E-4</v>
      </c>
      <c r="V36" s="24">
        <v>3.0273434524051102E-4</v>
      </c>
      <c r="W36" s="24">
        <v>1.15920198455906E-3</v>
      </c>
      <c r="X36" s="24">
        <v>1.7063690370463101E-2</v>
      </c>
      <c r="Y36" s="24">
        <v>3.4347054250971698E-5</v>
      </c>
      <c r="Z36" s="24">
        <v>4.2768156311440994E-3</v>
      </c>
      <c r="AA36" s="24">
        <v>9.3800638631411998E-5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0.18228737672532</v>
      </c>
      <c r="D38" s="24">
        <v>7.9467522280045107E-3</v>
      </c>
      <c r="E38" s="24">
        <v>9.9174080169962993E-3</v>
      </c>
      <c r="F38" s="24">
        <v>6.7080924067884004E-2</v>
      </c>
      <c r="G38" s="24">
        <v>0.13869679574183702</v>
      </c>
      <c r="H38" s="24">
        <v>3.7358272375455298E-3</v>
      </c>
      <c r="I38" s="24">
        <v>1.181722832904E-3</v>
      </c>
      <c r="J38" s="24">
        <v>1.0636034536368E-3</v>
      </c>
      <c r="K38" s="24">
        <v>6.5363614160126205E-4</v>
      </c>
      <c r="L38" s="24">
        <v>6.0579312803878409E-4</v>
      </c>
      <c r="M38" s="24">
        <v>1.8376519462570799E-3</v>
      </c>
      <c r="N38" s="24">
        <v>1.6058588922399999E-3</v>
      </c>
      <c r="O38" s="24">
        <v>1.0926937211038199E-3</v>
      </c>
      <c r="P38" s="24">
        <v>6.4731338450796003E-4</v>
      </c>
      <c r="Q38" s="24">
        <v>1.5440318502719299E-3</v>
      </c>
      <c r="R38" s="24">
        <v>0.42694387470164996</v>
      </c>
      <c r="S38" s="24">
        <v>0.36597706665289004</v>
      </c>
      <c r="T38" s="24">
        <v>4.4004924586537399E-4</v>
      </c>
      <c r="U38" s="24">
        <v>4.8496738607641101E-4</v>
      </c>
      <c r="V38" s="24">
        <v>4.4437650838996702E-4</v>
      </c>
      <c r="W38" s="24">
        <v>5.2960597525638893E-4</v>
      </c>
      <c r="X38" s="24">
        <v>4.42870512539383E-4</v>
      </c>
      <c r="Y38" s="24">
        <v>2.9165079260414E-4</v>
      </c>
      <c r="Z38" s="24">
        <v>3.3916836784788004E-2</v>
      </c>
      <c r="AA38" s="24">
        <v>2.0251354292800998E-4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4.1228012406165204</v>
      </c>
      <c r="E40" s="24">
        <v>0.21712908400777678</v>
      </c>
      <c r="F40" s="24">
        <v>0.36065224108882865</v>
      </c>
      <c r="G40" s="24">
        <v>411990.73468568723</v>
      </c>
      <c r="H40" s="24">
        <v>678228.33029706799</v>
      </c>
      <c r="I40" s="24">
        <v>721987.21015856101</v>
      </c>
      <c r="J40" s="24">
        <v>843775.68309660314</v>
      </c>
      <c r="K40" s="24">
        <v>252696.95195398506</v>
      </c>
      <c r="L40" s="24">
        <v>1.3200363318121619E-2</v>
      </c>
      <c r="M40" s="24">
        <v>8.0274529041897136E-3</v>
      </c>
      <c r="N40" s="24">
        <v>6.7621542958158545E-2</v>
      </c>
      <c r="O40" s="24">
        <v>2.2846837128564806E-2</v>
      </c>
      <c r="P40" s="24">
        <v>0.12224870605560424</v>
      </c>
      <c r="Q40" s="24">
        <v>4045.7362032797887</v>
      </c>
      <c r="R40" s="24">
        <v>697480.59817842429</v>
      </c>
      <c r="S40" s="24">
        <v>1333925.6109785503</v>
      </c>
      <c r="T40" s="24">
        <v>1.7468604017457194E-2</v>
      </c>
      <c r="U40" s="24">
        <v>4.3804398037299965E-3</v>
      </c>
      <c r="V40" s="24">
        <v>8.3954544170247725E-3</v>
      </c>
      <c r="W40" s="24">
        <v>1.7920713683227528E-2</v>
      </c>
      <c r="X40" s="24">
        <v>124499.52090302696</v>
      </c>
      <c r="Y40" s="24">
        <v>22748.166400590464</v>
      </c>
      <c r="Z40" s="24">
        <v>880.93539249856599</v>
      </c>
      <c r="AA40" s="24">
        <v>35343.984496553174</v>
      </c>
    </row>
    <row r="41" spans="1:27" x14ac:dyDescent="0.25">
      <c r="A41" s="28" t="s">
        <v>132</v>
      </c>
      <c r="B41" s="28" t="s">
        <v>69</v>
      </c>
      <c r="C41" s="24">
        <v>0.76607488754751152</v>
      </c>
      <c r="D41" s="24">
        <v>0.30036277076122064</v>
      </c>
      <c r="E41" s="24">
        <v>2.0778246970542089E-3</v>
      </c>
      <c r="F41" s="24">
        <v>0</v>
      </c>
      <c r="G41" s="24">
        <v>0.42033393442872929</v>
      </c>
      <c r="H41" s="24">
        <v>0.96651302438497255</v>
      </c>
      <c r="I41" s="24">
        <v>1.1552012596586512</v>
      </c>
      <c r="J41" s="24">
        <v>0.28592357834717058</v>
      </c>
      <c r="K41" s="24">
        <v>393090.92490453867</v>
      </c>
      <c r="L41" s="24">
        <v>9.1139133469342447E-3</v>
      </c>
      <c r="M41" s="24">
        <v>1.4243229038586713E-2</v>
      </c>
      <c r="N41" s="24">
        <v>1.3347178404943169E-2</v>
      </c>
      <c r="O41" s="24">
        <v>7.2277962579704149E-3</v>
      </c>
      <c r="P41" s="24">
        <v>1.5591238917320837E-3</v>
      </c>
      <c r="Q41" s="24">
        <v>5.0303553638366638E-2</v>
      </c>
      <c r="R41" s="24">
        <v>3.1941807173303312E-2</v>
      </c>
      <c r="S41" s="24">
        <v>35209.884703786302</v>
      </c>
      <c r="T41" s="24">
        <v>2.2742008307709231E-2</v>
      </c>
      <c r="U41" s="24">
        <v>1.4450077480537709E-3</v>
      </c>
      <c r="V41" s="24">
        <v>30177.802971308098</v>
      </c>
      <c r="W41" s="24">
        <v>1.8904767868526899E-2</v>
      </c>
      <c r="X41" s="24">
        <v>135125.62119638745</v>
      </c>
      <c r="Y41" s="24">
        <v>9434.2651970082461</v>
      </c>
      <c r="Z41" s="24">
        <v>1.0186237217022845E-2</v>
      </c>
      <c r="AA41" s="24">
        <v>1.3839504347621576E-3</v>
      </c>
    </row>
    <row r="42" spans="1:27" x14ac:dyDescent="0.25">
      <c r="A42" s="28" t="s">
        <v>132</v>
      </c>
      <c r="B42" s="28" t="s">
        <v>36</v>
      </c>
      <c r="C42" s="24">
        <v>0.624708573834444</v>
      </c>
      <c r="D42" s="24">
        <v>2.77723888614255E-3</v>
      </c>
      <c r="E42" s="24">
        <v>0</v>
      </c>
      <c r="F42" s="24">
        <v>0</v>
      </c>
      <c r="G42" s="24">
        <v>0.162691979890219</v>
      </c>
      <c r="H42" s="24">
        <v>0.38945566462158804</v>
      </c>
      <c r="I42" s="24">
        <v>3.8505542996236104E-2</v>
      </c>
      <c r="J42" s="24">
        <v>109342.894231675</v>
      </c>
      <c r="K42" s="24">
        <v>1.72377011833562E-4</v>
      </c>
      <c r="L42" s="24">
        <v>0.31083188058589001</v>
      </c>
      <c r="M42" s="24">
        <v>226771.37648201999</v>
      </c>
      <c r="N42" s="24">
        <v>0.13814374947640801</v>
      </c>
      <c r="O42" s="24">
        <v>0.29965358234496897</v>
      </c>
      <c r="P42" s="24">
        <v>251791.13024926002</v>
      </c>
      <c r="Q42" s="24">
        <v>9.1549473802460798E-2</v>
      </c>
      <c r="R42" s="24">
        <v>4.7730732971250303E-5</v>
      </c>
      <c r="S42" s="24">
        <v>3.9395030879456E-5</v>
      </c>
      <c r="T42" s="24">
        <v>0</v>
      </c>
      <c r="U42" s="24">
        <v>3.4300604262914398E-5</v>
      </c>
      <c r="V42" s="24">
        <v>9.3717865813439997E-5</v>
      </c>
      <c r="W42" s="24">
        <v>0.17828327887915599</v>
      </c>
      <c r="X42" s="24">
        <v>63823.514696184</v>
      </c>
      <c r="Y42" s="24">
        <v>1.1244610776596998E-3</v>
      </c>
      <c r="Z42" s="24">
        <v>29295.749326321402</v>
      </c>
      <c r="AA42" s="24">
        <v>1.42738015150249E-3</v>
      </c>
    </row>
    <row r="43" spans="1:27" x14ac:dyDescent="0.25">
      <c r="A43" s="28" t="s">
        <v>132</v>
      </c>
      <c r="B43" s="28" t="s">
        <v>74</v>
      </c>
      <c r="C43" s="24">
        <v>0</v>
      </c>
      <c r="D43" s="24">
        <v>0</v>
      </c>
      <c r="E43" s="24">
        <v>0</v>
      </c>
      <c r="F43" s="24">
        <v>1.06377113614105</v>
      </c>
      <c r="G43" s="24">
        <v>0.51517263694247906</v>
      </c>
      <c r="H43" s="24">
        <v>2.7087680331955501E-2</v>
      </c>
      <c r="I43" s="24">
        <v>8.3817926614340003E-3</v>
      </c>
      <c r="J43" s="24">
        <v>0.28126915939814401</v>
      </c>
      <c r="K43" s="24">
        <v>1.0781199068788499E-2</v>
      </c>
      <c r="L43" s="24">
        <v>4.2363933136761499E-3</v>
      </c>
      <c r="M43" s="24">
        <v>7.6947587300021398E-3</v>
      </c>
      <c r="N43" s="24">
        <v>2.1637172610735E-2</v>
      </c>
      <c r="O43" s="24">
        <v>1.2030224054043E-2</v>
      </c>
      <c r="P43" s="24">
        <v>0.30160763350502301</v>
      </c>
      <c r="Q43" s="24">
        <v>6.4479396786281992E-2</v>
      </c>
      <c r="R43" s="24">
        <v>24384.86129674</v>
      </c>
      <c r="S43" s="24">
        <v>217031.29472961699</v>
      </c>
      <c r="T43" s="24">
        <v>8.4981235536633996E-3</v>
      </c>
      <c r="U43" s="24">
        <v>8.2795291378230905E-3</v>
      </c>
      <c r="V43" s="24">
        <v>5.6309253648007497E-3</v>
      </c>
      <c r="W43" s="24">
        <v>70739.421854693996</v>
      </c>
      <c r="X43" s="24">
        <v>86688.540377965299</v>
      </c>
      <c r="Y43" s="24">
        <v>4.32008003564972E-4</v>
      </c>
      <c r="Z43" s="24">
        <v>27265.991075812199</v>
      </c>
      <c r="AA43" s="24">
        <v>2.3911314869037E-3</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0.94836226427283155</v>
      </c>
      <c r="D45" s="30">
        <v>4.5777280338380386</v>
      </c>
      <c r="E45" s="30">
        <v>0.23632746399027327</v>
      </c>
      <c r="F45" s="30">
        <v>0.45005613996955984</v>
      </c>
      <c r="G45" s="30">
        <v>411991.31378259021</v>
      </c>
      <c r="H45" s="30">
        <v>678229.301834404</v>
      </c>
      <c r="I45" s="30">
        <v>721988.36696012248</v>
      </c>
      <c r="J45" s="30">
        <v>843775.98136118951</v>
      </c>
      <c r="K45" s="30">
        <v>645787.87763876363</v>
      </c>
      <c r="L45" s="30">
        <v>2.324080231912197E-2</v>
      </c>
      <c r="M45" s="30">
        <v>2.5707836256426236E-2</v>
      </c>
      <c r="N45" s="30">
        <v>8.4665193287001547E-2</v>
      </c>
      <c r="O45" s="30">
        <v>4.1520475610924444E-2</v>
      </c>
      <c r="P45" s="30">
        <v>0.14209673892557528</v>
      </c>
      <c r="Q45" s="30">
        <v>4045.8017105236886</v>
      </c>
      <c r="R45" s="30">
        <v>697481.08612254134</v>
      </c>
      <c r="S45" s="30">
        <v>1369135.9198563206</v>
      </c>
      <c r="T45" s="30">
        <v>4.0785843931443959E-2</v>
      </c>
      <c r="U45" s="30">
        <v>6.4807287340709775E-3</v>
      </c>
      <c r="V45" s="30">
        <v>30177.81211387337</v>
      </c>
      <c r="W45" s="30">
        <v>3.8514289511569877E-2</v>
      </c>
      <c r="X45" s="30">
        <v>259625.15960597529</v>
      </c>
      <c r="Y45" s="30">
        <v>32182.431923596559</v>
      </c>
      <c r="Z45" s="30">
        <v>880.98377238819887</v>
      </c>
      <c r="AA45" s="30">
        <v>35343.986176817787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0.17411957647465201</v>
      </c>
      <c r="E50" s="24">
        <v>1.9647640313395099E-3</v>
      </c>
      <c r="F50" s="24">
        <v>1.1515010128292699E-2</v>
      </c>
      <c r="G50" s="24">
        <v>8.3317883135968797E-4</v>
      </c>
      <c r="H50" s="24">
        <v>5.7055604802890396E-3</v>
      </c>
      <c r="I50" s="24">
        <v>2.54351970070852E-3</v>
      </c>
      <c r="J50" s="24">
        <v>9.9527554348644003E-3</v>
      </c>
      <c r="K50" s="24">
        <v>2.9104581104383099E-3</v>
      </c>
      <c r="L50" s="24">
        <v>4.1529440006593998E-4</v>
      </c>
      <c r="M50" s="24">
        <v>1.9900125720679902E-4</v>
      </c>
      <c r="N50" s="24">
        <v>1.6148263474880999E-2</v>
      </c>
      <c r="O50" s="24">
        <v>9.7306070530185015E-3</v>
      </c>
      <c r="P50" s="24">
        <v>1.21292036865762E-2</v>
      </c>
      <c r="Q50" s="24">
        <v>2.5517719074177301E-2</v>
      </c>
      <c r="R50" s="24">
        <v>2.2950760438000001E-4</v>
      </c>
      <c r="S50" s="24">
        <v>3.0906753518717998E-2</v>
      </c>
      <c r="T50" s="24">
        <v>4.7026717268048397E-3</v>
      </c>
      <c r="U50" s="24">
        <v>3.34394975702621E-2</v>
      </c>
      <c r="V50" s="24">
        <v>9.9441369279258795E-5</v>
      </c>
      <c r="W50" s="24">
        <v>1.15717336888349E-2</v>
      </c>
      <c r="X50" s="24">
        <v>3.14546246259773E-3</v>
      </c>
      <c r="Y50" s="24">
        <v>3.7497986159641103E-4</v>
      </c>
      <c r="Z50" s="24">
        <v>3.0784669849871001E-5</v>
      </c>
      <c r="AA50" s="24">
        <v>2.16528064311876E-3</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0.18300965866046701</v>
      </c>
      <c r="D52" s="24">
        <v>7.79598827639814E-2</v>
      </c>
      <c r="E52" s="24">
        <v>1.1900700737002201E-3</v>
      </c>
      <c r="F52" s="24">
        <v>1.2886292308466202E-3</v>
      </c>
      <c r="G52" s="24">
        <v>1.29363994053809E-3</v>
      </c>
      <c r="H52" s="24">
        <v>1.3487154623927999E-3</v>
      </c>
      <c r="I52" s="24">
        <v>1.7610330019085E-3</v>
      </c>
      <c r="J52" s="24">
        <v>2.0110889078609898E-3</v>
      </c>
      <c r="K52" s="24">
        <v>3.6178524338555001E-3</v>
      </c>
      <c r="L52" s="24">
        <v>6.8893755411067199E-3</v>
      </c>
      <c r="M52" s="24">
        <v>6.9882970481676895E-3</v>
      </c>
      <c r="N52" s="24">
        <v>9.6945931316675792E-3</v>
      </c>
      <c r="O52" s="24">
        <v>6.2728755060586002E-3</v>
      </c>
      <c r="P52" s="24">
        <v>7.9429245744031089E-3</v>
      </c>
      <c r="Q52" s="24">
        <v>1.00291889279676E-2</v>
      </c>
      <c r="R52" s="24">
        <v>3.52659793023156E-3</v>
      </c>
      <c r="S52" s="24">
        <v>2.0518044421095401E-2</v>
      </c>
      <c r="T52" s="24">
        <v>1.32492430952472E-3</v>
      </c>
      <c r="U52" s="24">
        <v>4.6268805620460804E-2</v>
      </c>
      <c r="V52" s="24">
        <v>9.7993635652159896E-4</v>
      </c>
      <c r="W52" s="24">
        <v>1.1752683701400498E-3</v>
      </c>
      <c r="X52" s="24">
        <v>5.8695308918930999E-4</v>
      </c>
      <c r="Y52" s="24">
        <v>8.51639241612E-4</v>
      </c>
      <c r="Z52" s="24">
        <v>2.6739400494433601E-3</v>
      </c>
      <c r="AA52" s="24">
        <v>9.3497146893310006E-3</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2.7154504541678013</v>
      </c>
      <c r="E54" s="24">
        <v>0.14671048645438864</v>
      </c>
      <c r="F54" s="24">
        <v>0.30692514784041158</v>
      </c>
      <c r="G54" s="24">
        <v>0.11586155751807706</v>
      </c>
      <c r="H54" s="24">
        <v>0.18778785302218939</v>
      </c>
      <c r="I54" s="24">
        <v>1.5792510790960109E-2</v>
      </c>
      <c r="J54" s="24">
        <v>0.75956273707346067</v>
      </c>
      <c r="K54" s="24">
        <v>0.13201193186803953</v>
      </c>
      <c r="L54" s="24">
        <v>4.7217738105422707E-2</v>
      </c>
      <c r="M54" s="24">
        <v>6.2328872806361742E-2</v>
      </c>
      <c r="N54" s="24">
        <v>0.56712449261860642</v>
      </c>
      <c r="O54" s="24">
        <v>0.19413400060349079</v>
      </c>
      <c r="P54" s="24">
        <v>0.64080076045119261</v>
      </c>
      <c r="Q54" s="24">
        <v>127480.9986188468</v>
      </c>
      <c r="R54" s="24">
        <v>23576.402113694105</v>
      </c>
      <c r="S54" s="24">
        <v>323378.81227397209</v>
      </c>
      <c r="T54" s="24">
        <v>88130.212789218116</v>
      </c>
      <c r="U54" s="24">
        <v>0.82886338310730068</v>
      </c>
      <c r="V54" s="24">
        <v>2.3911913869599698E-2</v>
      </c>
      <c r="W54" s="24">
        <v>19232.843030085318</v>
      </c>
      <c r="X54" s="24">
        <v>210567.36095845801</v>
      </c>
      <c r="Y54" s="24">
        <v>6.6409399092285062E-2</v>
      </c>
      <c r="Z54" s="24">
        <v>6.0136871205155431E-3</v>
      </c>
      <c r="AA54" s="24">
        <v>19076.012980505398</v>
      </c>
    </row>
    <row r="55" spans="1:27" x14ac:dyDescent="0.25">
      <c r="A55" s="28" t="s">
        <v>133</v>
      </c>
      <c r="B55" s="28" t="s">
        <v>69</v>
      </c>
      <c r="C55" s="24">
        <v>0.24926212421614996</v>
      </c>
      <c r="D55" s="24">
        <v>0.1092500908645824</v>
      </c>
      <c r="E55" s="24">
        <v>0</v>
      </c>
      <c r="F55" s="24">
        <v>3.3466430982140402E-2</v>
      </c>
      <c r="G55" s="24">
        <v>0.13573818011282779</v>
      </c>
      <c r="H55" s="24">
        <v>8.383888544598371E-2</v>
      </c>
      <c r="I55" s="24">
        <v>1.60024506391186E-2</v>
      </c>
      <c r="J55" s="24">
        <v>6.3923194460526009E-2</v>
      </c>
      <c r="K55" s="24">
        <v>7.56756797109032E-3</v>
      </c>
      <c r="L55" s="24">
        <v>2.7587038250482528E-2</v>
      </c>
      <c r="M55" s="24">
        <v>5.0747785140252903E-2</v>
      </c>
      <c r="N55" s="24">
        <v>0.1188012811345802</v>
      </c>
      <c r="O55" s="24">
        <v>5.6013025845137406E-2</v>
      </c>
      <c r="P55" s="24">
        <v>3.4791248479536331E-2</v>
      </c>
      <c r="Q55" s="24">
        <v>0.24460727116937261</v>
      </c>
      <c r="R55" s="24">
        <v>0.189510163368273</v>
      </c>
      <c r="S55" s="24">
        <v>0.37956001863922267</v>
      </c>
      <c r="T55" s="24">
        <v>34432.338849555483</v>
      </c>
      <c r="U55" s="24">
        <v>1.4214341109932934E-2</v>
      </c>
      <c r="V55" s="24">
        <v>4.9826395585666605E-3</v>
      </c>
      <c r="W55" s="24">
        <v>63956.39650690795</v>
      </c>
      <c r="X55" s="24">
        <v>2390.8091266158262</v>
      </c>
      <c r="Y55" s="24">
        <v>13323.952190038646</v>
      </c>
      <c r="Z55" s="24">
        <v>3.3143414626326699E-4</v>
      </c>
      <c r="AA55" s="24">
        <v>9.7275742647178164E-3</v>
      </c>
    </row>
    <row r="56" spans="1:27" x14ac:dyDescent="0.25">
      <c r="A56" s="28" t="s">
        <v>133</v>
      </c>
      <c r="B56" s="28" t="s">
        <v>36</v>
      </c>
      <c r="C56" s="24">
        <v>0.68034408051599993</v>
      </c>
      <c r="D56" s="24">
        <v>5.3027040872770503E-3</v>
      </c>
      <c r="E56" s="24">
        <v>0</v>
      </c>
      <c r="F56" s="24">
        <v>0</v>
      </c>
      <c r="G56" s="24">
        <v>6.7075775677614003E-4</v>
      </c>
      <c r="H56" s="24">
        <v>0.28708781103636499</v>
      </c>
      <c r="I56" s="24">
        <v>0.17913203268231001</v>
      </c>
      <c r="J56" s="24">
        <v>0.20221237958730001</v>
      </c>
      <c r="K56" s="24">
        <v>1.5319199147232601E-4</v>
      </c>
      <c r="L56" s="24">
        <v>1.3270756296124699</v>
      </c>
      <c r="M56" s="24">
        <v>6.8618065332032999E-3</v>
      </c>
      <c r="N56" s="24">
        <v>1.6809435217467701</v>
      </c>
      <c r="O56" s="24">
        <v>1.2500460904467001E-4</v>
      </c>
      <c r="P56" s="24">
        <v>6.5576303763990399E-5</v>
      </c>
      <c r="Q56" s="24">
        <v>0</v>
      </c>
      <c r="R56" s="24">
        <v>0</v>
      </c>
      <c r="S56" s="24">
        <v>0</v>
      </c>
      <c r="T56" s="24">
        <v>0</v>
      </c>
      <c r="U56" s="24">
        <v>45972.722701714003</v>
      </c>
      <c r="V56" s="24">
        <v>2.08319492732056E-4</v>
      </c>
      <c r="W56" s="24">
        <v>6.3119407451558404E-2</v>
      </c>
      <c r="X56" s="24">
        <v>5.6666489759963998E-3</v>
      </c>
      <c r="Y56" s="24">
        <v>2.6114530914940603E-2</v>
      </c>
      <c r="Z56" s="24">
        <v>3.1199245608729002E-2</v>
      </c>
      <c r="AA56" s="24">
        <v>2.5008168822059501E-3</v>
      </c>
    </row>
    <row r="57" spans="1:27" x14ac:dyDescent="0.25">
      <c r="A57" s="28" t="s">
        <v>133</v>
      </c>
      <c r="B57" s="28" t="s">
        <v>74</v>
      </c>
      <c r="C57" s="24">
        <v>0</v>
      </c>
      <c r="D57" s="24">
        <v>0</v>
      </c>
      <c r="E57" s="24">
        <v>0</v>
      </c>
      <c r="F57" s="24">
        <v>1.0213467172286999</v>
      </c>
      <c r="G57" s="24">
        <v>5.6834976619873599E-2</v>
      </c>
      <c r="H57" s="24">
        <v>0.26519923305466803</v>
      </c>
      <c r="I57" s="24">
        <v>2.3503209700344599E-2</v>
      </c>
      <c r="J57" s="24">
        <v>9.781720850579001E-2</v>
      </c>
      <c r="K57" s="24">
        <v>1.3363820632230601E-2</v>
      </c>
      <c r="L57" s="24">
        <v>2.1232990796187798E-3</v>
      </c>
      <c r="M57" s="24">
        <v>7.8685533628800007E-3</v>
      </c>
      <c r="N57" s="24">
        <v>0.207379309892949</v>
      </c>
      <c r="O57" s="24">
        <v>1.7028193682325998E-2</v>
      </c>
      <c r="P57" s="24">
        <v>6.9102707419200007E-2</v>
      </c>
      <c r="Q57" s="24">
        <v>0.529039658330969</v>
      </c>
      <c r="R57" s="24">
        <v>9.71235815737829E-3</v>
      </c>
      <c r="S57" s="24">
        <v>0.246574850362175</v>
      </c>
      <c r="T57" s="24">
        <v>2.3887776355574999E-2</v>
      </c>
      <c r="U57" s="24">
        <v>5.6757587659855995</v>
      </c>
      <c r="V57" s="24">
        <v>8.0257465631786394E-3</v>
      </c>
      <c r="W57" s="24">
        <v>38920.305038012695</v>
      </c>
      <c r="X57" s="24">
        <v>2.66582670788056E-2</v>
      </c>
      <c r="Y57" s="24">
        <v>21372.923668560503</v>
      </c>
      <c r="Z57" s="24">
        <v>48019.828361795204</v>
      </c>
      <c r="AA57" s="24">
        <v>1.2321324350187399E-3</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0.43227178287661694</v>
      </c>
      <c r="D59" s="30">
        <v>3.0767800042710172</v>
      </c>
      <c r="E59" s="30">
        <v>0.14986532055942836</v>
      </c>
      <c r="F59" s="30">
        <v>0.35319521818169131</v>
      </c>
      <c r="G59" s="30">
        <v>0.25372655640280262</v>
      </c>
      <c r="H59" s="30">
        <v>0.27868101441085497</v>
      </c>
      <c r="I59" s="30">
        <v>3.6099514132695729E-2</v>
      </c>
      <c r="J59" s="30">
        <v>0.83544977587671199</v>
      </c>
      <c r="K59" s="30">
        <v>0.14610781038342366</v>
      </c>
      <c r="L59" s="30">
        <v>8.2109446297077893E-2</v>
      </c>
      <c r="M59" s="30">
        <v>0.12026395625198913</v>
      </c>
      <c r="N59" s="30">
        <v>0.71176863035973525</v>
      </c>
      <c r="O59" s="30">
        <v>0.26615050900770532</v>
      </c>
      <c r="P59" s="30">
        <v>0.69566413719170817</v>
      </c>
      <c r="Q59" s="30">
        <v>127481.27877302597</v>
      </c>
      <c r="R59" s="30">
        <v>23576.595379963008</v>
      </c>
      <c r="S59" s="30">
        <v>323379.24325878866</v>
      </c>
      <c r="T59" s="30">
        <v>122562.55766636964</v>
      </c>
      <c r="U59" s="30">
        <v>0.92278602740795646</v>
      </c>
      <c r="V59" s="30">
        <v>2.9973931153967216E-2</v>
      </c>
      <c r="W59" s="30">
        <v>83189.252283995331</v>
      </c>
      <c r="X59" s="30">
        <v>212958.17381748938</v>
      </c>
      <c r="Y59" s="30">
        <v>13324.019826056841</v>
      </c>
      <c r="Z59" s="30">
        <v>9.0498459860720408E-3</v>
      </c>
      <c r="AA59" s="30">
        <v>19076.034223074996</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0.13081282991138202</v>
      </c>
      <c r="E64" s="24">
        <v>4.1775006685202794E-2</v>
      </c>
      <c r="F64" s="24">
        <v>1.47527995664451E-3</v>
      </c>
      <c r="G64" s="24">
        <v>3.1351876684911003E-4</v>
      </c>
      <c r="H64" s="24">
        <v>6.4790580201914006E-4</v>
      </c>
      <c r="I64" s="24">
        <v>3.17429642001512E-3</v>
      </c>
      <c r="J64" s="24">
        <v>1.29914081886492E-2</v>
      </c>
      <c r="K64" s="24">
        <v>2.8248188920088004E-4</v>
      </c>
      <c r="L64" s="24">
        <v>6.1390806467595809E-4</v>
      </c>
      <c r="M64" s="24">
        <v>1.53916403423794E-4</v>
      </c>
      <c r="N64" s="24">
        <v>1.6211856617365201E-2</v>
      </c>
      <c r="O64" s="24">
        <v>5.7195628692829001E-3</v>
      </c>
      <c r="P64" s="24">
        <v>1.3196363199990398E-2</v>
      </c>
      <c r="Q64" s="24">
        <v>2.2916357648474397E-2</v>
      </c>
      <c r="R64" s="24">
        <v>2.1422289654189001E-4</v>
      </c>
      <c r="S64" s="24">
        <v>5.6811332296931201E-2</v>
      </c>
      <c r="T64" s="24">
        <v>4.7904925122431902E-4</v>
      </c>
      <c r="U64" s="24">
        <v>8.6690921855958007E-4</v>
      </c>
      <c r="V64" s="24">
        <v>9.8166309924094006E-5</v>
      </c>
      <c r="W64" s="24">
        <v>9.9582001676648008E-3</v>
      </c>
      <c r="X64" s="24">
        <v>7.4183251280599905E-4</v>
      </c>
      <c r="Y64" s="24">
        <v>1.32076198955326E-2</v>
      </c>
      <c r="Z64" s="24">
        <v>9.7232284756384901E-5</v>
      </c>
      <c r="AA64" s="24">
        <v>2.3170043473628997E-5</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0.19148535941134601</v>
      </c>
      <c r="D66" s="24">
        <v>4.8586326452688599E-3</v>
      </c>
      <c r="E66" s="24">
        <v>5.6485626881979001E-2</v>
      </c>
      <c r="F66" s="24">
        <v>1.6629634444953901E-3</v>
      </c>
      <c r="G66" s="24">
        <v>1.9065917349511202E-3</v>
      </c>
      <c r="H66" s="24">
        <v>2.8013097184509997E-3</v>
      </c>
      <c r="I66" s="24">
        <v>2.6146895810008602E-3</v>
      </c>
      <c r="J66" s="24">
        <v>3.1939697024222904E-2</v>
      </c>
      <c r="K66" s="24">
        <v>1.3897191956327899E-3</v>
      </c>
      <c r="L66" s="24">
        <v>1.4027810421612E-3</v>
      </c>
      <c r="M66" s="24">
        <v>1.5147942117696E-3</v>
      </c>
      <c r="N66" s="24">
        <v>1.69768936188275E-2</v>
      </c>
      <c r="O66" s="24">
        <v>1.9148023979238E-3</v>
      </c>
      <c r="P66" s="24">
        <v>1.16232737018768E-2</v>
      </c>
      <c r="Q66" s="24">
        <v>3.0317596410356001E-2</v>
      </c>
      <c r="R66" s="24">
        <v>1.0843027882325999E-3</v>
      </c>
      <c r="S66" s="24">
        <v>0.19665656726656702</v>
      </c>
      <c r="T66" s="24">
        <v>7.4174443172135996E-4</v>
      </c>
      <c r="U66" s="24">
        <v>1.0035570453829901E-3</v>
      </c>
      <c r="V66" s="24">
        <v>6.4723562879442193E-4</v>
      </c>
      <c r="W66" s="24">
        <v>1.1543362246406502E-3</v>
      </c>
      <c r="X66" s="24">
        <v>6.2825514076725992E-4</v>
      </c>
      <c r="Y66" s="24">
        <v>11665.903875350199</v>
      </c>
      <c r="Z66" s="24">
        <v>30302.425243697598</v>
      </c>
      <c r="AA66" s="24">
        <v>7.2595703086207207E-5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3.919368077570204</v>
      </c>
      <c r="E68" s="24">
        <v>1.0004526600524066</v>
      </c>
      <c r="F68" s="24">
        <v>0.27520758799676687</v>
      </c>
      <c r="G68" s="24">
        <v>7.3328312722702876E-2</v>
      </c>
      <c r="H68" s="24">
        <v>0.3197549325876618</v>
      </c>
      <c r="I68" s="24">
        <v>4.6121257271154015E-2</v>
      </c>
      <c r="J68" s="24">
        <v>1.4070132702312128</v>
      </c>
      <c r="K68" s="24">
        <v>0.11483097538851698</v>
      </c>
      <c r="L68" s="24">
        <v>6.3637084877828307E-2</v>
      </c>
      <c r="M68" s="24">
        <v>2.201158958907613E-2</v>
      </c>
      <c r="N68" s="24">
        <v>0.98291359329307837</v>
      </c>
      <c r="O68" s="24">
        <v>0.30805743586192053</v>
      </c>
      <c r="P68" s="24">
        <v>0.96478433353694359</v>
      </c>
      <c r="Q68" s="24">
        <v>516854.78857280221</v>
      </c>
      <c r="R68" s="24">
        <v>0.60322633643638013</v>
      </c>
      <c r="S68" s="24">
        <v>128377.17861875777</v>
      </c>
      <c r="T68" s="24">
        <v>252441.13446246917</v>
      </c>
      <c r="U68" s="24">
        <v>0.79690677003162935</v>
      </c>
      <c r="V68" s="24">
        <v>1.6180212454530076E-2</v>
      </c>
      <c r="W68" s="24">
        <v>0.27834932268191909</v>
      </c>
      <c r="X68" s="24">
        <v>4.8427067560585846E-2</v>
      </c>
      <c r="Y68" s="24">
        <v>6.6202022431255003E-2</v>
      </c>
      <c r="Z68" s="24">
        <v>21219.923106546121</v>
      </c>
      <c r="AA68" s="24">
        <v>4158.0745383993763</v>
      </c>
    </row>
    <row r="69" spans="1:27" x14ac:dyDescent="0.25">
      <c r="A69" s="28" t="s">
        <v>134</v>
      </c>
      <c r="B69" s="28" t="s">
        <v>69</v>
      </c>
      <c r="C69" s="24">
        <v>0.71677734255712544</v>
      </c>
      <c r="D69" s="24">
        <v>0.31809171024876332</v>
      </c>
      <c r="E69" s="24">
        <v>6.1592122805276131E-3</v>
      </c>
      <c r="F69" s="24">
        <v>1.9319921985524488E-3</v>
      </c>
      <c r="G69" s="24">
        <v>0.32439849415590488</v>
      </c>
      <c r="H69" s="24">
        <v>0.12807130117977109</v>
      </c>
      <c r="I69" s="24">
        <v>0.11188329696383539</v>
      </c>
      <c r="J69" s="24">
        <v>0.18234526309361829</v>
      </c>
      <c r="K69" s="24">
        <v>1.0344393727763036E-2</v>
      </c>
      <c r="L69" s="24">
        <v>3.0555185737133141E-2</v>
      </c>
      <c r="M69" s="24">
        <v>0.10185952036148489</v>
      </c>
      <c r="N69" s="24">
        <v>0.1973368492736699</v>
      </c>
      <c r="O69" s="24">
        <v>0.13477981652773952</v>
      </c>
      <c r="P69" s="24">
        <v>0.13702528536346839</v>
      </c>
      <c r="Q69" s="24">
        <v>0.52556003449072741</v>
      </c>
      <c r="R69" s="24">
        <v>0.43501689988387304</v>
      </c>
      <c r="S69" s="24">
        <v>0.27252496027822032</v>
      </c>
      <c r="T69" s="24">
        <v>7078.6111100837406</v>
      </c>
      <c r="U69" s="24">
        <v>4.7398696245813882E-3</v>
      </c>
      <c r="V69" s="24">
        <v>1.4365325704160896E-2</v>
      </c>
      <c r="W69" s="24">
        <v>68213.158285709767</v>
      </c>
      <c r="X69" s="24">
        <v>1.243129023494789E-2</v>
      </c>
      <c r="Y69" s="24">
        <v>8.6168405416972169E-2</v>
      </c>
      <c r="Z69" s="24">
        <v>6.822558723097599E-4</v>
      </c>
      <c r="AA69" s="24">
        <v>2.6536609758265307E-3</v>
      </c>
    </row>
    <row r="70" spans="1:27" x14ac:dyDescent="0.25">
      <c r="A70" s="28" t="s">
        <v>134</v>
      </c>
      <c r="B70" s="28" t="s">
        <v>36</v>
      </c>
      <c r="C70" s="24">
        <v>0.68428629331466595</v>
      </c>
      <c r="D70" s="24">
        <v>1.02192246306995E-2</v>
      </c>
      <c r="E70" s="24">
        <v>0</v>
      </c>
      <c r="F70" s="24">
        <v>0</v>
      </c>
      <c r="G70" s="24">
        <v>4.8270058502848E-4</v>
      </c>
      <c r="H70" s="24">
        <v>0.22253093464524201</v>
      </c>
      <c r="I70" s="24">
        <v>0.25206395890689198</v>
      </c>
      <c r="J70" s="24">
        <v>0.28616215586983201</v>
      </c>
      <c r="K70" s="24">
        <v>1.6569491269266E-4</v>
      </c>
      <c r="L70" s="24">
        <v>1.61831065608813</v>
      </c>
      <c r="M70" s="24">
        <v>9.307263453333119E-3</v>
      </c>
      <c r="N70" s="24">
        <v>211438.502639627</v>
      </c>
      <c r="O70" s="24">
        <v>2.9088647662607099E-4</v>
      </c>
      <c r="P70" s="24">
        <v>2.2472765596667901</v>
      </c>
      <c r="Q70" s="24">
        <v>8840.8715888766001</v>
      </c>
      <c r="R70" s="24">
        <v>0</v>
      </c>
      <c r="S70" s="24">
        <v>3995.5182595402503</v>
      </c>
      <c r="T70" s="24">
        <v>0</v>
      </c>
      <c r="U70" s="24">
        <v>5.9833132528433399E-5</v>
      </c>
      <c r="V70" s="24">
        <v>6.8852395630907004E-4</v>
      </c>
      <c r="W70" s="24">
        <v>24377.131191764998</v>
      </c>
      <c r="X70" s="24">
        <v>4.8887833477687E-3</v>
      </c>
      <c r="Y70" s="24">
        <v>18689.3019369504</v>
      </c>
      <c r="Z70" s="24">
        <v>732.58444020913601</v>
      </c>
      <c r="AA70" s="24">
        <v>3.0136228242429002E-3</v>
      </c>
    </row>
    <row r="71" spans="1:27" x14ac:dyDescent="0.25">
      <c r="A71" s="28" t="s">
        <v>134</v>
      </c>
      <c r="B71" s="28" t="s">
        <v>74</v>
      </c>
      <c r="C71" s="24">
        <v>0</v>
      </c>
      <c r="D71" s="24">
        <v>0</v>
      </c>
      <c r="E71" s="24">
        <v>0</v>
      </c>
      <c r="F71" s="24">
        <v>0.97080167301506004</v>
      </c>
      <c r="G71" s="24">
        <v>7.6513580199162601E-2</v>
      </c>
      <c r="H71" s="24">
        <v>0.107815882870285</v>
      </c>
      <c r="I71" s="24">
        <v>6.1505863497504996E-2</v>
      </c>
      <c r="J71" s="24">
        <v>0.134975464798918</v>
      </c>
      <c r="K71" s="24">
        <v>1.4871217099202999E-2</v>
      </c>
      <c r="L71" s="24">
        <v>3.25653859331355E-3</v>
      </c>
      <c r="M71" s="24">
        <v>1.6135532572420799E-2</v>
      </c>
      <c r="N71" s="24">
        <v>0.141744907646389</v>
      </c>
      <c r="O71" s="24">
        <v>2.2872652792092E-2</v>
      </c>
      <c r="P71" s="24">
        <v>5.9089928581579999E-2</v>
      </c>
      <c r="Q71" s="24">
        <v>0.25559084036473001</v>
      </c>
      <c r="R71" s="24">
        <v>1.2916386975204001E-2</v>
      </c>
      <c r="S71" s="24">
        <v>0.66578576185687</v>
      </c>
      <c r="T71" s="24">
        <v>1.05359210511937E-2</v>
      </c>
      <c r="U71" s="24">
        <v>7.8011366362605002E-3</v>
      </c>
      <c r="V71" s="24">
        <v>5.9709982680424996E-3</v>
      </c>
      <c r="W71" s="24">
        <v>0.16027254669628702</v>
      </c>
      <c r="X71" s="24">
        <v>1.1445919196693201E-2</v>
      </c>
      <c r="Y71" s="24">
        <v>1.5386385185785601E-2</v>
      </c>
      <c r="Z71" s="24">
        <v>4.5231550592183999E-2</v>
      </c>
      <c r="AA71" s="24">
        <v>1.4706546588144E-3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0.90826270196847148</v>
      </c>
      <c r="D73" s="30">
        <v>4.3731312503756188</v>
      </c>
      <c r="E73" s="30">
        <v>1.1048725059001161</v>
      </c>
      <c r="F73" s="30">
        <v>0.2802778235964592</v>
      </c>
      <c r="G73" s="30">
        <v>0.399946917380408</v>
      </c>
      <c r="H73" s="30">
        <v>0.45127544928790297</v>
      </c>
      <c r="I73" s="30">
        <v>0.1637935402360054</v>
      </c>
      <c r="J73" s="30">
        <v>1.634289638537703</v>
      </c>
      <c r="K73" s="30">
        <v>0.12684757020111367</v>
      </c>
      <c r="L73" s="30">
        <v>9.6208959721798604E-2</v>
      </c>
      <c r="M73" s="30">
        <v>0.12553982056575441</v>
      </c>
      <c r="N73" s="30">
        <v>1.2134391928029409</v>
      </c>
      <c r="O73" s="30">
        <v>0.45047161765686672</v>
      </c>
      <c r="P73" s="30">
        <v>1.1266292558022792</v>
      </c>
      <c r="Q73" s="30">
        <v>516855.36736679077</v>
      </c>
      <c r="R73" s="30">
        <v>1.0395417620050278</v>
      </c>
      <c r="S73" s="30">
        <v>128377.70461161761</v>
      </c>
      <c r="T73" s="30">
        <v>259519.7467933466</v>
      </c>
      <c r="U73" s="30">
        <v>0.80351710592015335</v>
      </c>
      <c r="V73" s="30">
        <v>3.1290940097409486E-2</v>
      </c>
      <c r="W73" s="30">
        <v>68213.447747568847</v>
      </c>
      <c r="X73" s="30">
        <v>6.2228445449106995E-2</v>
      </c>
      <c r="Y73" s="30">
        <v>11666.069453397942</v>
      </c>
      <c r="Z73" s="30">
        <v>51522.349129731876</v>
      </c>
      <c r="AA73" s="30">
        <v>4158.0772878260987</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0.13525322816833199</v>
      </c>
      <c r="E78" s="24">
        <v>3.68314262917952E-2</v>
      </c>
      <c r="F78" s="24">
        <v>1.3345968217675001E-2</v>
      </c>
      <c r="G78" s="24">
        <v>1.7186872356879197E-4</v>
      </c>
      <c r="H78" s="24">
        <v>3.3695539067145602E-3</v>
      </c>
      <c r="I78" s="24">
        <v>5.8093883581272002E-3</v>
      </c>
      <c r="J78" s="24">
        <v>2.6247541958285998E-3</v>
      </c>
      <c r="K78" s="24">
        <v>8.17220128691039E-3</v>
      </c>
      <c r="L78" s="24">
        <v>1.1643943747242599E-3</v>
      </c>
      <c r="M78" s="24">
        <v>0</v>
      </c>
      <c r="N78" s="24">
        <v>2.11437884429631E-2</v>
      </c>
      <c r="O78" s="24">
        <v>6.4084781281913798E-3</v>
      </c>
      <c r="P78" s="24">
        <v>1.94282096133265E-4</v>
      </c>
      <c r="Q78" s="24">
        <v>1.0375823032638599E-2</v>
      </c>
      <c r="R78" s="24">
        <v>5.9234270315945605E-3</v>
      </c>
      <c r="S78" s="24">
        <v>2.0895782252989398E-2</v>
      </c>
      <c r="T78" s="24">
        <v>4.2969349398266094E-3</v>
      </c>
      <c r="U78" s="24">
        <v>7.4374727330023998E-3</v>
      </c>
      <c r="V78" s="24">
        <v>0</v>
      </c>
      <c r="W78" s="24">
        <v>7.9512629126792401E-3</v>
      </c>
      <c r="X78" s="24">
        <v>2.3027913964551998E-4</v>
      </c>
      <c r="Y78" s="24">
        <v>4.1571381567760006E-5</v>
      </c>
      <c r="Z78" s="24">
        <v>1.0722647549936E-4</v>
      </c>
      <c r="AA78" s="24">
        <v>4.3366177443729399E-5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0.18950907209242498</v>
      </c>
      <c r="D80" s="24">
        <v>3.8640300273674001E-3</v>
      </c>
      <c r="E80" s="24">
        <v>1.19786753895445E-2</v>
      </c>
      <c r="F80" s="24">
        <v>1.0814730525497801E-2</v>
      </c>
      <c r="G80" s="24">
        <v>7.5220726670250006E-3</v>
      </c>
      <c r="H80" s="24">
        <v>8.7777310117146002E-3</v>
      </c>
      <c r="I80" s="24">
        <v>8.8467525312847205E-3</v>
      </c>
      <c r="J80" s="24">
        <v>8.0243118535042006E-3</v>
      </c>
      <c r="K80" s="24">
        <v>8.9170343925662893E-3</v>
      </c>
      <c r="L80" s="24">
        <v>8.0385117745567485E-3</v>
      </c>
      <c r="M80" s="24">
        <v>5.0197101527649996E-3</v>
      </c>
      <c r="N80" s="24">
        <v>1.0031568270359999E-2</v>
      </c>
      <c r="O80" s="24">
        <v>7.5964860566879993E-3</v>
      </c>
      <c r="P80" s="24">
        <v>5.8111416259109998E-3</v>
      </c>
      <c r="Q80" s="24">
        <v>7.2295780663462397E-3</v>
      </c>
      <c r="R80" s="24">
        <v>6.4502242676159598E-3</v>
      </c>
      <c r="S80" s="24">
        <v>1.9711955823692E-2</v>
      </c>
      <c r="T80" s="24">
        <v>1.37880264126681E-3</v>
      </c>
      <c r="U80" s="24">
        <v>1.2301819430659201E-2</v>
      </c>
      <c r="V80" s="24">
        <v>6.90107965810467E-4</v>
      </c>
      <c r="W80" s="24">
        <v>1.4691102438295101E-2</v>
      </c>
      <c r="X80" s="24">
        <v>5.7360702433965005E-4</v>
      </c>
      <c r="Y80" s="24">
        <v>5.4278861519952001E-4</v>
      </c>
      <c r="Z80" s="24">
        <v>1.0223238411640801E-3</v>
      </c>
      <c r="AA80" s="24">
        <v>1.3267340211682398E-4</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1.4747090598579899</v>
      </c>
      <c r="E82" s="24">
        <v>0.78497740475873312</v>
      </c>
      <c r="F82" s="24">
        <v>0.32570706325391058</v>
      </c>
      <c r="G82" s="24">
        <v>1.1054330924984044E-2</v>
      </c>
      <c r="H82" s="24">
        <v>0.1819981371231954</v>
      </c>
      <c r="I82" s="24">
        <v>1.3901817553217939E-2</v>
      </c>
      <c r="J82" s="24">
        <v>0.37412555154203464</v>
      </c>
      <c r="K82" s="24">
        <v>0.20818733454048721</v>
      </c>
      <c r="L82" s="24">
        <v>2.705946564389098E-2</v>
      </c>
      <c r="M82" s="24">
        <v>1.6936995034058211E-3</v>
      </c>
      <c r="N82" s="24">
        <v>33983.457032193975</v>
      </c>
      <c r="O82" s="24">
        <v>1.9950016069175354E-2</v>
      </c>
      <c r="P82" s="24">
        <v>5.5272416638864202E-3</v>
      </c>
      <c r="Q82" s="24">
        <v>99130.16737853142</v>
      </c>
      <c r="R82" s="24">
        <v>278684.20287247951</v>
      </c>
      <c r="S82" s="24">
        <v>1.1098837778289667</v>
      </c>
      <c r="T82" s="24">
        <v>38042.319921802235</v>
      </c>
      <c r="U82" s="24">
        <v>9.8146311952305235E-3</v>
      </c>
      <c r="V82" s="24">
        <v>1.4892205162682199E-3</v>
      </c>
      <c r="W82" s="24">
        <v>8.7107548512171631E-2</v>
      </c>
      <c r="X82" s="24">
        <v>4.4635278051134179E-3</v>
      </c>
      <c r="Y82" s="24">
        <v>1.5468289909100457E-3</v>
      </c>
      <c r="Z82" s="24">
        <v>1.5715512725050797E-3</v>
      </c>
      <c r="AA82" s="24">
        <v>1.4845538976732571E-3</v>
      </c>
    </row>
    <row r="83" spans="1:27" x14ac:dyDescent="0.25">
      <c r="A83" s="28" t="s">
        <v>135</v>
      </c>
      <c r="B83" s="28" t="s">
        <v>69</v>
      </c>
      <c r="C83" s="24">
        <v>0.10328886299234299</v>
      </c>
      <c r="D83" s="24">
        <v>3.4774587509256001E-2</v>
      </c>
      <c r="E83" s="24">
        <v>4.1817069839719303E-3</v>
      </c>
      <c r="F83" s="24">
        <v>0</v>
      </c>
      <c r="G83" s="24">
        <v>4.8183941301177598E-2</v>
      </c>
      <c r="H83" s="24">
        <v>4.6357741558462402E-2</v>
      </c>
      <c r="I83" s="24">
        <v>1.39919065122498E-2</v>
      </c>
      <c r="J83" s="24">
        <v>6.1480386907075395E-3</v>
      </c>
      <c r="K83" s="24">
        <v>4.65791868596208E-2</v>
      </c>
      <c r="L83" s="24">
        <v>1.0708488509137099E-2</v>
      </c>
      <c r="M83" s="24">
        <v>1.56462997216125E-4</v>
      </c>
      <c r="N83" s="24">
        <v>0.16584861906152698</v>
      </c>
      <c r="O83" s="24">
        <v>5.51059461499199E-4</v>
      </c>
      <c r="P83" s="24">
        <v>5.1026099368856902E-5</v>
      </c>
      <c r="Q83" s="24">
        <v>2.0265050272700101E-3</v>
      </c>
      <c r="R83" s="24">
        <v>1.7122718915816798E-3</v>
      </c>
      <c r="S83" s="24">
        <v>1.65854943814199E-3</v>
      </c>
      <c r="T83" s="24">
        <v>1.07438204055642E-2</v>
      </c>
      <c r="U83" s="24">
        <v>4.3552034614425801E-4</v>
      </c>
      <c r="V83" s="24">
        <v>7.8124167548995904E-5</v>
      </c>
      <c r="W83" s="24">
        <v>1.06940678819877E-2</v>
      </c>
      <c r="X83" s="24">
        <v>1.4977866212423901E-3</v>
      </c>
      <c r="Y83" s="24">
        <v>4.3587316909303597E-5</v>
      </c>
      <c r="Z83" s="24">
        <v>1.1196081376656E-4</v>
      </c>
      <c r="AA83" s="24">
        <v>8.7340613710676802E-5</v>
      </c>
    </row>
    <row r="84" spans="1:27" x14ac:dyDescent="0.25">
      <c r="A84" s="28" t="s">
        <v>135</v>
      </c>
      <c r="B84" s="28" t="s">
        <v>36</v>
      </c>
      <c r="C84" s="24">
        <v>0.578117460059556</v>
      </c>
      <c r="D84" s="24">
        <v>7.5264869808714498E-3</v>
      </c>
      <c r="E84" s="24">
        <v>0</v>
      </c>
      <c r="F84" s="24">
        <v>0</v>
      </c>
      <c r="G84" s="24">
        <v>5.9139177817261503E-4</v>
      </c>
      <c r="H84" s="24">
        <v>0.152227313897175</v>
      </c>
      <c r="I84" s="24">
        <v>0.1381251962376</v>
      </c>
      <c r="J84" s="24">
        <v>5.4992492715976504E-2</v>
      </c>
      <c r="K84" s="24">
        <v>0</v>
      </c>
      <c r="L84" s="24">
        <v>0.53496433868995996</v>
      </c>
      <c r="M84" s="24">
        <v>0.12472980309939101</v>
      </c>
      <c r="N84" s="24">
        <v>7.3805728537499901E-3</v>
      </c>
      <c r="O84" s="24">
        <v>3.4713387291911306E-2</v>
      </c>
      <c r="P84" s="24">
        <v>4.3450099079884195E-2</v>
      </c>
      <c r="Q84" s="24">
        <v>2.0940807772657898E-3</v>
      </c>
      <c r="R84" s="24">
        <v>7.3120283845312209E-5</v>
      </c>
      <c r="S84" s="24">
        <v>8.8337162365207805E-2</v>
      </c>
      <c r="T84" s="24">
        <v>1.1569131984034601E-4</v>
      </c>
      <c r="U84" s="24">
        <v>0.16094920060687501</v>
      </c>
      <c r="V84" s="24">
        <v>1.9657619795147301E-3</v>
      </c>
      <c r="W84" s="24">
        <v>0.11042569630638001</v>
      </c>
      <c r="X84" s="24">
        <v>2.5118918655285E-3</v>
      </c>
      <c r="Y84" s="24">
        <v>5.6166938524257002E-3</v>
      </c>
      <c r="Z84" s="24">
        <v>2.0757874706843504E-3</v>
      </c>
      <c r="AA84" s="24">
        <v>1.85906556798757E-3</v>
      </c>
    </row>
    <row r="85" spans="1:27" x14ac:dyDescent="0.25">
      <c r="A85" s="28" t="s">
        <v>135</v>
      </c>
      <c r="B85" s="28" t="s">
        <v>74</v>
      </c>
      <c r="C85" s="24">
        <v>0</v>
      </c>
      <c r="D85" s="24">
        <v>0</v>
      </c>
      <c r="E85" s="24">
        <v>0</v>
      </c>
      <c r="F85" s="24">
        <v>0.77308874865241506</v>
      </c>
      <c r="G85" s="24">
        <v>7.3940718816130999E-2</v>
      </c>
      <c r="H85" s="24">
        <v>3.5309322842219999E-2</v>
      </c>
      <c r="I85" s="24">
        <v>4.1698590098794196E-2</v>
      </c>
      <c r="J85" s="24">
        <v>4.3734542138224003E-2</v>
      </c>
      <c r="K85" s="24">
        <v>2.5196168857632598E-2</v>
      </c>
      <c r="L85" s="24">
        <v>2.96490012824113E-2</v>
      </c>
      <c r="M85" s="24">
        <v>7.7266295408337002E-2</v>
      </c>
      <c r="N85" s="24">
        <v>1.01807450033172E-2</v>
      </c>
      <c r="O85" s="24">
        <v>2.30275503430225E-2</v>
      </c>
      <c r="P85" s="24">
        <v>5.2469785947659997E-2</v>
      </c>
      <c r="Q85" s="24">
        <v>4.9901018596461594E-2</v>
      </c>
      <c r="R85" s="24">
        <v>0.29444543158591702</v>
      </c>
      <c r="S85" s="24">
        <v>0.44124212601492097</v>
      </c>
      <c r="T85" s="24">
        <v>1.9601679431397599E-2</v>
      </c>
      <c r="U85" s="24">
        <v>0.51166666601225996</v>
      </c>
      <c r="V85" s="24">
        <v>5.1205633979624797E-3</v>
      </c>
      <c r="W85" s="24">
        <v>2.3399877633416399E-2</v>
      </c>
      <c r="X85" s="24">
        <v>3.2681404529301501E-3</v>
      </c>
      <c r="Y85" s="24">
        <v>2.1470148944028196E-3</v>
      </c>
      <c r="Z85" s="24">
        <v>1.3721406656070901E-3</v>
      </c>
      <c r="AA85" s="24">
        <v>7.0317935450599895E-4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0.29279793508476798</v>
      </c>
      <c r="D87" s="30">
        <v>1.6486009055629454</v>
      </c>
      <c r="E87" s="30">
        <v>0.83796921342404473</v>
      </c>
      <c r="F87" s="30">
        <v>0.34986776199708336</v>
      </c>
      <c r="G87" s="30">
        <v>6.6932213616755443E-2</v>
      </c>
      <c r="H87" s="30">
        <v>0.24050316360008694</v>
      </c>
      <c r="I87" s="30">
        <v>4.2549864954879654E-2</v>
      </c>
      <c r="J87" s="30">
        <v>0.39092265628207495</v>
      </c>
      <c r="K87" s="30">
        <v>0.2718557570795847</v>
      </c>
      <c r="L87" s="30">
        <v>4.6970860302309084E-2</v>
      </c>
      <c r="M87" s="30">
        <v>6.8698726533869461E-3</v>
      </c>
      <c r="N87" s="30">
        <v>33983.654056169755</v>
      </c>
      <c r="O87" s="30">
        <v>3.4506039715553931E-2</v>
      </c>
      <c r="P87" s="30">
        <v>1.158369148529954E-2</v>
      </c>
      <c r="Q87" s="30">
        <v>99130.187010437541</v>
      </c>
      <c r="R87" s="30">
        <v>278684.21695840271</v>
      </c>
      <c r="S87" s="30">
        <v>1.1521500653437902</v>
      </c>
      <c r="T87" s="30">
        <v>38042.33634136022</v>
      </c>
      <c r="U87" s="30">
        <v>2.9989443705036381E-2</v>
      </c>
      <c r="V87" s="30">
        <v>2.2574526496276829E-3</v>
      </c>
      <c r="W87" s="30">
        <v>0.12044398174513368</v>
      </c>
      <c r="X87" s="30">
        <v>6.7652005903409782E-3</v>
      </c>
      <c r="Y87" s="30">
        <v>2.1747763045866296E-3</v>
      </c>
      <c r="Z87" s="30">
        <v>2.8130624029350797E-3</v>
      </c>
      <c r="AA87" s="30">
        <v>1.7479340909444874E-3</v>
      </c>
    </row>
  </sheetData>
  <sheetProtection algorithmName="SHA-512" hashValue="XT1i64E/gIdOBIwS0rGEl0ICDXUIU1rw2a8BFrJDGUEJULsXHl1ZF3X6rjtK1O+9kXmDnsc6qb0rqK3d/mlOvQ==" saltValue="0IHYtVv/4ExCL3Z//llom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7966-C2BC-409E-BBB9-5FA73007B2D9}">
  <sheetPr codeName="Sheet24">
    <tabColor theme="7" tint="0.39997558519241921"/>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1807.7732391404159</v>
      </c>
      <c r="G6" s="24">
        <v>65780.082493676804</v>
      </c>
      <c r="H6" s="24">
        <v>7578.0353460127189</v>
      </c>
      <c r="I6" s="24">
        <v>63542.416597988551</v>
      </c>
      <c r="J6" s="24">
        <v>2.8558766351005802E-6</v>
      </c>
      <c r="K6" s="24">
        <v>5614.8787963958675</v>
      </c>
      <c r="L6" s="24">
        <v>5.0321881754426699E-3</v>
      </c>
      <c r="M6" s="24">
        <v>965.40968089707007</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33030.730443428365</v>
      </c>
      <c r="G7" s="24">
        <v>4199.366137008662</v>
      </c>
      <c r="H7" s="24">
        <v>1.9100644057515207E-3</v>
      </c>
      <c r="I7" s="24">
        <v>109.56774521933656</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34838.503682568778</v>
      </c>
      <c r="G17" s="30">
        <v>69979.448630685467</v>
      </c>
      <c r="H17" s="30">
        <v>7578.0372560771248</v>
      </c>
      <c r="I17" s="30">
        <v>63651.984343207885</v>
      </c>
      <c r="J17" s="30">
        <v>2.8558766351005802E-6</v>
      </c>
      <c r="K17" s="30">
        <v>5614.8787963958675</v>
      </c>
      <c r="L17" s="30">
        <v>5.0321881754426699E-3</v>
      </c>
      <c r="M17" s="30">
        <v>965.40968089707007</v>
      </c>
      <c r="N17" s="30">
        <v>0</v>
      </c>
      <c r="O17" s="30">
        <v>0</v>
      </c>
      <c r="P17" s="30">
        <v>0</v>
      </c>
      <c r="Q17" s="30">
        <v>0</v>
      </c>
      <c r="R17" s="30">
        <v>0</v>
      </c>
      <c r="S17" s="30">
        <v>0</v>
      </c>
      <c r="T17" s="30">
        <v>0</v>
      </c>
      <c r="U17" s="30">
        <v>0</v>
      </c>
      <c r="V17" s="30">
        <v>0</v>
      </c>
      <c r="W17" s="30">
        <v>0</v>
      </c>
      <c r="X17" s="30">
        <v>0</v>
      </c>
      <c r="Y17" s="30">
        <v>0</v>
      </c>
      <c r="Z17" s="30">
        <v>0</v>
      </c>
      <c r="AA17" s="30">
        <v>0</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8.9388584527809529E-5</v>
      </c>
      <c r="G20" s="24">
        <v>2542.8912295295286</v>
      </c>
      <c r="H20" s="24">
        <v>7577.9882577595499</v>
      </c>
      <c r="I20" s="24">
        <v>61289.731850736811</v>
      </c>
      <c r="J20" s="24">
        <v>2.8558766351005802E-6</v>
      </c>
      <c r="K20" s="24">
        <v>5614.8787963958675</v>
      </c>
      <c r="L20" s="24">
        <v>5.0321881754426699E-3</v>
      </c>
      <c r="M20" s="24">
        <v>965.40968089707007</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8.9388584527809529E-5</v>
      </c>
      <c r="G31" s="30">
        <v>2542.8912295295286</v>
      </c>
      <c r="H31" s="30">
        <v>7577.9882577595499</v>
      </c>
      <c r="I31" s="30">
        <v>61289.731850736811</v>
      </c>
      <c r="J31" s="30">
        <v>2.8558766351005802E-6</v>
      </c>
      <c r="K31" s="30">
        <v>5614.8787963958675</v>
      </c>
      <c r="L31" s="30">
        <v>5.0321881754426699E-3</v>
      </c>
      <c r="M31" s="30">
        <v>965.40968089707007</v>
      </c>
      <c r="N31" s="30">
        <v>0</v>
      </c>
      <c r="O31" s="30">
        <v>0</v>
      </c>
      <c r="P31" s="30">
        <v>0</v>
      </c>
      <c r="Q31" s="30">
        <v>0</v>
      </c>
      <c r="R31" s="30">
        <v>0</v>
      </c>
      <c r="S31" s="30">
        <v>0</v>
      </c>
      <c r="T31" s="30">
        <v>0</v>
      </c>
      <c r="U31" s="30">
        <v>0</v>
      </c>
      <c r="V31" s="30">
        <v>0</v>
      </c>
      <c r="W31" s="30">
        <v>0</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1807.7731497518314</v>
      </c>
      <c r="G34" s="24">
        <v>63237.191264147281</v>
      </c>
      <c r="H34" s="24">
        <v>4.7088253168617408E-2</v>
      </c>
      <c r="I34" s="24">
        <v>2252.6847472517425</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1807.7731497518314</v>
      </c>
      <c r="G45" s="30">
        <v>63237.191264147281</v>
      </c>
      <c r="H45" s="30">
        <v>4.7088253168617408E-2</v>
      </c>
      <c r="I45" s="30">
        <v>2252.6847472517425</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33030.730443428365</v>
      </c>
      <c r="G49" s="24">
        <v>4199.366137008662</v>
      </c>
      <c r="H49" s="24">
        <v>1.9100644057515207E-3</v>
      </c>
      <c r="I49" s="24">
        <v>109.56774521933656</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33030.730443428365</v>
      </c>
      <c r="G59" s="30">
        <v>4199.366137008662</v>
      </c>
      <c r="H59" s="30">
        <v>1.9100644057515207E-3</v>
      </c>
      <c r="I59" s="30">
        <v>109.56774521933656</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DR1jrww6EW1brN5qyM8CerYmF8F8xwuSMD5ZLVn4mwmSV/tJIALaP3TeWQQB0/UwlesAcgbNDc2YKwFUYuDYEA==" saltValue="v82Aj/MnEbsbPtPq81ap+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C3E9-0C0B-47AB-94E1-500B40C047F3}">
  <sheetPr codeName="Sheet25">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7.9761807176276414E-2</v>
      </c>
      <c r="D6" s="24">
        <v>0.408945160641007</v>
      </c>
      <c r="E6" s="24">
        <v>4.0420077681491647E-2</v>
      </c>
      <c r="F6" s="24">
        <v>5.887428971981977E-2</v>
      </c>
      <c r="G6" s="24">
        <v>4.5721679434945518E-2</v>
      </c>
      <c r="H6" s="24">
        <v>4.8223056143862405E-3</v>
      </c>
      <c r="I6" s="24">
        <v>1.7799985400933541E-2</v>
      </c>
      <c r="J6" s="24">
        <v>8.8216897938685618E-3</v>
      </c>
      <c r="K6" s="24">
        <v>251969.08234504482</v>
      </c>
      <c r="L6" s="24">
        <v>3.7470226893231325E-3</v>
      </c>
      <c r="M6" s="24">
        <v>2.8447409874459172E-3</v>
      </c>
      <c r="N6" s="24">
        <v>9.9632870872394495E-3</v>
      </c>
      <c r="O6" s="24">
        <v>2.0820091978700482E-3</v>
      </c>
      <c r="P6" s="24">
        <v>6.2083410497951741E-3</v>
      </c>
      <c r="Q6" s="24">
        <v>54104.759002837192</v>
      </c>
      <c r="R6" s="24">
        <v>8.1726294921872552E-3</v>
      </c>
      <c r="S6" s="24">
        <v>2.4972097536711604E-2</v>
      </c>
      <c r="T6" s="24">
        <v>4.6862664788393779E-2</v>
      </c>
      <c r="U6" s="24">
        <v>1.7053296299050752E-2</v>
      </c>
      <c r="V6" s="24">
        <v>1.0540931743607505E-2</v>
      </c>
      <c r="W6" s="24">
        <v>21367.767772497289</v>
      </c>
      <c r="X6" s="24">
        <v>24252.694468290596</v>
      </c>
      <c r="Y6" s="24">
        <v>7.6759322031370331E-3</v>
      </c>
      <c r="Z6" s="24">
        <v>3.3962736747104E-3</v>
      </c>
      <c r="AA6" s="24">
        <v>1.8011454197188565E-3</v>
      </c>
    </row>
    <row r="7" spans="1:27" x14ac:dyDescent="0.25">
      <c r="A7" s="28" t="s">
        <v>132</v>
      </c>
      <c r="B7" s="28" t="s">
        <v>75</v>
      </c>
      <c r="C7" s="24">
        <v>6.3035762833188527E-2</v>
      </c>
      <c r="D7" s="24">
        <v>0.29117809665733152</v>
      </c>
      <c r="E7" s="24">
        <v>2.2969793203389752E-2</v>
      </c>
      <c r="F7" s="24">
        <v>2.1368037440865233E-2</v>
      </c>
      <c r="G7" s="24">
        <v>7.9331852749033482E-2</v>
      </c>
      <c r="H7" s="24">
        <v>0.21196260133509875</v>
      </c>
      <c r="I7" s="24">
        <v>6.1642804547501609E-2</v>
      </c>
      <c r="J7" s="24">
        <v>0.36829360920509596</v>
      </c>
      <c r="K7" s="24">
        <v>0.12973775456833336</v>
      </c>
      <c r="L7" s="24">
        <v>1.4023352164982714E-2</v>
      </c>
      <c r="M7" s="24">
        <v>6.736700077684594E-3</v>
      </c>
      <c r="N7" s="24">
        <v>1.7018125233956748E-2</v>
      </c>
      <c r="O7" s="24">
        <v>1.3321984928858792E-2</v>
      </c>
      <c r="P7" s="24">
        <v>1.984662250056074E-2</v>
      </c>
      <c r="Q7" s="24">
        <v>953.19053323138701</v>
      </c>
      <c r="R7" s="24">
        <v>5.5633368545779285E-2</v>
      </c>
      <c r="S7" s="24">
        <v>340210.73821007105</v>
      </c>
      <c r="T7" s="24">
        <v>9.8487007832848677E-3</v>
      </c>
      <c r="U7" s="24">
        <v>2.9384518305732832E-3</v>
      </c>
      <c r="V7" s="24">
        <v>1.1879996163984215E-2</v>
      </c>
      <c r="W7" s="24">
        <v>1.5965033718410872E-2</v>
      </c>
      <c r="X7" s="24">
        <v>43747.801038693884</v>
      </c>
      <c r="Y7" s="24">
        <v>4589.9970518633045</v>
      </c>
      <c r="Z7" s="24">
        <v>814.05015887438537</v>
      </c>
      <c r="AA7" s="24">
        <v>32807.337792734383</v>
      </c>
    </row>
    <row r="8" spans="1:27" x14ac:dyDescent="0.25">
      <c r="A8" s="28" t="s">
        <v>133</v>
      </c>
      <c r="B8" s="28" t="s">
        <v>75</v>
      </c>
      <c r="C8" s="24">
        <v>2.3315757573950404E-2</v>
      </c>
      <c r="D8" s="24">
        <v>3.3443628721850165E-3</v>
      </c>
      <c r="E8" s="24">
        <v>8.4381797337332244E-4</v>
      </c>
      <c r="F8" s="24">
        <v>8.4055653469076099E-5</v>
      </c>
      <c r="G8" s="24">
        <v>7.8914256970557053E-4</v>
      </c>
      <c r="H8" s="24">
        <v>6.0581083668168252E-4</v>
      </c>
      <c r="I8" s="24">
        <v>1.3038285019679181E-4</v>
      </c>
      <c r="J8" s="24">
        <v>1.1910596729898051E-3</v>
      </c>
      <c r="K8" s="24">
        <v>5.8487022876403422E-4</v>
      </c>
      <c r="L8" s="24">
        <v>9.8579999229615202E-4</v>
      </c>
      <c r="M8" s="24">
        <v>5.2194788779056484E-4</v>
      </c>
      <c r="N8" s="24">
        <v>1.4288635491218119E-3</v>
      </c>
      <c r="O8" s="24">
        <v>1.3283557238301302E-3</v>
      </c>
      <c r="P8" s="24">
        <v>8.5638929791476712E-4</v>
      </c>
      <c r="Q8" s="24">
        <v>1.2208341378186192E-3</v>
      </c>
      <c r="R8" s="24">
        <v>2.7306232247666361E-4</v>
      </c>
      <c r="S8" s="24">
        <v>1.9502800368253891E-3</v>
      </c>
      <c r="T8" s="24">
        <v>1.6090541204084755E-3</v>
      </c>
      <c r="U8" s="24">
        <v>9.3398090300402024E-4</v>
      </c>
      <c r="V8" s="24">
        <v>8.1160567238100934E-4</v>
      </c>
      <c r="W8" s="24">
        <v>2.077561188172657E-3</v>
      </c>
      <c r="X8" s="24">
        <v>16023.944806122927</v>
      </c>
      <c r="Y8" s="24">
        <v>5.1353303225487989E-3</v>
      </c>
      <c r="Z8" s="24">
        <v>1.9173145700702494E-4</v>
      </c>
      <c r="AA8" s="24">
        <v>1472.0662936645406</v>
      </c>
    </row>
    <row r="9" spans="1:27" x14ac:dyDescent="0.25">
      <c r="A9" s="28" t="s">
        <v>134</v>
      </c>
      <c r="B9" s="28" t="s">
        <v>75</v>
      </c>
      <c r="C9" s="24">
        <v>5.0377481082384365E-2</v>
      </c>
      <c r="D9" s="24">
        <v>0.28684234089397903</v>
      </c>
      <c r="E9" s="24">
        <v>8.0891852359608107E-2</v>
      </c>
      <c r="F9" s="24">
        <v>7.3716524594975132E-3</v>
      </c>
      <c r="G9" s="24">
        <v>3.1105339871459345E-2</v>
      </c>
      <c r="H9" s="24">
        <v>3.5714131567454482E-2</v>
      </c>
      <c r="I9" s="24">
        <v>1.1958974112455379E-2</v>
      </c>
      <c r="J9" s="24">
        <v>0.12753404524591699</v>
      </c>
      <c r="K9" s="24">
        <v>1.4820764427720288E-2</v>
      </c>
      <c r="L9" s="24">
        <v>1.3151243599960128E-2</v>
      </c>
      <c r="M9" s="24">
        <v>1.6969858938528704E-2</v>
      </c>
      <c r="N9" s="24">
        <v>7.5417019178605604E-2</v>
      </c>
      <c r="O9" s="24">
        <v>2.7013470884479106E-2</v>
      </c>
      <c r="P9" s="24">
        <v>6.4768937980071259E-2</v>
      </c>
      <c r="Q9" s="24">
        <v>0.22181737774072405</v>
      </c>
      <c r="R9" s="24">
        <v>9.0560137971906221E-2</v>
      </c>
      <c r="S9" s="24">
        <v>19421.385253050164</v>
      </c>
      <c r="T9" s="24">
        <v>38880.440038065746</v>
      </c>
      <c r="U9" s="24">
        <v>8.6519884370409098E-2</v>
      </c>
      <c r="V9" s="24">
        <v>9.0045763459526175E-3</v>
      </c>
      <c r="W9" s="24">
        <v>1.5724564453339231E-2</v>
      </c>
      <c r="X9" s="24">
        <v>1.2914099807218265E-2</v>
      </c>
      <c r="Y9" s="24">
        <v>1.849891546965169E-2</v>
      </c>
      <c r="Z9" s="24">
        <v>3428.1316333282366</v>
      </c>
      <c r="AA9" s="24">
        <v>674.78898630178617</v>
      </c>
    </row>
    <row r="10" spans="1:27" x14ac:dyDescent="0.25">
      <c r="A10" s="28" t="s">
        <v>135</v>
      </c>
      <c r="B10" s="28" t="s">
        <v>75</v>
      </c>
      <c r="C10" s="24">
        <v>0</v>
      </c>
      <c r="D10" s="24">
        <v>3.5489536628291701E-3</v>
      </c>
      <c r="E10" s="24">
        <v>1.671383122043867E-3</v>
      </c>
      <c r="F10" s="24">
        <v>7.834662236862771E-4</v>
      </c>
      <c r="G10" s="24">
        <v>4.9261590658179299E-4</v>
      </c>
      <c r="H10" s="24">
        <v>1.3640134948172042E-3</v>
      </c>
      <c r="I10" s="24">
        <v>8.3187809861143399E-4</v>
      </c>
      <c r="J10" s="24">
        <v>9.3955572510435906E-4</v>
      </c>
      <c r="K10" s="24">
        <v>1.286480059675477E-3</v>
      </c>
      <c r="L10" s="24">
        <v>1.4415303944184622E-3</v>
      </c>
      <c r="M10" s="24">
        <v>2.7348361211651029E-4</v>
      </c>
      <c r="N10" s="24">
        <v>1.4878983624906251E-3</v>
      </c>
      <c r="O10" s="24">
        <v>6.6731556315773906E-5</v>
      </c>
      <c r="P10" s="24">
        <v>2.5327890959036121E-4</v>
      </c>
      <c r="Q10" s="24">
        <v>3.3421300246701247E-4</v>
      </c>
      <c r="R10" s="24">
        <v>1.804603851741145E-3</v>
      </c>
      <c r="S10" s="24">
        <v>8.7840912519911141E-4</v>
      </c>
      <c r="T10" s="24">
        <v>1.1189652802604502E-3</v>
      </c>
      <c r="U10" s="24">
        <v>3.4191318896319948E-4</v>
      </c>
      <c r="V10" s="24">
        <v>8.9951589137416904E-5</v>
      </c>
      <c r="W10" s="24">
        <v>1.011670987429979E-3</v>
      </c>
      <c r="X10" s="24">
        <v>1.5382958355057946E-4</v>
      </c>
      <c r="Y10" s="24">
        <v>1.6060213500127628E-4</v>
      </c>
      <c r="Z10" s="24">
        <v>1.6505652586720551E-4</v>
      </c>
      <c r="AA10" s="24">
        <v>1.2904770723404802E-4</v>
      </c>
    </row>
    <row r="11" spans="1:27" x14ac:dyDescent="0.25">
      <c r="A11" s="22" t="s">
        <v>40</v>
      </c>
      <c r="B11" s="22" t="s">
        <v>153</v>
      </c>
      <c r="C11" s="30">
        <v>0.21649080866579973</v>
      </c>
      <c r="D11" s="30">
        <v>0.99385891472733168</v>
      </c>
      <c r="E11" s="30">
        <v>0.14679692433990671</v>
      </c>
      <c r="F11" s="30">
        <v>8.8481501497337856E-2</v>
      </c>
      <c r="G11" s="30">
        <v>0.15744063053172569</v>
      </c>
      <c r="H11" s="30">
        <v>0.25446886284843834</v>
      </c>
      <c r="I11" s="30">
        <v>9.2364025009698744E-2</v>
      </c>
      <c r="J11" s="30">
        <v>0.50677995964297573</v>
      </c>
      <c r="K11" s="30">
        <v>251969.22877491408</v>
      </c>
      <c r="L11" s="30">
        <v>3.3348948840980587E-2</v>
      </c>
      <c r="M11" s="30">
        <v>2.7346731503566292E-2</v>
      </c>
      <c r="N11" s="30">
        <v>0.10531519341141424</v>
      </c>
      <c r="O11" s="30">
        <v>4.3812552291353848E-2</v>
      </c>
      <c r="P11" s="30">
        <v>9.1933569737932305E-2</v>
      </c>
      <c r="Q11" s="30">
        <v>55058.172908493456</v>
      </c>
      <c r="R11" s="30">
        <v>0.15644380218409054</v>
      </c>
      <c r="S11" s="30">
        <v>359632.15126390796</v>
      </c>
      <c r="T11" s="30">
        <v>38880.499477450721</v>
      </c>
      <c r="U11" s="30">
        <v>0.10778752659200036</v>
      </c>
      <c r="V11" s="30">
        <v>3.2327061515062767E-2</v>
      </c>
      <c r="W11" s="30">
        <v>21367.802551327641</v>
      </c>
      <c r="X11" s="30">
        <v>84024.453381036772</v>
      </c>
      <c r="Y11" s="30">
        <v>4590.0285226434344</v>
      </c>
      <c r="Z11" s="30">
        <v>4242.1855452642794</v>
      </c>
      <c r="AA11" s="30">
        <v>34954.195002893837</v>
      </c>
    </row>
  </sheetData>
  <sheetProtection algorithmName="SHA-512" hashValue="TvX/OHrgd/lRHfDCPAkLVZ2dk9tKQ9wu9TCp7ln82w4kyEbqjmyOw/AbmJAsCUA0TwNNF0RlQmq79BZJGV4dyg==" saltValue="ZaRkkFrduF2Xe8qLDfKzkw=="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7EA5-1031-47BD-B6EA-8CC9C3B03F62}">
  <sheetPr codeName="Sheet26">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2.8272495025</v>
      </c>
      <c r="D6" s="24">
        <v>0.41328417850000015</v>
      </c>
      <c r="E6" s="24">
        <v>75848.869102649012</v>
      </c>
      <c r="F6" s="24">
        <v>28909.681713100505</v>
      </c>
      <c r="G6" s="24">
        <v>65055.372597348505</v>
      </c>
      <c r="H6" s="24">
        <v>8277.9468137639979</v>
      </c>
      <c r="I6" s="24">
        <v>44.558098719499981</v>
      </c>
      <c r="J6" s="24">
        <v>27704.273567021504</v>
      </c>
      <c r="K6" s="24">
        <v>0.41576205899999996</v>
      </c>
      <c r="L6" s="24">
        <v>12617.71127098</v>
      </c>
      <c r="M6" s="24">
        <v>0.41246574350000004</v>
      </c>
      <c r="N6" s="24">
        <v>137.68682511899999</v>
      </c>
      <c r="O6" s="24">
        <v>1355.0395161599999</v>
      </c>
      <c r="P6" s="24">
        <v>2513.3079542180008</v>
      </c>
      <c r="Q6" s="24">
        <v>200.24042615200003</v>
      </c>
      <c r="R6" s="24">
        <v>10799.370755960997</v>
      </c>
      <c r="S6" s="24">
        <v>33098.361299585995</v>
      </c>
      <c r="T6" s="24">
        <v>24.827849407999995</v>
      </c>
      <c r="U6" s="24">
        <v>356.7479153475</v>
      </c>
      <c r="V6" s="24">
        <v>1.0419079345</v>
      </c>
      <c r="W6" s="24">
        <v>11281.250104393999</v>
      </c>
      <c r="X6" s="24">
        <v>4260.5459713734999</v>
      </c>
      <c r="Y6" s="24">
        <v>386.24701319200011</v>
      </c>
      <c r="Z6" s="24">
        <v>8758.3804213580006</v>
      </c>
      <c r="AA6" s="24">
        <v>8038.4309001719985</v>
      </c>
    </row>
    <row r="7" spans="1:27" x14ac:dyDescent="0.25">
      <c r="A7" s="28" t="s">
        <v>132</v>
      </c>
      <c r="B7" s="28" t="s">
        <v>68</v>
      </c>
      <c r="C7" s="24">
        <v>5.2031456199999999E-2</v>
      </c>
      <c r="D7" s="24">
        <v>6.0701735300000004E-2</v>
      </c>
      <c r="E7" s="24">
        <v>6.1004274000000004E-2</v>
      </c>
      <c r="F7" s="24">
        <v>1986.8421828379999</v>
      </c>
      <c r="G7" s="24">
        <v>19163.355876600002</v>
      </c>
      <c r="H7" s="24">
        <v>19839.025896200001</v>
      </c>
      <c r="I7" s="24">
        <v>6.59951966E-2</v>
      </c>
      <c r="J7" s="24">
        <v>47699.027453000002</v>
      </c>
      <c r="K7" s="24">
        <v>7.6995044151999998</v>
      </c>
      <c r="L7" s="24">
        <v>6.5696695600000007E-2</v>
      </c>
      <c r="M7" s="24">
        <v>4260.3309877000002</v>
      </c>
      <c r="N7" s="24">
        <v>23.885511750599999</v>
      </c>
      <c r="O7" s="24">
        <v>144.98070339699993</v>
      </c>
      <c r="P7" s="24">
        <v>2856.818582335</v>
      </c>
      <c r="Q7" s="24">
        <v>27.609654799999998</v>
      </c>
      <c r="R7" s="24">
        <v>1186.0534581090001</v>
      </c>
      <c r="S7" s="24">
        <v>9458.4179360480011</v>
      </c>
      <c r="T7" s="24">
        <v>6.6052405777000001</v>
      </c>
      <c r="U7" s="24">
        <v>1624.4406728399999</v>
      </c>
      <c r="V7" s="24">
        <v>6.9758235000000002E-2</v>
      </c>
      <c r="W7" s="24">
        <v>1312.2350967112002</v>
      </c>
      <c r="X7" s="24">
        <v>2787.9495869554999</v>
      </c>
      <c r="Y7" s="24">
        <v>4007.1427338230001</v>
      </c>
      <c r="Z7" s="24">
        <v>6814.6531260000002</v>
      </c>
      <c r="AA7" s="24">
        <v>1328.758738535</v>
      </c>
    </row>
    <row r="8" spans="1:27" x14ac:dyDescent="0.25">
      <c r="A8" s="28" t="s">
        <v>133</v>
      </c>
      <c r="B8" s="28" t="s">
        <v>68</v>
      </c>
      <c r="C8" s="24">
        <v>7.3068405000000003E-2</v>
      </c>
      <c r="D8" s="24">
        <v>11638.752012000001</v>
      </c>
      <c r="E8" s="24">
        <v>7.2951423999999987E-2</v>
      </c>
      <c r="F8" s="24">
        <v>1751.0547431924999</v>
      </c>
      <c r="G8" s="24">
        <v>24.093790465999994</v>
      </c>
      <c r="H8" s="24">
        <v>2516.5225704710001</v>
      </c>
      <c r="I8" s="24">
        <v>177.34182750299999</v>
      </c>
      <c r="J8" s="24">
        <v>4226.9229933019997</v>
      </c>
      <c r="K8" s="24">
        <v>7.3178933000000002E-2</v>
      </c>
      <c r="L8" s="24">
        <v>7.2832951000000007E-2</v>
      </c>
      <c r="M8" s="24">
        <v>7.2690193E-2</v>
      </c>
      <c r="N8" s="24">
        <v>455.11449673899995</v>
      </c>
      <c r="O8" s="24">
        <v>7.363562500000001E-2</v>
      </c>
      <c r="P8" s="24">
        <v>155.76751747200001</v>
      </c>
      <c r="Q8" s="24">
        <v>589.09447157</v>
      </c>
      <c r="R8" s="24">
        <v>7.5053330499999904E-2</v>
      </c>
      <c r="S8" s="24">
        <v>723.31687976500007</v>
      </c>
      <c r="T8" s="24">
        <v>7.6634389999999997E-2</v>
      </c>
      <c r="U8" s="24">
        <v>5323.6519374</v>
      </c>
      <c r="V8" s="24">
        <v>0.37772282249999994</v>
      </c>
      <c r="W8" s="24">
        <v>5243.2915883080004</v>
      </c>
      <c r="X8" s="24">
        <v>403.50544705800002</v>
      </c>
      <c r="Y8" s="24">
        <v>4265.4636826799997</v>
      </c>
      <c r="Z8" s="24">
        <v>2223.0255313090001</v>
      </c>
      <c r="AA8" s="24">
        <v>560.83766514900003</v>
      </c>
    </row>
    <row r="9" spans="1:27" x14ac:dyDescent="0.25">
      <c r="A9" s="28" t="s">
        <v>134</v>
      </c>
      <c r="B9" s="28" t="s">
        <v>68</v>
      </c>
      <c r="C9" s="24">
        <v>6.2868656500000009E-2</v>
      </c>
      <c r="D9" s="24">
        <v>6.1435981000000001E-2</v>
      </c>
      <c r="E9" s="24">
        <v>823.17079899999999</v>
      </c>
      <c r="F9" s="24">
        <v>6.2618168500000002E-2</v>
      </c>
      <c r="G9" s="24">
        <v>27.777314815</v>
      </c>
      <c r="H9" s="24">
        <v>193.08074428200001</v>
      </c>
      <c r="I9" s="24">
        <v>188.18313507100001</v>
      </c>
      <c r="J9" s="24">
        <v>445.84060648999991</v>
      </c>
      <c r="K9" s="24">
        <v>6.2633948000000009E-2</v>
      </c>
      <c r="L9" s="24">
        <v>6.2209594E-2</v>
      </c>
      <c r="M9" s="24">
        <v>6.2275220999999999E-2</v>
      </c>
      <c r="N9" s="24">
        <v>508.33372407400003</v>
      </c>
      <c r="O9" s="24">
        <v>6.3231977999999994E-2</v>
      </c>
      <c r="P9" s="24">
        <v>195.60794951100002</v>
      </c>
      <c r="Q9" s="24">
        <v>656.51513369099996</v>
      </c>
      <c r="R9" s="24">
        <v>72.069876407999999</v>
      </c>
      <c r="S9" s="24">
        <v>8027.7164000000002</v>
      </c>
      <c r="T9" s="24">
        <v>6.6070098000000008E-2</v>
      </c>
      <c r="U9" s="24">
        <v>610.25801936400012</v>
      </c>
      <c r="V9" s="24">
        <v>119.488555812</v>
      </c>
      <c r="W9" s="24">
        <v>709.93457715649993</v>
      </c>
      <c r="X9" s="24">
        <v>18.940163782999999</v>
      </c>
      <c r="Y9" s="24">
        <v>858.03084733599997</v>
      </c>
      <c r="Z9" s="24">
        <v>1246.879163283</v>
      </c>
      <c r="AA9" s="24">
        <v>608.51609934700002</v>
      </c>
    </row>
    <row r="10" spans="1:27" x14ac:dyDescent="0.25">
      <c r="A10" s="28" t="s">
        <v>135</v>
      </c>
      <c r="B10" s="28" t="s">
        <v>68</v>
      </c>
      <c r="C10" s="24">
        <v>4.8502782999999994E-2</v>
      </c>
      <c r="D10" s="24">
        <v>4.6454256999999999E-2</v>
      </c>
      <c r="E10" s="24">
        <v>4.8061964500000005E-2</v>
      </c>
      <c r="F10" s="24">
        <v>4.8239824000000001E-2</v>
      </c>
      <c r="G10" s="24">
        <v>4.7643464000000003E-2</v>
      </c>
      <c r="H10" s="24">
        <v>4.7847258000000004E-2</v>
      </c>
      <c r="I10" s="24">
        <v>4.7991631E-2</v>
      </c>
      <c r="J10" s="24">
        <v>4.7701760000000003E-2</v>
      </c>
      <c r="K10" s="24">
        <v>4.8314659000000003E-2</v>
      </c>
      <c r="L10" s="24">
        <v>4.8472532500000005E-2</v>
      </c>
      <c r="M10" s="24">
        <v>4.6374956999999994E-2</v>
      </c>
      <c r="N10" s="24">
        <v>4.8569825000000004E-2</v>
      </c>
      <c r="O10" s="24">
        <v>4.8813413999999992E-2</v>
      </c>
      <c r="P10" s="24">
        <v>4.7662684000000004E-2</v>
      </c>
      <c r="Q10" s="24">
        <v>4.8455541499999998E-2</v>
      </c>
      <c r="R10" s="24">
        <v>4.8360724499999994E-2</v>
      </c>
      <c r="S10" s="24">
        <v>36.930539031000002</v>
      </c>
      <c r="T10" s="24">
        <v>4.9550294000000002E-2</v>
      </c>
      <c r="U10" s="24">
        <v>54.752286720999997</v>
      </c>
      <c r="V10" s="24">
        <v>4.7476939000000003E-2</v>
      </c>
      <c r="W10" s="24">
        <v>65.592078497000003</v>
      </c>
      <c r="X10" s="24">
        <v>4.9790421000000001E-2</v>
      </c>
      <c r="Y10" s="24">
        <v>76.200376460000001</v>
      </c>
      <c r="Z10" s="24">
        <v>170.18742662700001</v>
      </c>
      <c r="AA10" s="24">
        <v>4.7323511999999998E-2</v>
      </c>
    </row>
    <row r="11" spans="1:27" x14ac:dyDescent="0.25">
      <c r="A11" s="22" t="s">
        <v>40</v>
      </c>
      <c r="B11" s="22" t="s">
        <v>153</v>
      </c>
      <c r="C11" s="30">
        <v>3.0637208031999998</v>
      </c>
      <c r="D11" s="30">
        <v>11639.333888151803</v>
      </c>
      <c r="E11" s="30">
        <v>76672.221919311502</v>
      </c>
      <c r="F11" s="30">
        <v>32647.689497123505</v>
      </c>
      <c r="G11" s="30">
        <v>84270.6472226935</v>
      </c>
      <c r="H11" s="30">
        <v>30826.623871975</v>
      </c>
      <c r="I11" s="30">
        <v>410.19704812109995</v>
      </c>
      <c r="J11" s="30">
        <v>80076.112321573513</v>
      </c>
      <c r="K11" s="30">
        <v>8.2993940142000007</v>
      </c>
      <c r="L11" s="30">
        <v>12617.9604827531</v>
      </c>
      <c r="M11" s="30">
        <v>4260.9247938145008</v>
      </c>
      <c r="N11" s="30">
        <v>1125.0691275075999</v>
      </c>
      <c r="O11" s="30">
        <v>1500.2059005739998</v>
      </c>
      <c r="P11" s="30">
        <v>5721.5496662200003</v>
      </c>
      <c r="Q11" s="30">
        <v>1473.5081417545</v>
      </c>
      <c r="R11" s="30">
        <v>12057.617504532998</v>
      </c>
      <c r="S11" s="30">
        <v>51344.743054429986</v>
      </c>
      <c r="T11" s="30">
        <v>31.625344767699993</v>
      </c>
      <c r="U11" s="30">
        <v>7969.850831672501</v>
      </c>
      <c r="V11" s="30">
        <v>121.02542174300001</v>
      </c>
      <c r="W11" s="30">
        <v>18612.303445066696</v>
      </c>
      <c r="X11" s="30">
        <v>7470.9909595909985</v>
      </c>
      <c r="Y11" s="30">
        <v>9593.0846534909997</v>
      </c>
      <c r="Z11" s="30">
        <v>19213.125668576999</v>
      </c>
      <c r="AA11" s="30">
        <v>10536.590726715</v>
      </c>
    </row>
  </sheetData>
  <sheetProtection algorithmName="SHA-512" hashValue="8OlfS+TEHmFzLMHrqFYaMeE9iUDDmuOSJ3m2wvpEoKqVaMD6tG80KuzxJu9KjC19Dz/XekV3yCxhLqI5qmRMSg==" saltValue="zWHRftTRYczMH3xSSXfF+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06789-131F-4AE6-8480-DF0676B4089A}">
  <sheetPr codeName="Sheet15">
    <tabColor rgb="FFFFE600"/>
  </sheetPr>
  <dimension ref="A1:C32"/>
  <sheetViews>
    <sheetView showGridLines="0" zoomScale="85" zoomScaleNormal="85" workbookViewId="0"/>
  </sheetViews>
  <sheetFormatPr defaultRowHeight="15" x14ac:dyDescent="0.25"/>
  <cols>
    <col min="1" max="1" width="11.5703125" bestFit="1" customWidth="1"/>
    <col min="2" max="2" width="3.7109375" bestFit="1" customWidth="1"/>
    <col min="3" max="3" width="37.5703125" customWidth="1"/>
    <col min="4" max="24" width="9.42578125" customWidth="1"/>
  </cols>
  <sheetData>
    <row r="1" spans="1:3" x14ac:dyDescent="0.25">
      <c r="A1" s="2" t="s">
        <v>15</v>
      </c>
    </row>
    <row r="3" spans="1:3" x14ac:dyDescent="0.25">
      <c r="A3" s="6">
        <v>44406</v>
      </c>
      <c r="B3" s="5">
        <v>1</v>
      </c>
      <c r="C3" t="s">
        <v>16</v>
      </c>
    </row>
    <row r="4" spans="1:3" x14ac:dyDescent="0.25">
      <c r="A4" s="3"/>
      <c r="B4" s="5"/>
    </row>
    <row r="5" spans="1:3" x14ac:dyDescent="0.25">
      <c r="A5" s="3"/>
      <c r="B5" s="5"/>
    </row>
    <row r="6" spans="1:3" x14ac:dyDescent="0.25">
      <c r="A6" s="3"/>
      <c r="B6" s="5"/>
    </row>
    <row r="7" spans="1:3" x14ac:dyDescent="0.25">
      <c r="A7" s="3"/>
      <c r="B7" s="5"/>
    </row>
    <row r="8" spans="1:3" x14ac:dyDescent="0.25">
      <c r="A8" s="3"/>
      <c r="B8" s="5"/>
    </row>
    <row r="9" spans="1:3" x14ac:dyDescent="0.25">
      <c r="A9" s="3"/>
      <c r="B9" s="5"/>
    </row>
    <row r="10" spans="1:3" x14ac:dyDescent="0.25">
      <c r="A10" s="3"/>
      <c r="B10" s="5"/>
    </row>
    <row r="11" spans="1:3" x14ac:dyDescent="0.25">
      <c r="A11" s="3"/>
      <c r="B11" s="5"/>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sheetData>
  <sheetProtection algorithmName="SHA-512" hashValue="HMl87ssVYNChfHEKRhp/eChkb+QnpK9Kec++6m7M3CZvbsPNLBBVi/zf5/JszxqSZgcz/eg6aQ3wRGsoGLFrmw==" saltValue="4ebD6RofOoxhCaAdClBrAg=="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18386-737A-42F8-B2FD-1E2322A9BD90}">
  <sheetPr codeName="Sheet17">
    <tabColor rgb="FFFFE600"/>
  </sheetPr>
  <dimension ref="A1:B30"/>
  <sheetViews>
    <sheetView showGridLines="0" zoomScale="85" zoomScaleNormal="85" workbookViewId="0"/>
  </sheetViews>
  <sheetFormatPr defaultRowHeight="15" x14ac:dyDescent="0.25"/>
  <cols>
    <col min="1" max="1" width="13.7109375" customWidth="1"/>
    <col min="2" max="2" width="20.140625" customWidth="1"/>
    <col min="3" max="3" width="37.5703125" customWidth="1"/>
    <col min="4" max="24" width="9.42578125" customWidth="1"/>
  </cols>
  <sheetData>
    <row r="1" spans="1:2" x14ac:dyDescent="0.25">
      <c r="A1" s="2" t="s">
        <v>17</v>
      </c>
    </row>
    <row r="3" spans="1:2" x14ac:dyDescent="0.25">
      <c r="A3" t="s">
        <v>18</v>
      </c>
      <c r="B3" s="5" t="s">
        <v>19</v>
      </c>
    </row>
    <row r="4" spans="1:2" x14ac:dyDescent="0.25">
      <c r="A4" t="s">
        <v>20</v>
      </c>
      <c r="B4" s="5" t="s">
        <v>21</v>
      </c>
    </row>
    <row r="5" spans="1:2" x14ac:dyDescent="0.25">
      <c r="A5" s="3" t="s">
        <v>22</v>
      </c>
      <c r="B5" t="s">
        <v>23</v>
      </c>
    </row>
    <row r="6" spans="1:2" x14ac:dyDescent="0.25">
      <c r="A6" t="s">
        <v>24</v>
      </c>
      <c r="B6" s="5" t="s">
        <v>25</v>
      </c>
    </row>
    <row r="7" spans="1:2" x14ac:dyDescent="0.25">
      <c r="A7" t="s">
        <v>26</v>
      </c>
      <c r="B7" s="5" t="s">
        <v>27</v>
      </c>
    </row>
    <row r="8" spans="1:2" x14ac:dyDescent="0.25">
      <c r="A8" t="s">
        <v>28</v>
      </c>
      <c r="B8" s="5" t="s">
        <v>29</v>
      </c>
    </row>
    <row r="9" spans="1:2" x14ac:dyDescent="0.25">
      <c r="A9" t="s">
        <v>30</v>
      </c>
      <c r="B9" s="5" t="s">
        <v>31</v>
      </c>
    </row>
    <row r="10" spans="1:2" x14ac:dyDescent="0.25">
      <c r="A10" t="s">
        <v>32</v>
      </c>
      <c r="B10" t="s">
        <v>33</v>
      </c>
    </row>
    <row r="11" spans="1:2" x14ac:dyDescent="0.25">
      <c r="A11" t="s">
        <v>34</v>
      </c>
      <c r="B11" s="5" t="s">
        <v>35</v>
      </c>
    </row>
    <row r="12" spans="1:2" x14ac:dyDescent="0.25">
      <c r="A12" t="s">
        <v>36</v>
      </c>
      <c r="B12" s="5" t="s">
        <v>37</v>
      </c>
    </row>
    <row r="13" spans="1:2" x14ac:dyDescent="0.25">
      <c r="A13" t="s">
        <v>38</v>
      </c>
      <c r="B13" s="5" t="s">
        <v>39</v>
      </c>
    </row>
    <row r="14" spans="1:2" x14ac:dyDescent="0.25">
      <c r="A14" t="s">
        <v>40</v>
      </c>
      <c r="B14" s="5" t="s">
        <v>41</v>
      </c>
    </row>
    <row r="15" spans="1:2" x14ac:dyDescent="0.25">
      <c r="A15" t="s">
        <v>42</v>
      </c>
      <c r="B15" s="5" t="s">
        <v>43</v>
      </c>
    </row>
    <row r="16" spans="1:2" x14ac:dyDescent="0.25">
      <c r="A16" t="s">
        <v>44</v>
      </c>
      <c r="B16" s="5" t="s">
        <v>45</v>
      </c>
    </row>
    <row r="17" spans="1:2" x14ac:dyDescent="0.25">
      <c r="A17" t="s">
        <v>46</v>
      </c>
      <c r="B17" s="5" t="s">
        <v>47</v>
      </c>
    </row>
    <row r="18" spans="1:2" x14ac:dyDescent="0.25">
      <c r="A18" t="s">
        <v>48</v>
      </c>
      <c r="B18" s="5" t="s">
        <v>49</v>
      </c>
    </row>
    <row r="19" spans="1:2" x14ac:dyDescent="0.25">
      <c r="A19" t="s">
        <v>50</v>
      </c>
      <c r="B19" s="5" t="s">
        <v>51</v>
      </c>
    </row>
    <row r="20" spans="1:2" x14ac:dyDescent="0.25">
      <c r="A20" t="s">
        <v>52</v>
      </c>
      <c r="B20" s="5" t="s">
        <v>53</v>
      </c>
    </row>
    <row r="21" spans="1:2" x14ac:dyDescent="0.25">
      <c r="A21" t="s">
        <v>54</v>
      </c>
      <c r="B21" s="5" t="s">
        <v>55</v>
      </c>
    </row>
    <row r="22" spans="1:2" x14ac:dyDescent="0.25">
      <c r="A22" t="s">
        <v>56</v>
      </c>
      <c r="B22" s="5" t="s">
        <v>57</v>
      </c>
    </row>
    <row r="24" spans="1:2" x14ac:dyDescent="0.25">
      <c r="A24" s="2" t="s">
        <v>58</v>
      </c>
    </row>
    <row r="26" spans="1:2" x14ac:dyDescent="0.25">
      <c r="A26" t="s">
        <v>59</v>
      </c>
    </row>
    <row r="27" spans="1:2" x14ac:dyDescent="0.25">
      <c r="A27" t="s">
        <v>60</v>
      </c>
    </row>
    <row r="28" spans="1:2" x14ac:dyDescent="0.25">
      <c r="A28" t="s">
        <v>61</v>
      </c>
    </row>
    <row r="29" spans="1:2" x14ac:dyDescent="0.25">
      <c r="A29" t="s">
        <v>62</v>
      </c>
    </row>
    <row r="30" spans="1:2" x14ac:dyDescent="0.25">
      <c r="A30" s="7" t="s">
        <v>63</v>
      </c>
    </row>
  </sheetData>
  <sheetProtection algorithmName="SHA-512" hashValue="x4IVdLH4Shzq+Cyf4x8df6dMKdYuCCwtnf0nrTZRfe56VsmbmWyeNHf+J2ias7uQjIAdGBJUJcd5PqdAE3OkdQ==" saltValue="XvvbCODrDCaS6/1rEROQHA=="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A3E45-5246-47EC-9BCE-5C23A0447A88}">
  <sheetPr codeName="Sheet90">
    <tabColor rgb="FFFF6D00"/>
  </sheetPr>
  <dimension ref="A1:AG80"/>
  <sheetViews>
    <sheetView zoomScale="90" zoomScaleNormal="90" workbookViewId="0">
      <selection activeCell="H51" sqref="H51:R51"/>
    </sheetView>
  </sheetViews>
  <sheetFormatPr defaultColWidth="9.140625" defaultRowHeight="15" x14ac:dyDescent="0.25"/>
  <cols>
    <col min="1" max="1" width="14.42578125" style="12" bestFit="1" customWidth="1"/>
    <col min="2" max="2" width="9.140625" style="12"/>
    <col min="3" max="3" width="22.28515625" style="12" customWidth="1"/>
    <col min="4" max="4" width="7.7109375" style="12" customWidth="1"/>
    <col min="5" max="5" width="22.28515625" style="12" customWidth="1"/>
    <col min="6" max="6" width="8.42578125" style="12" customWidth="1"/>
    <col min="7" max="7" width="9.140625" style="12"/>
    <col min="8" max="8" width="46.7109375" style="12" customWidth="1"/>
    <col min="9" max="9" width="9.28515625" style="12" customWidth="1"/>
    <col min="10" max="19" width="9.28515625" style="12" bestFit="1" customWidth="1"/>
    <col min="20" max="21" width="9.5703125" style="12" bestFit="1" customWidth="1"/>
    <col min="22" max="22" width="9.28515625" style="12" bestFit="1" customWidth="1"/>
    <col min="23" max="29" width="9.5703125" style="12" bestFit="1" customWidth="1"/>
    <col min="30" max="33" width="9.5703125" style="12" customWidth="1"/>
    <col min="34" max="16384" width="9.140625" style="12"/>
  </cols>
  <sheetData>
    <row r="1" spans="1:33" ht="23.25" x14ac:dyDescent="0.35">
      <c r="A1" s="9" t="s">
        <v>82</v>
      </c>
      <c r="B1" s="10"/>
      <c r="C1" s="11" t="s">
        <v>65</v>
      </c>
      <c r="D1" s="9" t="s">
        <v>83</v>
      </c>
      <c r="E1" s="11" t="s">
        <v>84</v>
      </c>
      <c r="I1" s="13">
        <v>0</v>
      </c>
      <c r="J1" s="13">
        <f>I1+1</f>
        <v>1</v>
      </c>
      <c r="K1" s="13">
        <f t="shared" ref="K1:AG1" si="0">J1+1</f>
        <v>2</v>
      </c>
      <c r="L1" s="13">
        <f t="shared" si="0"/>
        <v>3</v>
      </c>
      <c r="M1" s="13">
        <f t="shared" si="0"/>
        <v>4</v>
      </c>
      <c r="N1" s="13">
        <f t="shared" si="0"/>
        <v>5</v>
      </c>
      <c r="O1" s="13">
        <f t="shared" si="0"/>
        <v>6</v>
      </c>
      <c r="P1" s="13">
        <f t="shared" si="0"/>
        <v>7</v>
      </c>
      <c r="Q1" s="13">
        <f t="shared" si="0"/>
        <v>8</v>
      </c>
      <c r="R1" s="13">
        <f t="shared" si="0"/>
        <v>9</v>
      </c>
      <c r="S1" s="13">
        <f t="shared" si="0"/>
        <v>10</v>
      </c>
      <c r="T1" s="13">
        <f t="shared" si="0"/>
        <v>11</v>
      </c>
      <c r="U1" s="13">
        <f t="shared" si="0"/>
        <v>12</v>
      </c>
      <c r="V1" s="13">
        <f t="shared" si="0"/>
        <v>13</v>
      </c>
      <c r="W1" s="13">
        <f t="shared" si="0"/>
        <v>14</v>
      </c>
      <c r="X1" s="13">
        <f t="shared" si="0"/>
        <v>15</v>
      </c>
      <c r="Y1" s="13">
        <f t="shared" si="0"/>
        <v>16</v>
      </c>
      <c r="Z1" s="13">
        <f t="shared" si="0"/>
        <v>17</v>
      </c>
      <c r="AA1" s="13">
        <f t="shared" si="0"/>
        <v>18</v>
      </c>
      <c r="AB1" s="13">
        <f t="shared" si="0"/>
        <v>19</v>
      </c>
      <c r="AC1" s="13">
        <f t="shared" si="0"/>
        <v>20</v>
      </c>
      <c r="AD1" s="13">
        <f t="shared" si="0"/>
        <v>21</v>
      </c>
      <c r="AE1" s="13">
        <f t="shared" si="0"/>
        <v>22</v>
      </c>
      <c r="AF1" s="13">
        <f t="shared" si="0"/>
        <v>23</v>
      </c>
      <c r="AG1" s="13">
        <f t="shared" si="0"/>
        <v>24</v>
      </c>
    </row>
    <row r="3" spans="1:33" ht="24.75" x14ac:dyDescent="0.4">
      <c r="A3" s="14" t="str">
        <f xml:space="preserve"> B4&amp; " discounted market benefits (excluding competition benefits)"</f>
        <v>NEM discounted market benefits (excluding competition benefits)</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x14ac:dyDescent="0.25">
      <c r="A4" s="16" t="s">
        <v>85</v>
      </c>
      <c r="B4" s="8" t="s">
        <v>40</v>
      </c>
    </row>
    <row r="6" spans="1:33" x14ac:dyDescent="0.25">
      <c r="H6" s="17" t="s">
        <v>86</v>
      </c>
      <c r="I6" s="18" t="s">
        <v>79</v>
      </c>
      <c r="J6" s="18" t="s">
        <v>87</v>
      </c>
      <c r="K6" s="18" t="s">
        <v>88</v>
      </c>
      <c r="L6" s="18" t="s">
        <v>89</v>
      </c>
      <c r="M6" s="18" t="s">
        <v>90</v>
      </c>
      <c r="N6" s="18" t="s">
        <v>91</v>
      </c>
      <c r="O6" s="18" t="s">
        <v>92</v>
      </c>
      <c r="P6" s="18" t="s">
        <v>93</v>
      </c>
      <c r="Q6" s="18" t="s">
        <v>94</v>
      </c>
      <c r="R6" s="18" t="s">
        <v>95</v>
      </c>
      <c r="S6" s="18" t="s">
        <v>96</v>
      </c>
      <c r="T6" s="18" t="s">
        <v>97</v>
      </c>
      <c r="U6" s="18" t="s">
        <v>98</v>
      </c>
      <c r="V6" s="18" t="s">
        <v>99</v>
      </c>
      <c r="W6" s="18" t="s">
        <v>100</v>
      </c>
      <c r="X6" s="18" t="s">
        <v>101</v>
      </c>
      <c r="Y6" s="18" t="s">
        <v>102</v>
      </c>
      <c r="Z6" s="18" t="s">
        <v>103</v>
      </c>
      <c r="AA6" s="18" t="s">
        <v>104</v>
      </c>
      <c r="AB6" s="18" t="s">
        <v>105</v>
      </c>
      <c r="AC6" s="18" t="s">
        <v>106</v>
      </c>
      <c r="AD6" s="18" t="s">
        <v>107</v>
      </c>
      <c r="AE6" s="18" t="s">
        <v>108</v>
      </c>
      <c r="AF6" s="18" t="s">
        <v>109</v>
      </c>
      <c r="AG6" s="18" t="s">
        <v>110</v>
      </c>
    </row>
    <row r="7" spans="1:33" x14ac:dyDescent="0.25">
      <c r="E7" s="19" t="s">
        <v>111</v>
      </c>
      <c r="H7" s="20" t="s">
        <v>112</v>
      </c>
      <c r="I7" s="21">
        <f t="shared" ref="I7:I13" ca="1" si="1">(SUMIFS(OFFSET(INDIRECT("'"&amp;$E$1 &amp; "_"&amp;$E7 &amp; " Cost'!C:C"), 0, I$1), INDIRECT("'"&amp;$E$1 &amp; "_"&amp;$E7 &amp; " Cost'!A:A"), $B$4)-SUMIFS(OFFSET(INDIRECT("'"&amp;$C$1 &amp; "_"&amp;$E7 &amp; " Cost'!C:C"), 0, I$1), INDIRECT("'"&amp;$C$1 &amp; "_"&amp;$E7 &amp; " Cost'!A:A"), $B$4))/1000</f>
        <v>1.5632659470295039E-2</v>
      </c>
      <c r="J7" s="21">
        <f ca="1">I7+(SUMIFS(OFFSET(INDIRECT("'"&amp;$E$1 &amp; "_"&amp;$E7 &amp; " Cost'!C:C"), 0, J$1), INDIRECT("'"&amp;$E$1 &amp; "_"&amp;$E7 &amp; " Cost'!A:A"), $B$4)-SUMIFS(OFFSET(INDIRECT("'"&amp;$C$1 &amp; "_"&amp;$E7 &amp; " Cost'!C:C"), 0, J$1), INDIRECT("'"&amp;$C$1 &amp; "_"&amp;$E7 &amp; " Cost'!A:A"), $B$4))/1000</f>
        <v>4.2942832872136932E-2</v>
      </c>
      <c r="K7" s="21">
        <f t="shared" ref="K7:Z13" ca="1" si="2">J7+(SUMIFS(OFFSET(INDIRECT("'"&amp;$E$1 &amp; "_"&amp;$E7 &amp; " Cost'!C:C"), 0, K$1), INDIRECT("'"&amp;$E$1 &amp; "_"&amp;$E7 &amp; " Cost'!A:A"), $B$4)-SUMIFS(OFFSET(INDIRECT("'"&amp;$C$1 &amp; "_"&amp;$E7 &amp; " Cost'!C:C"), 0, K$1), INDIRECT("'"&amp;$C$1 &amp; "_"&amp;$E7 &amp; " Cost'!A:A"), $B$4))/1000</f>
        <v>24.853123810372413</v>
      </c>
      <c r="L7" s="21">
        <f t="shared" ca="1" si="2"/>
        <v>24.870253306862764</v>
      </c>
      <c r="M7" s="21">
        <f t="shared" ca="1" si="2"/>
        <v>39.898747882379318</v>
      </c>
      <c r="N7" s="21">
        <f t="shared" ca="1" si="2"/>
        <v>68.950018261174762</v>
      </c>
      <c r="O7" s="21">
        <f t="shared" ca="1" si="2"/>
        <v>92.121874644613456</v>
      </c>
      <c r="P7" s="21">
        <f t="shared" ca="1" si="2"/>
        <v>71.816214814644638</v>
      </c>
      <c r="Q7" s="21">
        <f t="shared" ca="1" si="2"/>
        <v>-159.51735303378072</v>
      </c>
      <c r="R7" s="21">
        <f t="shared" ca="1" si="2"/>
        <v>616.86421931347024</v>
      </c>
      <c r="S7" s="21">
        <f t="shared" ca="1" si="2"/>
        <v>666.15940466405891</v>
      </c>
      <c r="T7" s="21">
        <f t="shared" ca="1" si="2"/>
        <v>835.256743589905</v>
      </c>
      <c r="U7" s="21">
        <f t="shared" ca="1" si="2"/>
        <v>835.25835613175127</v>
      </c>
      <c r="V7" s="21">
        <f t="shared" ca="1" si="2"/>
        <v>892.68419185118762</v>
      </c>
      <c r="W7" s="21">
        <f t="shared" ca="1" si="2"/>
        <v>843.28127415227368</v>
      </c>
      <c r="X7" s="21">
        <f t="shared" ca="1" si="2"/>
        <v>1078.3124821319202</v>
      </c>
      <c r="Y7" s="21">
        <f t="shared" ca="1" si="2"/>
        <v>1247.5226806528517</v>
      </c>
      <c r="Z7" s="21">
        <f t="shared" ca="1" si="2"/>
        <v>1301.3248242901791</v>
      </c>
      <c r="AA7" s="21">
        <f t="shared" ref="Z7:AG13" ca="1" si="3">Z7+(SUMIFS(OFFSET(INDIRECT("'"&amp;$E$1 &amp; "_"&amp;$E7 &amp; " Cost'!C:C"), 0, AA$1), INDIRECT("'"&amp;$E$1 &amp; "_"&amp;$E7 &amp; " Cost'!A:A"), $B$4)-SUMIFS(OFFSET(INDIRECT("'"&amp;$C$1 &amp; "_"&amp;$E7 &amp; " Cost'!C:C"), 0, AA$1), INDIRECT("'"&amp;$C$1 &amp; "_"&amp;$E7 &amp; " Cost'!A:A"), $B$4))/1000</f>
        <v>1369.4273551947711</v>
      </c>
      <c r="AB7" s="21">
        <f t="shared" ca="1" si="3"/>
        <v>1347.2427625827627</v>
      </c>
      <c r="AC7" s="21">
        <f t="shared" ca="1" si="3"/>
        <v>1233.2445464833288</v>
      </c>
      <c r="AD7" s="21">
        <f t="shared" ca="1" si="3"/>
        <v>1261.5516336921698</v>
      </c>
      <c r="AE7" s="21">
        <f t="shared" ca="1" si="3"/>
        <v>1206.233464997212</v>
      </c>
      <c r="AF7" s="21">
        <f t="shared" ca="1" si="3"/>
        <v>1211.2617189903692</v>
      </c>
      <c r="AG7" s="21">
        <f t="shared" ca="1" si="3"/>
        <v>1204.6581471532777</v>
      </c>
    </row>
    <row r="8" spans="1:33" x14ac:dyDescent="0.25">
      <c r="E8" s="19" t="str">
        <f>H8</f>
        <v>FOM</v>
      </c>
      <c r="H8" s="20" t="s">
        <v>30</v>
      </c>
      <c r="I8" s="21">
        <f t="shared" ca="1" si="1"/>
        <v>1.2285843968664878E-3</v>
      </c>
      <c r="J8" s="21">
        <f t="shared" ref="J8:Y13" ca="1" si="4">I8+(SUMIFS(OFFSET(INDIRECT("'"&amp;$E$1 &amp; "_"&amp;$E8 &amp; " Cost'!C:C"), 0, J$1), INDIRECT("'"&amp;$E$1 &amp; "_"&amp;$E8 &amp; " Cost'!A:A"), $B$4)-SUMIFS(OFFSET(INDIRECT("'"&amp;$C$1 &amp; "_"&amp;$E8 &amp; " Cost'!C:C"), 0, J$1), INDIRECT("'"&amp;$C$1 &amp; "_"&amp;$E8 &amp; " Cost'!A:A"), $B$4))/1000</f>
        <v>8.8464375615393397E-3</v>
      </c>
      <c r="K8" s="21">
        <f t="shared" ca="1" si="4"/>
        <v>12.510327004575442</v>
      </c>
      <c r="L8" s="21">
        <f t="shared" ca="1" si="4"/>
        <v>13.217399011755838</v>
      </c>
      <c r="M8" s="21">
        <f t="shared" ca="1" si="4"/>
        <v>16.818461698116163</v>
      </c>
      <c r="N8" s="21">
        <f t="shared" ca="1" si="4"/>
        <v>74.017623593750415</v>
      </c>
      <c r="O8" s="21">
        <f t="shared" ca="1" si="4"/>
        <v>309.28936313228792</v>
      </c>
      <c r="P8" s="21">
        <f t="shared" ca="1" si="4"/>
        <v>307.47242116649153</v>
      </c>
      <c r="Q8" s="21">
        <f t="shared" ca="1" si="4"/>
        <v>191.31385763670372</v>
      </c>
      <c r="R8" s="21">
        <f t="shared" ca="1" si="4"/>
        <v>246.01797071495577</v>
      </c>
      <c r="S8" s="21">
        <f t="shared" ca="1" si="4"/>
        <v>225.26335587533393</v>
      </c>
      <c r="T8" s="21">
        <f t="shared" ca="1" si="4"/>
        <v>245.64068275986202</v>
      </c>
      <c r="U8" s="21">
        <f t="shared" ca="1" si="4"/>
        <v>245.64109311269664</v>
      </c>
      <c r="V8" s="21">
        <f t="shared" ca="1" si="4"/>
        <v>250.3404824571721</v>
      </c>
      <c r="W8" s="21">
        <f t="shared" ca="1" si="4"/>
        <v>284.48005743366048</v>
      </c>
      <c r="X8" s="21">
        <f t="shared" ca="1" si="4"/>
        <v>257.09972380552648</v>
      </c>
      <c r="Y8" s="21">
        <f t="shared" ca="1" si="4"/>
        <v>259.54902577040491</v>
      </c>
      <c r="Z8" s="21">
        <f t="shared" ca="1" si="3"/>
        <v>273.6780313097164</v>
      </c>
      <c r="AA8" s="21">
        <f t="shared" ca="1" si="3"/>
        <v>283.39326998935104</v>
      </c>
      <c r="AB8" s="21">
        <f t="shared" ca="1" si="3"/>
        <v>277.1794138586265</v>
      </c>
      <c r="AC8" s="21">
        <f t="shared" ca="1" si="3"/>
        <v>271.40127699394753</v>
      </c>
      <c r="AD8" s="21">
        <f t="shared" ca="1" si="3"/>
        <v>263.33523141778824</v>
      </c>
      <c r="AE8" s="21">
        <f t="shared" ca="1" si="3"/>
        <v>258.40384907160541</v>
      </c>
      <c r="AF8" s="21">
        <f t="shared" ca="1" si="3"/>
        <v>263.91485965794612</v>
      </c>
      <c r="AG8" s="21">
        <f t="shared" ca="1" si="3"/>
        <v>261.91053559470566</v>
      </c>
    </row>
    <row r="9" spans="1:33" x14ac:dyDescent="0.25">
      <c r="E9" s="19" t="str">
        <f>H9</f>
        <v>Fuel</v>
      </c>
      <c r="H9" s="20" t="s">
        <v>80</v>
      </c>
      <c r="I9" s="21">
        <f t="shared" ca="1" si="1"/>
        <v>6.367887133266777E-3</v>
      </c>
      <c r="J9" s="21">
        <f t="shared" ca="1" si="4"/>
        <v>1.2873274622252212E-2</v>
      </c>
      <c r="K9" s="21">
        <f t="shared" ca="1" si="4"/>
        <v>-0.73936768167745326</v>
      </c>
      <c r="L9" s="21">
        <f t="shared" ca="1" si="4"/>
        <v>-1.6072281067285221</v>
      </c>
      <c r="M9" s="21">
        <f t="shared" ca="1" si="4"/>
        <v>-1.2473714685067527E-2</v>
      </c>
      <c r="N9" s="21">
        <f t="shared" ca="1" si="4"/>
        <v>11.819619747098301</v>
      </c>
      <c r="O9" s="21">
        <f t="shared" ca="1" si="4"/>
        <v>49.773017699270973</v>
      </c>
      <c r="P9" s="21">
        <f t="shared" ca="1" si="4"/>
        <v>83.207775114559809</v>
      </c>
      <c r="Q9" s="21">
        <f t="shared" ca="1" si="4"/>
        <v>138.0654475717605</v>
      </c>
      <c r="R9" s="21">
        <f t="shared" ca="1" si="4"/>
        <v>160.14362853566848</v>
      </c>
      <c r="S9" s="21">
        <f t="shared" ca="1" si="4"/>
        <v>168.51724010027456</v>
      </c>
      <c r="T9" s="21">
        <f t="shared" ca="1" si="4"/>
        <v>175.23713067480003</v>
      </c>
      <c r="U9" s="21">
        <f t="shared" ca="1" si="4"/>
        <v>181.4282335756902</v>
      </c>
      <c r="V9" s="21">
        <f t="shared" ca="1" si="4"/>
        <v>196.09004904284203</v>
      </c>
      <c r="W9" s="21">
        <f t="shared" ca="1" si="4"/>
        <v>192.18110545945299</v>
      </c>
      <c r="X9" s="21">
        <f t="shared" ca="1" si="4"/>
        <v>213.46062292798496</v>
      </c>
      <c r="Y9" s="21">
        <f t="shared" ca="1" si="4"/>
        <v>252.88437816092505</v>
      </c>
      <c r="Z9" s="21">
        <f t="shared" ca="1" si="3"/>
        <v>276.92976386514761</v>
      </c>
      <c r="AA9" s="21">
        <f t="shared" ca="1" si="3"/>
        <v>294.54733723384459</v>
      </c>
      <c r="AB9" s="21">
        <f t="shared" ca="1" si="3"/>
        <v>307.94863402430173</v>
      </c>
      <c r="AC9" s="21">
        <f t="shared" ca="1" si="3"/>
        <v>338.62324605818077</v>
      </c>
      <c r="AD9" s="21">
        <f t="shared" ca="1" si="3"/>
        <v>387.29724360916168</v>
      </c>
      <c r="AE9" s="21">
        <f t="shared" ca="1" si="3"/>
        <v>429.83208139762269</v>
      </c>
      <c r="AF9" s="21">
        <f t="shared" ca="1" si="3"/>
        <v>447.86646883219669</v>
      </c>
      <c r="AG9" s="21">
        <f t="shared" ca="1" si="3"/>
        <v>479.25414242175867</v>
      </c>
    </row>
    <row r="10" spans="1:33" x14ac:dyDescent="0.25">
      <c r="E10" s="19" t="str">
        <f>H10</f>
        <v>VOM</v>
      </c>
      <c r="H10" s="20" t="s">
        <v>54</v>
      </c>
      <c r="I10" s="21">
        <f t="shared" ca="1" si="1"/>
        <v>1.3904881702037528E-3</v>
      </c>
      <c r="J10" s="21">
        <f t="shared" ca="1" si="4"/>
        <v>2.7317430193070326E-3</v>
      </c>
      <c r="K10" s="21">
        <f t="shared" ca="1" si="4"/>
        <v>0.2047031519782031</v>
      </c>
      <c r="L10" s="21">
        <f t="shared" ca="1" si="4"/>
        <v>0.40447860035905614</v>
      </c>
      <c r="M10" s="21">
        <f t="shared" ca="1" si="4"/>
        <v>0.82293266601185322</v>
      </c>
      <c r="N10" s="21">
        <f t="shared" ca="1" si="4"/>
        <v>-2.8607741138612033</v>
      </c>
      <c r="O10" s="21">
        <f t="shared" ca="1" si="4"/>
        <v>-6.9251396306243835</v>
      </c>
      <c r="P10" s="21">
        <f t="shared" ca="1" si="4"/>
        <v>-15.72684909847041</v>
      </c>
      <c r="Q10" s="21">
        <f t="shared" ca="1" si="4"/>
        <v>-25.948896065979032</v>
      </c>
      <c r="R10" s="21">
        <f t="shared" ca="1" si="4"/>
        <v>-40.399752824953232</v>
      </c>
      <c r="S10" s="21">
        <f t="shared" ca="1" si="4"/>
        <v>-52.761503629686132</v>
      </c>
      <c r="T10" s="21">
        <f t="shared" ca="1" si="4"/>
        <v>-63.717226982802202</v>
      </c>
      <c r="U10" s="21">
        <f t="shared" ca="1" si="4"/>
        <v>-73.284003848957468</v>
      </c>
      <c r="V10" s="21">
        <f t="shared" ca="1" si="4"/>
        <v>-86.613739451419491</v>
      </c>
      <c r="W10" s="21">
        <f t="shared" ca="1" si="4"/>
        <v>-98.454305615363396</v>
      </c>
      <c r="X10" s="21">
        <f t="shared" ca="1" si="4"/>
        <v>-108.25207446802359</v>
      </c>
      <c r="Y10" s="21">
        <f t="shared" ca="1" si="4"/>
        <v>-116.15584839745313</v>
      </c>
      <c r="Z10" s="21">
        <f t="shared" ca="1" si="3"/>
        <v>-123.97411732594298</v>
      </c>
      <c r="AA10" s="21">
        <f t="shared" ca="1" si="3"/>
        <v>-132.06047211047385</v>
      </c>
      <c r="AB10" s="21">
        <f t="shared" ca="1" si="3"/>
        <v>-140.49269114842193</v>
      </c>
      <c r="AC10" s="21">
        <f t="shared" ca="1" si="3"/>
        <v>-145.61500442427544</v>
      </c>
      <c r="AD10" s="21">
        <f t="shared" ca="1" si="3"/>
        <v>-151.74460773273364</v>
      </c>
      <c r="AE10" s="21">
        <f t="shared" ca="1" si="3"/>
        <v>-156.53686956146959</v>
      </c>
      <c r="AF10" s="21">
        <f t="shared" ca="1" si="3"/>
        <v>-160.92798526271321</v>
      </c>
      <c r="AG10" s="21">
        <f t="shared" ca="1" si="3"/>
        <v>-165.39583201301656</v>
      </c>
    </row>
    <row r="11" spans="1:33" x14ac:dyDescent="0.25">
      <c r="E11" s="19" t="str">
        <f>H11</f>
        <v>REHAB</v>
      </c>
      <c r="H11" s="20" t="s">
        <v>81</v>
      </c>
      <c r="I11" s="21">
        <f t="shared" ca="1" si="1"/>
        <v>0</v>
      </c>
      <c r="J11" s="21">
        <f t="shared" ca="1" si="4"/>
        <v>0</v>
      </c>
      <c r="K11" s="21">
        <f t="shared" ca="1" si="4"/>
        <v>0</v>
      </c>
      <c r="L11" s="21">
        <f t="shared" ca="1" si="4"/>
        <v>-4.3906961512686395E-2</v>
      </c>
      <c r="M11" s="21">
        <f t="shared" ca="1" si="4"/>
        <v>-0.63882908362380841</v>
      </c>
      <c r="N11" s="21">
        <f t="shared" ca="1" si="4"/>
        <v>-8.2167838468584904</v>
      </c>
      <c r="O11" s="21">
        <f t="shared" ca="1" si="4"/>
        <v>-48.111003587475466</v>
      </c>
      <c r="P11" s="21">
        <f t="shared" ca="1" si="4"/>
        <v>-48.11100353562999</v>
      </c>
      <c r="Q11" s="21">
        <f t="shared" ca="1" si="4"/>
        <v>-42.030525766652815</v>
      </c>
      <c r="R11" s="21">
        <f t="shared" ca="1" si="4"/>
        <v>-37.487496257832817</v>
      </c>
      <c r="S11" s="21">
        <f t="shared" ca="1" si="4"/>
        <v>-32.962514413521859</v>
      </c>
      <c r="T11" s="21">
        <f t="shared" ca="1" si="4"/>
        <v>-32.962514413521859</v>
      </c>
      <c r="U11" s="21">
        <f t="shared" ca="1" si="4"/>
        <v>-32.962514410417484</v>
      </c>
      <c r="V11" s="21">
        <f t="shared" ca="1" si="4"/>
        <v>-32.962514405433751</v>
      </c>
      <c r="W11" s="21">
        <f t="shared" ca="1" si="4"/>
        <v>-32.962514405433751</v>
      </c>
      <c r="X11" s="21">
        <f t="shared" ca="1" si="4"/>
        <v>-32.962514405433751</v>
      </c>
      <c r="Y11" s="21">
        <f t="shared" ca="1" si="4"/>
        <v>-32.962514405433751</v>
      </c>
      <c r="Z11" s="21">
        <f t="shared" ca="1" si="3"/>
        <v>-32.962514405433751</v>
      </c>
      <c r="AA11" s="21">
        <f t="shared" ca="1" si="3"/>
        <v>-32.962514405433751</v>
      </c>
      <c r="AB11" s="21">
        <f t="shared" ca="1" si="3"/>
        <v>-32.962514405433751</v>
      </c>
      <c r="AC11" s="21">
        <f t="shared" ca="1" si="3"/>
        <v>-32.962514405433751</v>
      </c>
      <c r="AD11" s="21">
        <f t="shared" ca="1" si="3"/>
        <v>-32.962514405433751</v>
      </c>
      <c r="AE11" s="21">
        <f t="shared" ca="1" si="3"/>
        <v>-32.962514405433751</v>
      </c>
      <c r="AF11" s="21">
        <f t="shared" ca="1" si="3"/>
        <v>-32.962514405155723</v>
      </c>
      <c r="AG11" s="21">
        <f t="shared" ca="1" si="3"/>
        <v>-32.96251440308037</v>
      </c>
    </row>
    <row r="12" spans="1:33" x14ac:dyDescent="0.25">
      <c r="E12" s="19" t="s">
        <v>113</v>
      </c>
      <c r="H12" s="20" t="s">
        <v>114</v>
      </c>
      <c r="I12" s="21">
        <f t="shared" ca="1" si="1"/>
        <v>3.9491382101311491E-4</v>
      </c>
      <c r="J12" s="21">
        <f t="shared" ca="1" si="4"/>
        <v>2.2657037345779419E-3</v>
      </c>
      <c r="K12" s="21">
        <f t="shared" ca="1" si="4"/>
        <v>2.5181090766744378E-3</v>
      </c>
      <c r="L12" s="21">
        <f t="shared" ca="1" si="4"/>
        <v>2.6981357687853699E-3</v>
      </c>
      <c r="M12" s="21">
        <f t="shared" ca="1" si="4"/>
        <v>3.0132240214191816E-3</v>
      </c>
      <c r="N12" s="21">
        <f t="shared" ca="1" si="4"/>
        <v>3.3483983634726164E-3</v>
      </c>
      <c r="O12" s="21">
        <f t="shared" ca="1" si="4"/>
        <v>3.5705889685507309E-3</v>
      </c>
      <c r="P12" s="21">
        <f t="shared" ca="1" si="4"/>
        <v>4.5121089068895087E-3</v>
      </c>
      <c r="Q12" s="21">
        <f t="shared" ca="1" si="4"/>
        <v>142.05849878977835</v>
      </c>
      <c r="R12" s="21">
        <f t="shared" ca="1" si="4"/>
        <v>142.05853420124654</v>
      </c>
      <c r="S12" s="21">
        <f t="shared" ca="1" si="4"/>
        <v>142.05857774293582</v>
      </c>
      <c r="T12" s="21">
        <f t="shared" ca="1" si="4"/>
        <v>142.05875461232287</v>
      </c>
      <c r="U12" s="21">
        <f t="shared" ca="1" si="4"/>
        <v>142.05880367429944</v>
      </c>
      <c r="V12" s="21">
        <f t="shared" ca="1" si="4"/>
        <v>142.05890366103185</v>
      </c>
      <c r="W12" s="21">
        <f t="shared" ca="1" si="4"/>
        <v>254.54869711015314</v>
      </c>
      <c r="X12" s="21">
        <f t="shared" ca="1" si="4"/>
        <v>254.54871703253878</v>
      </c>
      <c r="Y12" s="21">
        <f t="shared" ca="1" si="4"/>
        <v>349.7573495605975</v>
      </c>
      <c r="Z12" s="21">
        <f t="shared" ca="1" si="3"/>
        <v>351.8225784761014</v>
      </c>
      <c r="AA12" s="21">
        <f t="shared" ca="1" si="3"/>
        <v>354.45795642351555</v>
      </c>
      <c r="AB12" s="21">
        <f t="shared" ca="1" si="3"/>
        <v>354.4579933230599</v>
      </c>
      <c r="AC12" s="21">
        <f t="shared" ca="1" si="3"/>
        <v>350.48577759709963</v>
      </c>
      <c r="AD12" s="21">
        <f t="shared" ca="1" si="3"/>
        <v>337.29206307837154</v>
      </c>
      <c r="AE12" s="21">
        <f t="shared" ca="1" si="3"/>
        <v>334.33302626779346</v>
      </c>
      <c r="AF12" s="21">
        <f t="shared" ca="1" si="3"/>
        <v>367.46543017753788</v>
      </c>
      <c r="AG12" s="21">
        <f t="shared" ca="1" si="3"/>
        <v>356.7456093635102</v>
      </c>
    </row>
    <row r="13" spans="1:33" x14ac:dyDescent="0.25">
      <c r="E13" s="19" t="str">
        <f>H13</f>
        <v>USE+DSP</v>
      </c>
      <c r="H13" s="20" t="s">
        <v>115</v>
      </c>
      <c r="I13" s="21">
        <f t="shared" ca="1" si="1"/>
        <v>1.1766424218000013E-3</v>
      </c>
      <c r="J13" s="21">
        <f t="shared" ca="1" si="4"/>
        <v>2.1541483019988064E-3</v>
      </c>
      <c r="K13" s="21">
        <f t="shared" ca="1" si="4"/>
        <v>-1.3097867067905011</v>
      </c>
      <c r="L13" s="21">
        <f t="shared" ca="1" si="4"/>
        <v>-1.4348382378440023</v>
      </c>
      <c r="M13" s="21">
        <f t="shared" ca="1" si="4"/>
        <v>-8.3877831596394845</v>
      </c>
      <c r="N13" s="21">
        <f t="shared" ca="1" si="4"/>
        <v>2.7145995430655177</v>
      </c>
      <c r="O13" s="21">
        <f t="shared" ca="1" si="4"/>
        <v>6.8183836776014184</v>
      </c>
      <c r="P13" s="21">
        <f t="shared" ca="1" si="4"/>
        <v>-9.604597294109098</v>
      </c>
      <c r="Q13" s="21">
        <f t="shared" ca="1" si="4"/>
        <v>-4.6781851178422951</v>
      </c>
      <c r="R13" s="21">
        <f t="shared" ca="1" si="4"/>
        <v>-8.3579878712033953</v>
      </c>
      <c r="S13" s="21">
        <f t="shared" ca="1" si="4"/>
        <v>-10.652364269177896</v>
      </c>
      <c r="T13" s="21">
        <f t="shared" ca="1" si="4"/>
        <v>-1.4442434355054967</v>
      </c>
      <c r="U13" s="21">
        <f t="shared" ca="1" si="4"/>
        <v>-1.0804531686864971</v>
      </c>
      <c r="V13" s="21">
        <f t="shared" ca="1" si="4"/>
        <v>-6.0501900381674973</v>
      </c>
      <c r="W13" s="21">
        <f t="shared" ca="1" si="4"/>
        <v>9.6668835766490027</v>
      </c>
      <c r="X13" s="21">
        <f t="shared" ca="1" si="4"/>
        <v>11.258572905966004</v>
      </c>
      <c r="Y13" s="21">
        <f t="shared" ca="1" si="4"/>
        <v>23.791003648500013</v>
      </c>
      <c r="Z13" s="21">
        <f t="shared" ca="1" si="3"/>
        <v>23.761351825102313</v>
      </c>
      <c r="AA13" s="21">
        <f t="shared" ca="1" si="3"/>
        <v>22.513661179091812</v>
      </c>
      <c r="AB13" s="21">
        <f t="shared" ca="1" si="3"/>
        <v>29.484983430482814</v>
      </c>
      <c r="AC13" s="21">
        <f t="shared" ca="1" si="3"/>
        <v>23.150605705597116</v>
      </c>
      <c r="AD13" s="21">
        <f t="shared" ca="1" si="3"/>
        <v>26.234934920654119</v>
      </c>
      <c r="AE13" s="21">
        <f t="shared" ca="1" si="3"/>
        <v>18.369713518408119</v>
      </c>
      <c r="AF13" s="21">
        <f t="shared" ca="1" si="3"/>
        <v>8.2214156074201217</v>
      </c>
      <c r="AG13" s="21">
        <f t="shared" ca="1" si="3"/>
        <v>9.5805047932651224</v>
      </c>
    </row>
    <row r="14" spans="1:33" x14ac:dyDescent="0.25">
      <c r="H14" s="22" t="s">
        <v>116</v>
      </c>
      <c r="I14" s="23">
        <f ca="1">SUM(I7:I13)</f>
        <v>2.6191175413445171E-2</v>
      </c>
      <c r="J14" s="23">
        <f t="shared" ref="J14:AG14" ca="1" si="5">SUM(J7:J13)</f>
        <v>7.181414011181228E-2</v>
      </c>
      <c r="K14" s="23">
        <f t="shared" ca="1" si="5"/>
        <v>35.521517687534775</v>
      </c>
      <c r="L14" s="23">
        <f t="shared" ca="1" si="5"/>
        <v>35.408855748661232</v>
      </c>
      <c r="M14" s="23">
        <f t="shared" ca="1" si="5"/>
        <v>48.504069512580386</v>
      </c>
      <c r="N14" s="23">
        <f t="shared" ca="1" si="5"/>
        <v>146.42765158273278</v>
      </c>
      <c r="O14" s="23">
        <f t="shared" ca="1" si="5"/>
        <v>402.9700665246425</v>
      </c>
      <c r="P14" s="23">
        <f t="shared" ca="1" si="5"/>
        <v>389.05847327639333</v>
      </c>
      <c r="Q14" s="23">
        <f t="shared" ca="1" si="5"/>
        <v>239.26284401398772</v>
      </c>
      <c r="R14" s="23">
        <f t="shared" ca="1" si="5"/>
        <v>1078.8391158113516</v>
      </c>
      <c r="S14" s="23">
        <f t="shared" ca="1" si="5"/>
        <v>1105.6221960702173</v>
      </c>
      <c r="T14" s="23">
        <f t="shared" ca="1" si="5"/>
        <v>1300.0693268050604</v>
      </c>
      <c r="U14" s="23">
        <f t="shared" ca="1" si="5"/>
        <v>1297.0595150663762</v>
      </c>
      <c r="V14" s="23">
        <f t="shared" ca="1" si="5"/>
        <v>1355.5471831172129</v>
      </c>
      <c r="W14" s="23">
        <f t="shared" ca="1" si="5"/>
        <v>1452.7411977113923</v>
      </c>
      <c r="X14" s="23">
        <f t="shared" ca="1" si="5"/>
        <v>1673.4655299304791</v>
      </c>
      <c r="Y14" s="23">
        <f t="shared" ca="1" si="5"/>
        <v>1984.3860749903924</v>
      </c>
      <c r="Z14" s="23">
        <f t="shared" ca="1" si="5"/>
        <v>2070.5799180348704</v>
      </c>
      <c r="AA14" s="23">
        <f t="shared" ca="1" si="5"/>
        <v>2159.3165935046663</v>
      </c>
      <c r="AB14" s="23">
        <f t="shared" ca="1" si="5"/>
        <v>2142.8585816653781</v>
      </c>
      <c r="AC14" s="23">
        <f t="shared" ca="1" si="5"/>
        <v>2038.3279340084446</v>
      </c>
      <c r="AD14" s="23">
        <f t="shared" ca="1" si="5"/>
        <v>2091.0039845799784</v>
      </c>
      <c r="AE14" s="23">
        <f t="shared" ca="1" si="5"/>
        <v>2057.6727512857383</v>
      </c>
      <c r="AF14" s="23">
        <f t="shared" ca="1" si="5"/>
        <v>2104.8393935976014</v>
      </c>
      <c r="AG14" s="23">
        <f t="shared" ca="1" si="5"/>
        <v>2113.7905929104199</v>
      </c>
    </row>
    <row r="20" spans="1:33" ht="24.75" x14ac:dyDescent="0.4">
      <c r="A20" s="14" t="s">
        <v>117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3" spans="1:33" x14ac:dyDescent="0.25">
      <c r="H23" s="17" t="s">
        <v>86</v>
      </c>
      <c r="I23" s="18" t="s">
        <v>79</v>
      </c>
      <c r="J23" s="18" t="s">
        <v>87</v>
      </c>
      <c r="K23" s="18" t="s">
        <v>88</v>
      </c>
      <c r="L23" s="18" t="s">
        <v>89</v>
      </c>
      <c r="M23" s="18" t="s">
        <v>90</v>
      </c>
      <c r="N23" s="18" t="s">
        <v>91</v>
      </c>
      <c r="O23" s="18" t="s">
        <v>92</v>
      </c>
      <c r="P23" s="18" t="s">
        <v>93</v>
      </c>
      <c r="Q23" s="18" t="s">
        <v>94</v>
      </c>
      <c r="R23" s="18" t="s">
        <v>95</v>
      </c>
      <c r="S23" s="18" t="s">
        <v>96</v>
      </c>
      <c r="T23" s="18" t="s">
        <v>97</v>
      </c>
      <c r="U23" s="18" t="s">
        <v>98</v>
      </c>
      <c r="V23" s="18" t="s">
        <v>99</v>
      </c>
      <c r="W23" s="18" t="s">
        <v>100</v>
      </c>
      <c r="X23" s="18" t="s">
        <v>101</v>
      </c>
      <c r="Y23" s="18" t="s">
        <v>102</v>
      </c>
      <c r="Z23" s="18" t="s">
        <v>103</v>
      </c>
      <c r="AA23" s="18" t="s">
        <v>104</v>
      </c>
      <c r="AB23" s="18" t="s">
        <v>105</v>
      </c>
      <c r="AC23" s="18" t="s">
        <v>106</v>
      </c>
      <c r="AD23" s="18" t="s">
        <v>107</v>
      </c>
      <c r="AE23" s="18" t="s">
        <v>108</v>
      </c>
      <c r="AF23" s="18" t="s">
        <v>109</v>
      </c>
      <c r="AG23" s="18" t="s">
        <v>110</v>
      </c>
    </row>
    <row r="24" spans="1:33" x14ac:dyDescent="0.25">
      <c r="H24" s="20" t="s">
        <v>118</v>
      </c>
      <c r="I24" s="21">
        <f>'Competition Benefits'!C6/1000</f>
        <v>0</v>
      </c>
      <c r="J24" s="21">
        <f>'Competition Benefits'!D6/1000</f>
        <v>0</v>
      </c>
      <c r="K24" s="21">
        <f>'Competition Benefits'!E6/1000</f>
        <v>0</v>
      </c>
      <c r="L24" s="21">
        <f>'Competition Benefits'!F6/1000</f>
        <v>0</v>
      </c>
      <c r="M24" s="21">
        <f>'Competition Benefits'!G6/1000</f>
        <v>0</v>
      </c>
      <c r="N24" s="21">
        <f>'Competition Benefits'!H6/1000</f>
        <v>0</v>
      </c>
      <c r="O24" s="21">
        <f>'Competition Benefits'!I6/1000</f>
        <v>23.380490000000002</v>
      </c>
      <c r="P24" s="21">
        <f>'Competition Benefits'!J6/1000</f>
        <v>48.571190000000001</v>
      </c>
      <c r="Q24" s="21">
        <f>'Competition Benefits'!K6/1000</f>
        <v>84.261030000000005</v>
      </c>
      <c r="R24" s="21">
        <f>'Competition Benefits'!L6/1000</f>
        <v>113.1828</v>
      </c>
      <c r="S24" s="21">
        <f>'Competition Benefits'!M6/1000</f>
        <v>138.67089999999999</v>
      </c>
      <c r="T24" s="21">
        <f>'Competition Benefits'!N6/1000</f>
        <v>174.81700000000001</v>
      </c>
      <c r="U24" s="21">
        <f>'Competition Benefits'!O6/1000</f>
        <v>202.67859999999999</v>
      </c>
      <c r="V24" s="21">
        <f>'Competition Benefits'!P6/1000</f>
        <v>217.517</v>
      </c>
      <c r="W24" s="21">
        <f>'Competition Benefits'!Q6/1000</f>
        <v>223.67570000000001</v>
      </c>
      <c r="X24" s="21">
        <f>'Competition Benefits'!R6/1000</f>
        <v>235.00970000000001</v>
      </c>
      <c r="Y24" s="21">
        <f>'Competition Benefits'!S6/1000</f>
        <v>240.2192</v>
      </c>
      <c r="Z24" s="21">
        <f>'Competition Benefits'!T6/1000</f>
        <v>247.40719999999999</v>
      </c>
      <c r="AA24" s="21">
        <f>'Competition Benefits'!U6/1000</f>
        <v>253.67189999999999</v>
      </c>
      <c r="AB24" s="21">
        <f>'Competition Benefits'!V6/1000</f>
        <v>259.51139999999998</v>
      </c>
      <c r="AC24" s="21">
        <f>'Competition Benefits'!W6/1000</f>
        <v>267.76429999999999</v>
      </c>
      <c r="AD24" s="21">
        <f>'Competition Benefits'!X6/1000</f>
        <v>265.32350000000002</v>
      </c>
      <c r="AE24" s="21">
        <f>'Competition Benefits'!Y6/1000</f>
        <v>267.13940000000002</v>
      </c>
      <c r="AF24" s="21">
        <f>'Competition Benefits'!Z6/1000</f>
        <v>269.2998</v>
      </c>
      <c r="AG24" s="21">
        <f>'Competition Benefits'!AA6/1000</f>
        <v>269.74740000000003</v>
      </c>
    </row>
    <row r="25" spans="1:33" x14ac:dyDescent="0.25">
      <c r="H25" s="20" t="s">
        <v>119</v>
      </c>
      <c r="I25" s="21">
        <f>'Competition Benefits'!C7/1000</f>
        <v>0</v>
      </c>
      <c r="J25" s="21">
        <f>'Competition Benefits'!D7/1000</f>
        <v>0</v>
      </c>
      <c r="K25" s="21">
        <f>'Competition Benefits'!E7/1000</f>
        <v>0</v>
      </c>
      <c r="L25" s="21">
        <f>'Competition Benefits'!F7/1000</f>
        <v>0</v>
      </c>
      <c r="M25" s="21">
        <f>'Competition Benefits'!G7/1000</f>
        <v>0</v>
      </c>
      <c r="N25" s="21">
        <f>'Competition Benefits'!H7/1000</f>
        <v>0</v>
      </c>
      <c r="O25" s="21">
        <f>'Competition Benefits'!I7/1000</f>
        <v>7.4686969999999997</v>
      </c>
      <c r="P25" s="21">
        <f>'Competition Benefits'!J7/1000</f>
        <v>16.27206</v>
      </c>
      <c r="Q25" s="21">
        <f>'Competition Benefits'!K7/1000</f>
        <v>27.530439999999999</v>
      </c>
      <c r="R25" s="21">
        <f>'Competition Benefits'!L7/1000</f>
        <v>40.313809999999997</v>
      </c>
      <c r="S25" s="21">
        <f>'Competition Benefits'!M7/1000</f>
        <v>46.664070000000002</v>
      </c>
      <c r="T25" s="21">
        <f>'Competition Benefits'!N7/1000</f>
        <v>51.780199999999994</v>
      </c>
      <c r="U25" s="21">
        <f>'Competition Benefits'!O7/1000</f>
        <v>53.763910000000003</v>
      </c>
      <c r="V25" s="21">
        <f>'Competition Benefits'!P7/1000</f>
        <v>54.855069999999998</v>
      </c>
      <c r="W25" s="21">
        <f>'Competition Benefits'!Q7/1000</f>
        <v>72.316509999999994</v>
      </c>
      <c r="X25" s="21">
        <f>'Competition Benefits'!R7/1000</f>
        <v>89.020210000000006</v>
      </c>
      <c r="Y25" s="21">
        <f>'Competition Benefits'!S7/1000</f>
        <v>137.2825</v>
      </c>
      <c r="Z25" s="21">
        <f>'Competition Benefits'!T7/1000</f>
        <v>137.91149999999999</v>
      </c>
      <c r="AA25" s="21">
        <f>'Competition Benefits'!U7/1000</f>
        <v>144.60069999999999</v>
      </c>
      <c r="AB25" s="21">
        <f>'Competition Benefits'!V7/1000</f>
        <v>150.94110000000001</v>
      </c>
      <c r="AC25" s="21">
        <f>'Competition Benefits'!W7/1000</f>
        <v>157.8843</v>
      </c>
      <c r="AD25" s="21">
        <f>'Competition Benefits'!X7/1000</f>
        <v>165.89850000000001</v>
      </c>
      <c r="AE25" s="21">
        <f>'Competition Benefits'!Y7/1000</f>
        <v>167.95519999999999</v>
      </c>
      <c r="AF25" s="21">
        <f>'Competition Benefits'!Z7/1000</f>
        <v>179.79509999999999</v>
      </c>
      <c r="AG25" s="21">
        <f>'Competition Benefits'!AA7/1000</f>
        <v>186.38290000000001</v>
      </c>
    </row>
    <row r="26" spans="1:33" x14ac:dyDescent="0.25">
      <c r="H26" s="22" t="s">
        <v>120</v>
      </c>
      <c r="I26" s="23">
        <f>SUM(I24:I25)</f>
        <v>0</v>
      </c>
      <c r="J26" s="23">
        <f t="shared" ref="J26:AG26" si="6">SUM(J24:J25)</f>
        <v>0</v>
      </c>
      <c r="K26" s="23">
        <f t="shared" si="6"/>
        <v>0</v>
      </c>
      <c r="L26" s="23">
        <f t="shared" si="6"/>
        <v>0</v>
      </c>
      <c r="M26" s="23">
        <f t="shared" si="6"/>
        <v>0</v>
      </c>
      <c r="N26" s="23">
        <f t="shared" si="6"/>
        <v>0</v>
      </c>
      <c r="O26" s="23">
        <f t="shared" si="6"/>
        <v>30.849187000000001</v>
      </c>
      <c r="P26" s="23">
        <f t="shared" si="6"/>
        <v>64.843249999999998</v>
      </c>
      <c r="Q26" s="23">
        <f t="shared" si="6"/>
        <v>111.79147</v>
      </c>
      <c r="R26" s="23">
        <f t="shared" si="6"/>
        <v>153.49661</v>
      </c>
      <c r="S26" s="23">
        <f t="shared" si="6"/>
        <v>185.33497</v>
      </c>
      <c r="T26" s="23">
        <f t="shared" si="6"/>
        <v>226.59719999999999</v>
      </c>
      <c r="U26" s="23">
        <f t="shared" si="6"/>
        <v>256.44250999999997</v>
      </c>
      <c r="V26" s="23">
        <f t="shared" si="6"/>
        <v>272.37207000000001</v>
      </c>
      <c r="W26" s="23">
        <f t="shared" si="6"/>
        <v>295.99221</v>
      </c>
      <c r="X26" s="23">
        <f t="shared" si="6"/>
        <v>324.02991000000003</v>
      </c>
      <c r="Y26" s="23">
        <f t="shared" si="6"/>
        <v>377.50170000000003</v>
      </c>
      <c r="Z26" s="23">
        <f t="shared" si="6"/>
        <v>385.31869999999998</v>
      </c>
      <c r="AA26" s="23">
        <f t="shared" si="6"/>
        <v>398.27260000000001</v>
      </c>
      <c r="AB26" s="23">
        <f t="shared" si="6"/>
        <v>410.45249999999999</v>
      </c>
      <c r="AC26" s="23">
        <f t="shared" si="6"/>
        <v>425.64859999999999</v>
      </c>
      <c r="AD26" s="23">
        <f t="shared" si="6"/>
        <v>431.22200000000004</v>
      </c>
      <c r="AE26" s="23">
        <f t="shared" si="6"/>
        <v>435.09460000000001</v>
      </c>
      <c r="AF26" s="23">
        <f t="shared" si="6"/>
        <v>449.0949</v>
      </c>
      <c r="AG26" s="23">
        <f t="shared" si="6"/>
        <v>456.13030000000003</v>
      </c>
    </row>
    <row r="39" spans="1:33" ht="24.75" x14ac:dyDescent="0.4">
      <c r="A39" s="14" t="str">
        <f>B40&amp;" capacity difference by year"</f>
        <v>NEM capacity difference by year</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x14ac:dyDescent="0.25">
      <c r="A40" s="16" t="s">
        <v>85</v>
      </c>
      <c r="B40" s="8" t="s">
        <v>40</v>
      </c>
    </row>
    <row r="42" spans="1:33" x14ac:dyDescent="0.25">
      <c r="H42" t="s">
        <v>121</v>
      </c>
      <c r="I42" s="18" t="str">
        <f t="shared" ref="I42:AG42" si="7">I6</f>
        <v>2021-22</v>
      </c>
      <c r="J42" s="18" t="str">
        <f t="shared" si="7"/>
        <v>2022-23</v>
      </c>
      <c r="K42" s="18" t="str">
        <f t="shared" si="7"/>
        <v>2023-24</v>
      </c>
      <c r="L42" s="18" t="str">
        <f t="shared" si="7"/>
        <v>2024-25</v>
      </c>
      <c r="M42" s="18" t="str">
        <f t="shared" si="7"/>
        <v>2025-26</v>
      </c>
      <c r="N42" s="18" t="str">
        <f t="shared" si="7"/>
        <v>2026-27</v>
      </c>
      <c r="O42" s="18" t="str">
        <f t="shared" si="7"/>
        <v>2027-28</v>
      </c>
      <c r="P42" s="18" t="str">
        <f t="shared" si="7"/>
        <v>2028-29</v>
      </c>
      <c r="Q42" s="18" t="str">
        <f t="shared" si="7"/>
        <v>2029-30</v>
      </c>
      <c r="R42" s="18" t="str">
        <f t="shared" si="7"/>
        <v>2030-31</v>
      </c>
      <c r="S42" s="18" t="str">
        <f t="shared" si="7"/>
        <v>2031-32</v>
      </c>
      <c r="T42" s="18" t="str">
        <f t="shared" si="7"/>
        <v>2032-33</v>
      </c>
      <c r="U42" s="18" t="str">
        <f t="shared" si="7"/>
        <v>2033-34</v>
      </c>
      <c r="V42" s="18" t="str">
        <f t="shared" si="7"/>
        <v>2034-35</v>
      </c>
      <c r="W42" s="18" t="str">
        <f t="shared" si="7"/>
        <v>2035-36</v>
      </c>
      <c r="X42" s="18" t="str">
        <f t="shared" si="7"/>
        <v>2036-37</v>
      </c>
      <c r="Y42" s="18" t="str">
        <f t="shared" si="7"/>
        <v>2037-38</v>
      </c>
      <c r="Z42" s="18" t="str">
        <f t="shared" si="7"/>
        <v>2038-39</v>
      </c>
      <c r="AA42" s="18" t="str">
        <f t="shared" si="7"/>
        <v>2039-40</v>
      </c>
      <c r="AB42" s="18" t="str">
        <f t="shared" si="7"/>
        <v>2040-41</v>
      </c>
      <c r="AC42" s="18" t="str">
        <f t="shared" si="7"/>
        <v>2041-42</v>
      </c>
      <c r="AD42" s="18" t="str">
        <f t="shared" si="7"/>
        <v>2042-43</v>
      </c>
      <c r="AE42" s="18" t="str">
        <f t="shared" si="7"/>
        <v>2043-44</v>
      </c>
      <c r="AF42" s="18" t="str">
        <f t="shared" si="7"/>
        <v>2044-45</v>
      </c>
      <c r="AG42" s="18" t="str">
        <f t="shared" si="7"/>
        <v>2045-46</v>
      </c>
    </row>
    <row r="43" spans="1:33" x14ac:dyDescent="0.25">
      <c r="H43" s="20" t="s">
        <v>64</v>
      </c>
      <c r="I43" s="24">
        <f t="shared" ref="I43:X53" ca="1" si="8">-SUMIFS(OFFSET(INDIRECT("'"&amp;$E$1 &amp; "_Capacity'!C:C"), 0, I$1), INDIRECT("'"&amp;$E$1 &amp; "_Capacity'!B:B"),$H43, INDIRECT("'"&amp;$E$1 &amp; "_Capacity'!A:A"),$B$40) +SUMIFS(OFFSET(INDIRECT("'"&amp;$C$1 &amp; "_Capacity'!C:C"), 0, I$1), INDIRECT("'"&amp;$C$1 &amp; "_Capacity'!B:B"),$H43, INDIRECT("'"&amp;$C$1 &amp; "_Capacity'!A:A"),$B$40)</f>
        <v>0</v>
      </c>
      <c r="J43" s="24">
        <f t="shared" ca="1" si="8"/>
        <v>0</v>
      </c>
      <c r="K43" s="24">
        <f t="shared" ca="1" si="8"/>
        <v>0</v>
      </c>
      <c r="L43" s="24">
        <f t="shared" ca="1" si="8"/>
        <v>2.6999999990948709E-3</v>
      </c>
      <c r="M43" s="24">
        <f t="shared" ca="1" si="8"/>
        <v>-34.48995258010109</v>
      </c>
      <c r="N43" s="24">
        <f t="shared" ca="1" si="8"/>
        <v>-247.7151825373021</v>
      </c>
      <c r="O43" s="24">
        <f t="shared" ca="1" si="8"/>
        <v>-1427.2583888524023</v>
      </c>
      <c r="P43" s="24">
        <f t="shared" ca="1" si="8"/>
        <v>-1602.8300906967015</v>
      </c>
      <c r="Q43" s="24">
        <f t="shared" ca="1" si="8"/>
        <v>-1350.6367543605993</v>
      </c>
      <c r="R43" s="24">
        <f t="shared" ca="1" si="8"/>
        <v>-918.83471560320322</v>
      </c>
      <c r="S43" s="24">
        <f t="shared" ca="1" si="8"/>
        <v>-34.495369104932252</v>
      </c>
      <c r="T43" s="24">
        <f t="shared" ca="1" si="8"/>
        <v>-34.489561698703255</v>
      </c>
      <c r="U43" s="24">
        <f t="shared" ca="1" si="8"/>
        <v>-34.489561540001887</v>
      </c>
      <c r="V43" s="24">
        <f t="shared" ca="1" si="8"/>
        <v>-34.489561299602428</v>
      </c>
      <c r="W43" s="24">
        <f t="shared" ca="1" si="8"/>
        <v>4.4999999863648554E-4</v>
      </c>
      <c r="X43" s="24">
        <f t="shared" ca="1" si="8"/>
        <v>0</v>
      </c>
      <c r="Y43" s="24">
        <f t="shared" ref="Y43:AM53" ca="1" si="9">-SUMIFS(OFFSET(INDIRECT("'"&amp;$E$1 &amp; "_Capacity'!C:C"), 0, Y$1), INDIRECT("'"&amp;$E$1 &amp; "_Capacity'!B:B"),$H43, INDIRECT("'"&amp;$E$1 &amp; "_Capacity'!A:A"),$B$40) +SUMIFS(OFFSET(INDIRECT("'"&amp;$C$1 &amp; "_Capacity'!C:C"), 0, Y$1), INDIRECT("'"&amp;$C$1 &amp; "_Capacity'!B:B"),$H43, INDIRECT("'"&amp;$C$1 &amp; "_Capacity'!A:A"),$B$40)</f>
        <v>0</v>
      </c>
      <c r="Z43" s="24">
        <f t="shared" ca="1" si="9"/>
        <v>0</v>
      </c>
      <c r="AA43" s="24">
        <f t="shared" ca="1" si="9"/>
        <v>0</v>
      </c>
      <c r="AB43" s="24">
        <f t="shared" ca="1" si="9"/>
        <v>0</v>
      </c>
      <c r="AC43" s="24">
        <f t="shared" ca="1" si="9"/>
        <v>0</v>
      </c>
      <c r="AD43" s="24">
        <f t="shared" ca="1" si="9"/>
        <v>0</v>
      </c>
      <c r="AE43" s="24">
        <f t="shared" ca="1" si="9"/>
        <v>0</v>
      </c>
      <c r="AF43" s="24">
        <f t="shared" ca="1" si="9"/>
        <v>0</v>
      </c>
      <c r="AG43" s="24">
        <f t="shared" ca="1" si="9"/>
        <v>0</v>
      </c>
    </row>
    <row r="44" spans="1:33" x14ac:dyDescent="0.25">
      <c r="H44" s="20" t="s">
        <v>72</v>
      </c>
      <c r="I44" s="24">
        <f t="shared" ca="1" si="8"/>
        <v>0</v>
      </c>
      <c r="J44" s="24">
        <f t="shared" ca="1" si="8"/>
        <v>0</v>
      </c>
      <c r="K44" s="24">
        <f t="shared" ca="1" si="8"/>
        <v>0</v>
      </c>
      <c r="L44" s="24">
        <f t="shared" ca="1" si="8"/>
        <v>-1.5719846160000088</v>
      </c>
      <c r="M44" s="24">
        <f t="shared" ca="1" si="8"/>
        <v>64.522483807300432</v>
      </c>
      <c r="N44" s="24">
        <f t="shared" ca="1" si="8"/>
        <v>64.522863890300414</v>
      </c>
      <c r="O44" s="24">
        <f t="shared" ca="1" si="8"/>
        <v>50.171729237099498</v>
      </c>
      <c r="P44" s="24">
        <f t="shared" ca="1" si="8"/>
        <v>3.6999999974796083E-4</v>
      </c>
      <c r="Q44" s="24">
        <f t="shared" ca="1" si="8"/>
        <v>3.6999999974796083E-4</v>
      </c>
      <c r="R44" s="24">
        <f t="shared" ca="1" si="8"/>
        <v>3.6999999974796083E-4</v>
      </c>
      <c r="S44" s="24">
        <f t="shared" ca="1" si="8"/>
        <v>3.6999999974796083E-4</v>
      </c>
      <c r="T44" s="24">
        <f t="shared" ca="1" si="8"/>
        <v>3.6999999974796083E-4</v>
      </c>
      <c r="U44" s="24">
        <f t="shared" ca="1" si="8"/>
        <v>3.6999999974796083E-4</v>
      </c>
      <c r="V44" s="24">
        <f t="shared" ca="1" si="8"/>
        <v>3.6999999974796083E-4</v>
      </c>
      <c r="W44" s="24">
        <f t="shared" ca="1" si="8"/>
        <v>3.6999999974796083E-4</v>
      </c>
      <c r="X44" s="24">
        <f t="shared" ca="1" si="8"/>
        <v>3.6999999974796083E-4</v>
      </c>
      <c r="Y44" s="24">
        <f t="shared" ca="1" si="9"/>
        <v>3.6999999974796083E-4</v>
      </c>
      <c r="Z44" s="24">
        <f t="shared" ca="1" si="9"/>
        <v>3.6999999974796083E-4</v>
      </c>
      <c r="AA44" s="24">
        <f t="shared" ca="1" si="9"/>
        <v>3.6999999974796083E-4</v>
      </c>
      <c r="AB44" s="24">
        <f t="shared" ca="1" si="9"/>
        <v>3.6999999974796083E-4</v>
      </c>
      <c r="AC44" s="24">
        <f t="shared" ca="1" si="9"/>
        <v>3.6999999974796083E-4</v>
      </c>
      <c r="AD44" s="24">
        <f t="shared" ca="1" si="9"/>
        <v>3.6999999974796083E-4</v>
      </c>
      <c r="AE44" s="24">
        <f t="shared" ca="1" si="9"/>
        <v>3.6999999974796083E-4</v>
      </c>
      <c r="AF44" s="24">
        <f t="shared" ca="1" si="9"/>
        <v>3.6999999974796083E-4</v>
      </c>
      <c r="AG44" s="24">
        <f t="shared" ca="1" si="9"/>
        <v>3.6999999974796083E-4</v>
      </c>
    </row>
    <row r="45" spans="1:33" x14ac:dyDescent="0.25">
      <c r="H45" s="20" t="s">
        <v>20</v>
      </c>
      <c r="I45" s="24">
        <f t="shared" ca="1" si="8"/>
        <v>0</v>
      </c>
      <c r="J45" s="24">
        <f t="shared" ca="1" si="8"/>
        <v>-1.1316217801322637E-3</v>
      </c>
      <c r="K45" s="24">
        <f t="shared" ca="1" si="8"/>
        <v>-1.2758061402564636E-3</v>
      </c>
      <c r="L45" s="24">
        <f t="shared" ca="1" si="8"/>
        <v>-1.051594390446553E-3</v>
      </c>
      <c r="M45" s="24">
        <f t="shared" ca="1" si="8"/>
        <v>-1.0869158945752133E-3</v>
      </c>
      <c r="N45" s="24">
        <f t="shared" ca="1" si="8"/>
        <v>-1.1005752899109211E-3</v>
      </c>
      <c r="O45" s="24">
        <f t="shared" ca="1" si="8"/>
        <v>-1.0097789649989863E-3</v>
      </c>
      <c r="P45" s="24">
        <f t="shared" ca="1" si="8"/>
        <v>-1.0252949500682007E-3</v>
      </c>
      <c r="Q45" s="24">
        <f t="shared" ca="1" si="8"/>
        <v>-1.0573690146884474E-3</v>
      </c>
      <c r="R45" s="24">
        <f t="shared" ca="1" si="8"/>
        <v>-1.0651842399056477E-3</v>
      </c>
      <c r="S45" s="24">
        <f t="shared" ca="1" si="8"/>
        <v>-1.0674277596081083E-3</v>
      </c>
      <c r="T45" s="24">
        <f t="shared" ca="1" si="8"/>
        <v>-1.2961057300344692E-3</v>
      </c>
      <c r="U45" s="24">
        <f t="shared" ca="1" si="8"/>
        <v>-1.3895775800847332E-3</v>
      </c>
      <c r="V45" s="24">
        <f t="shared" ca="1" si="8"/>
        <v>-1.5256912697623193E-3</v>
      </c>
      <c r="W45" s="24">
        <f t="shared" ca="1" si="8"/>
        <v>-2.2700192293996224E-3</v>
      </c>
      <c r="X45" s="24">
        <f t="shared" ca="1" si="8"/>
        <v>-2.3680003105255309E-3</v>
      </c>
      <c r="Y45" s="24">
        <f t="shared" ca="1" si="9"/>
        <v>-4.0564934997746604E-3</v>
      </c>
      <c r="Z45" s="24">
        <f t="shared" ca="1" si="9"/>
        <v>-4.1107258400643332E-3</v>
      </c>
      <c r="AA45" s="24">
        <f t="shared" ca="1" si="9"/>
        <v>-4.441733049816321E-3</v>
      </c>
      <c r="AB45" s="24">
        <f t="shared" ca="1" si="9"/>
        <v>-4.4788328900722263E-3</v>
      </c>
      <c r="AC45" s="24">
        <f t="shared" ca="1" si="9"/>
        <v>-4.5949848199597909E-3</v>
      </c>
      <c r="AD45" s="24">
        <f t="shared" ca="1" si="9"/>
        <v>-5.2702536302149383E-3</v>
      </c>
      <c r="AE45" s="24">
        <f t="shared" ca="1" si="9"/>
        <v>-5.6416663796881039E-3</v>
      </c>
      <c r="AF45" s="24">
        <f t="shared" ca="1" si="9"/>
        <v>-5.6549445298514911E-3</v>
      </c>
      <c r="AG45" s="24">
        <f t="shared" ca="1" si="9"/>
        <v>-5.5960991300025853E-3</v>
      </c>
    </row>
    <row r="46" spans="1:33" x14ac:dyDescent="0.25">
      <c r="H46" s="20" t="s">
        <v>32</v>
      </c>
      <c r="I46" s="24">
        <f t="shared" ca="1" si="8"/>
        <v>0</v>
      </c>
      <c r="J46" s="24">
        <f t="shared" ca="1" si="8"/>
        <v>0</v>
      </c>
      <c r="K46" s="24">
        <f t="shared" ca="1" si="8"/>
        <v>0</v>
      </c>
      <c r="L46" s="24">
        <f t="shared" ca="1" si="8"/>
        <v>0</v>
      </c>
      <c r="M46" s="24">
        <f t="shared" ca="1" si="8"/>
        <v>0</v>
      </c>
      <c r="N46" s="24">
        <f t="shared" ca="1" si="8"/>
        <v>0</v>
      </c>
      <c r="O46" s="24">
        <f t="shared" ca="1" si="8"/>
        <v>0</v>
      </c>
      <c r="P46" s="24">
        <f t="shared" ca="1" si="8"/>
        <v>0</v>
      </c>
      <c r="Q46" s="24">
        <f t="shared" ca="1" si="8"/>
        <v>0</v>
      </c>
      <c r="R46" s="24">
        <f t="shared" ca="1" si="8"/>
        <v>0</v>
      </c>
      <c r="S46" s="24">
        <f t="shared" ca="1" si="8"/>
        <v>0</v>
      </c>
      <c r="T46" s="24">
        <f t="shared" ca="1" si="8"/>
        <v>0</v>
      </c>
      <c r="U46" s="24">
        <f t="shared" ca="1" si="8"/>
        <v>0</v>
      </c>
      <c r="V46" s="24">
        <f t="shared" ca="1" si="8"/>
        <v>0</v>
      </c>
      <c r="W46" s="24">
        <f t="shared" ca="1" si="8"/>
        <v>0</v>
      </c>
      <c r="X46" s="24">
        <f t="shared" ca="1" si="8"/>
        <v>0</v>
      </c>
      <c r="Y46" s="24">
        <f t="shared" ca="1" si="9"/>
        <v>0</v>
      </c>
      <c r="Z46" s="24">
        <f t="shared" ca="1" si="9"/>
        <v>0</v>
      </c>
      <c r="AA46" s="24">
        <f t="shared" ca="1" si="9"/>
        <v>0</v>
      </c>
      <c r="AB46" s="24">
        <f t="shared" ca="1" si="9"/>
        <v>0</v>
      </c>
      <c r="AC46" s="24">
        <f t="shared" ca="1" si="9"/>
        <v>0</v>
      </c>
      <c r="AD46" s="24">
        <f t="shared" ca="1" si="9"/>
        <v>0</v>
      </c>
      <c r="AE46" s="24">
        <f t="shared" ca="1" si="9"/>
        <v>0</v>
      </c>
      <c r="AF46" s="24">
        <f t="shared" ca="1" si="9"/>
        <v>0</v>
      </c>
      <c r="AG46" s="24">
        <f t="shared" ca="1" si="9"/>
        <v>0</v>
      </c>
    </row>
    <row r="47" spans="1:33" x14ac:dyDescent="0.25">
      <c r="H47" s="20" t="s">
        <v>67</v>
      </c>
      <c r="I47" s="24">
        <f t="shared" ca="1" si="8"/>
        <v>-1.184779189316032E-3</v>
      </c>
      <c r="J47" s="24">
        <f t="shared" ca="1" si="8"/>
        <v>-1.3327398992259987E-3</v>
      </c>
      <c r="K47" s="24">
        <f t="shared" ca="1" si="8"/>
        <v>-2.2790632801843458E-3</v>
      </c>
      <c r="L47" s="24">
        <f t="shared" ca="1" si="8"/>
        <v>-2.4057094906311249E-3</v>
      </c>
      <c r="M47" s="24">
        <f t="shared" ca="1" si="8"/>
        <v>-2.7469656797620701E-3</v>
      </c>
      <c r="N47" s="24">
        <f t="shared" ca="1" si="8"/>
        <v>-2.7662010807034676E-3</v>
      </c>
      <c r="O47" s="24">
        <f t="shared" ca="1" si="8"/>
        <v>-2.7970620594715001E-3</v>
      </c>
      <c r="P47" s="24">
        <f t="shared" ca="1" si="8"/>
        <v>-2.7813902697744197E-3</v>
      </c>
      <c r="Q47" s="24">
        <f t="shared" ca="1" si="8"/>
        <v>-2.8560886812556419E-3</v>
      </c>
      <c r="R47" s="24">
        <f t="shared" ca="1" si="8"/>
        <v>-2.9381630984062213E-3</v>
      </c>
      <c r="S47" s="24">
        <f t="shared" ca="1" si="8"/>
        <v>-3.0203237802197691E-3</v>
      </c>
      <c r="T47" s="24">
        <f t="shared" ca="1" si="8"/>
        <v>-3.1357776306322194E-3</v>
      </c>
      <c r="U47" s="24">
        <f t="shared" ca="1" si="8"/>
        <v>-3.2269007197101018E-3</v>
      </c>
      <c r="V47" s="24">
        <f t="shared" ca="1" si="8"/>
        <v>-3.337802541864221E-3</v>
      </c>
      <c r="W47" s="24">
        <f t="shared" ca="1" si="8"/>
        <v>-8.2596664105949458E-3</v>
      </c>
      <c r="X47" s="24">
        <f t="shared" ca="1" si="8"/>
        <v>-987.03910901873951</v>
      </c>
      <c r="Y47" s="24">
        <f t="shared" ca="1" si="9"/>
        <v>-1733.2886016926104</v>
      </c>
      <c r="Z47" s="24">
        <f t="shared" ca="1" si="9"/>
        <v>-1733.2886151792809</v>
      </c>
      <c r="AA47" s="24">
        <f t="shared" ca="1" si="9"/>
        <v>-1733.2886205029199</v>
      </c>
      <c r="AB47" s="24">
        <f t="shared" ca="1" si="9"/>
        <v>-1733.2899159559211</v>
      </c>
      <c r="AC47" s="24">
        <f t="shared" ca="1" si="9"/>
        <v>-1733.2899015929597</v>
      </c>
      <c r="AD47" s="24">
        <f t="shared" ca="1" si="9"/>
        <v>-1733.2895739872301</v>
      </c>
      <c r="AE47" s="24">
        <f t="shared" ca="1" si="9"/>
        <v>-1510.0870807331603</v>
      </c>
      <c r="AF47" s="24">
        <f t="shared" ca="1" si="9"/>
        <v>-1146.6420478024493</v>
      </c>
      <c r="AG47" s="24">
        <f t="shared" ca="1" si="9"/>
        <v>-1146.6416226560304</v>
      </c>
    </row>
    <row r="48" spans="1:33" x14ac:dyDescent="0.25">
      <c r="H48" s="20" t="s">
        <v>66</v>
      </c>
      <c r="I48" s="24">
        <f t="shared" ca="1" si="8"/>
        <v>0</v>
      </c>
      <c r="J48" s="24">
        <f t="shared" ca="1" si="8"/>
        <v>0</v>
      </c>
      <c r="K48" s="24">
        <f t="shared" ca="1" si="8"/>
        <v>0</v>
      </c>
      <c r="L48" s="24">
        <f t="shared" ca="1" si="8"/>
        <v>0</v>
      </c>
      <c r="M48" s="24">
        <f t="shared" ca="1" si="8"/>
        <v>0</v>
      </c>
      <c r="N48" s="24">
        <f t="shared" ca="1" si="8"/>
        <v>0</v>
      </c>
      <c r="O48" s="24">
        <f t="shared" ca="1" si="8"/>
        <v>0</v>
      </c>
      <c r="P48" s="24">
        <f t="shared" ca="1" si="8"/>
        <v>0</v>
      </c>
      <c r="Q48" s="24">
        <f t="shared" ca="1" si="8"/>
        <v>0</v>
      </c>
      <c r="R48" s="24">
        <f t="shared" ca="1" si="8"/>
        <v>0</v>
      </c>
      <c r="S48" s="24">
        <f t="shared" ca="1" si="8"/>
        <v>0</v>
      </c>
      <c r="T48" s="24">
        <f t="shared" ca="1" si="8"/>
        <v>0</v>
      </c>
      <c r="U48" s="24">
        <f t="shared" ca="1" si="8"/>
        <v>0</v>
      </c>
      <c r="V48" s="24">
        <f t="shared" ca="1" si="8"/>
        <v>0</v>
      </c>
      <c r="W48" s="24">
        <f t="shared" ca="1" si="8"/>
        <v>0</v>
      </c>
      <c r="X48" s="24">
        <f t="shared" ca="1" si="8"/>
        <v>0</v>
      </c>
      <c r="Y48" s="24">
        <f t="shared" ca="1" si="9"/>
        <v>0</v>
      </c>
      <c r="Z48" s="24">
        <f t="shared" ca="1" si="9"/>
        <v>0</v>
      </c>
      <c r="AA48" s="24">
        <f t="shared" ca="1" si="9"/>
        <v>0</v>
      </c>
      <c r="AB48" s="24">
        <f t="shared" ca="1" si="9"/>
        <v>0</v>
      </c>
      <c r="AC48" s="24">
        <f t="shared" ca="1" si="9"/>
        <v>0</v>
      </c>
      <c r="AD48" s="24">
        <f t="shared" ca="1" si="9"/>
        <v>0</v>
      </c>
      <c r="AE48" s="24">
        <f t="shared" ca="1" si="9"/>
        <v>0</v>
      </c>
      <c r="AF48" s="24">
        <f t="shared" ca="1" si="9"/>
        <v>0</v>
      </c>
      <c r="AG48" s="24">
        <f t="shared" ca="1" si="9"/>
        <v>0</v>
      </c>
    </row>
    <row r="49" spans="1:33" x14ac:dyDescent="0.25">
      <c r="H49" s="20" t="s">
        <v>70</v>
      </c>
      <c r="I49" s="24">
        <f t="shared" ca="1" si="8"/>
        <v>0</v>
      </c>
      <c r="J49" s="24">
        <f t="shared" ca="1" si="8"/>
        <v>-1.9149508458212949E-2</v>
      </c>
      <c r="K49" s="24">
        <f t="shared" ca="1" si="8"/>
        <v>-46.22889850464162</v>
      </c>
      <c r="L49" s="24">
        <f t="shared" ca="1" si="8"/>
        <v>-46.230262964487338</v>
      </c>
      <c r="M49" s="24">
        <f t="shared" ca="1" si="8"/>
        <v>-56.56781589350976</v>
      </c>
      <c r="N49" s="24">
        <f t="shared" ca="1" si="8"/>
        <v>-148.94399107602112</v>
      </c>
      <c r="O49" s="24">
        <f t="shared" ca="1" si="8"/>
        <v>-207.79082701197876</v>
      </c>
      <c r="P49" s="24">
        <f t="shared" ca="1" si="8"/>
        <v>-207.79199622250781</v>
      </c>
      <c r="Q49" s="24">
        <f t="shared" ca="1" si="8"/>
        <v>337.23743230423315</v>
      </c>
      <c r="R49" s="24">
        <f t="shared" ca="1" si="8"/>
        <v>337.23687346060979</v>
      </c>
      <c r="S49" s="24">
        <f t="shared" ca="1" si="8"/>
        <v>337.23676573552984</v>
      </c>
      <c r="T49" s="24">
        <f t="shared" ca="1" si="8"/>
        <v>305.68428093862894</v>
      </c>
      <c r="U49" s="24">
        <f t="shared" ca="1" si="8"/>
        <v>305.68237972671159</v>
      </c>
      <c r="V49" s="24">
        <f t="shared" ca="1" si="8"/>
        <v>305.67735987587002</v>
      </c>
      <c r="W49" s="24">
        <f t="shared" ca="1" si="8"/>
        <v>26.453377683563303</v>
      </c>
      <c r="X49" s="24">
        <f t="shared" ca="1" si="8"/>
        <v>374.94445176389854</v>
      </c>
      <c r="Y49" s="24">
        <f t="shared" ca="1" si="9"/>
        <v>567.34766133024095</v>
      </c>
      <c r="Z49" s="24">
        <f t="shared" ca="1" si="9"/>
        <v>308.14509459229885</v>
      </c>
      <c r="AA49" s="24">
        <f t="shared" ca="1" si="9"/>
        <v>243.99099888954879</v>
      </c>
      <c r="AB49" s="24">
        <f t="shared" ca="1" si="9"/>
        <v>243.9909531984631</v>
      </c>
      <c r="AC49" s="24">
        <f t="shared" ca="1" si="9"/>
        <v>100.71726597414454</v>
      </c>
      <c r="AD49" s="24">
        <f t="shared" ca="1" si="9"/>
        <v>585.39522994663275</v>
      </c>
      <c r="AE49" s="24">
        <f t="shared" ca="1" si="9"/>
        <v>598.94558510478964</v>
      </c>
      <c r="AF49" s="24">
        <f t="shared" ca="1" si="9"/>
        <v>319.82453817141504</v>
      </c>
      <c r="AG49" s="24">
        <f t="shared" ca="1" si="9"/>
        <v>531.15130026750921</v>
      </c>
    </row>
    <row r="50" spans="1:33" x14ac:dyDescent="0.25">
      <c r="H50" s="20" t="s">
        <v>69</v>
      </c>
      <c r="I50" s="24">
        <f t="shared" ca="1" si="8"/>
        <v>-4.3844608699146193E-3</v>
      </c>
      <c r="J50" s="24">
        <f t="shared" ca="1" si="8"/>
        <v>5.0858973227150273E-3</v>
      </c>
      <c r="K50" s="24">
        <f t="shared" ca="1" si="8"/>
        <v>52.18340568205349</v>
      </c>
      <c r="L50" s="24">
        <f t="shared" ca="1" si="8"/>
        <v>52.183218671436407</v>
      </c>
      <c r="M50" s="24">
        <f t="shared" ca="1" si="8"/>
        <v>52.135424538955704</v>
      </c>
      <c r="N50" s="24">
        <f t="shared" ca="1" si="8"/>
        <v>183.24628464299531</v>
      </c>
      <c r="O50" s="24">
        <f t="shared" ca="1" si="8"/>
        <v>258.35721125206874</v>
      </c>
      <c r="P50" s="24">
        <f t="shared" ca="1" si="8"/>
        <v>258.35570705811915</v>
      </c>
      <c r="Q50" s="24">
        <f t="shared" ca="1" si="8"/>
        <v>-322.99068389338208</v>
      </c>
      <c r="R50" s="24">
        <f t="shared" ca="1" si="8"/>
        <v>-322.99133103819986</v>
      </c>
      <c r="S50" s="24">
        <f t="shared" ca="1" si="8"/>
        <v>-322.99232443633446</v>
      </c>
      <c r="T50" s="24">
        <f t="shared" ca="1" si="8"/>
        <v>-322.99465216316457</v>
      </c>
      <c r="U50" s="24">
        <f t="shared" ca="1" si="8"/>
        <v>-322.99594745827562</v>
      </c>
      <c r="V50" s="24">
        <f t="shared" ca="1" si="8"/>
        <v>-322.99697984899831</v>
      </c>
      <c r="W50" s="24">
        <f t="shared" ca="1" si="8"/>
        <v>-323.00898905934082</v>
      </c>
      <c r="X50" s="24">
        <f t="shared" ca="1" si="8"/>
        <v>-323.00886685387013</v>
      </c>
      <c r="Y50" s="24">
        <f t="shared" ca="1" si="9"/>
        <v>-627.26676497411245</v>
      </c>
      <c r="Z50" s="24">
        <f t="shared" ca="1" si="9"/>
        <v>-431.84109300766431</v>
      </c>
      <c r="AA50" s="24">
        <f t="shared" ca="1" si="9"/>
        <v>-487.09331623975959</v>
      </c>
      <c r="AB50" s="24">
        <f t="shared" ca="1" si="9"/>
        <v>-243.41295027988963</v>
      </c>
      <c r="AC50" s="24">
        <f t="shared" ca="1" si="9"/>
        <v>-105.81948017143077</v>
      </c>
      <c r="AD50" s="24">
        <f t="shared" ca="1" si="9"/>
        <v>-616.82446182595959</v>
      </c>
      <c r="AE50" s="24">
        <f t="shared" ca="1" si="9"/>
        <v>-508.60226515010436</v>
      </c>
      <c r="AF50" s="24">
        <f t="shared" ca="1" si="9"/>
        <v>-508.60240395350411</v>
      </c>
      <c r="AG50" s="24">
        <f t="shared" ca="1" si="9"/>
        <v>-508.60378314774789</v>
      </c>
    </row>
    <row r="51" spans="1:33" x14ac:dyDescent="0.25">
      <c r="H51" s="20" t="s">
        <v>36</v>
      </c>
      <c r="I51" s="24">
        <f t="shared" ca="1" si="8"/>
        <v>-5.095987030017568E-3</v>
      </c>
      <c r="J51" s="24">
        <f t="shared" ca="1" si="8"/>
        <v>-5.1592369101172153E-3</v>
      </c>
      <c r="K51" s="24">
        <f t="shared" ca="1" si="8"/>
        <v>-5.3897197200285518E-3</v>
      </c>
      <c r="L51" s="24">
        <f t="shared" ca="1" si="8"/>
        <v>-5.3898516399613072E-3</v>
      </c>
      <c r="M51" s="24">
        <f t="shared" ca="1" si="8"/>
        <v>-8.0805967099877307E-3</v>
      </c>
      <c r="N51" s="24">
        <f t="shared" ca="1" si="8"/>
        <v>-1.181092426008945E-2</v>
      </c>
      <c r="O51" s="24">
        <f t="shared" ca="1" si="8"/>
        <v>-1.4437840019922987E-2</v>
      </c>
      <c r="P51" s="24">
        <f t="shared" ca="1" si="8"/>
        <v>28.589756984959081</v>
      </c>
      <c r="Q51" s="24">
        <f t="shared" ca="1" si="8"/>
        <v>28.589754960299047</v>
      </c>
      <c r="R51" s="24">
        <f t="shared" ca="1" si="8"/>
        <v>-1410.3586265484</v>
      </c>
      <c r="S51" s="24">
        <f t="shared" ca="1" si="8"/>
        <v>-1509.3772263372998</v>
      </c>
      <c r="T51" s="24">
        <f t="shared" ca="1" si="8"/>
        <v>-1814.8291165923997</v>
      </c>
      <c r="U51" s="24">
        <f t="shared" ca="1" si="8"/>
        <v>-1814.8283751585996</v>
      </c>
      <c r="V51" s="24">
        <f t="shared" ca="1" si="8"/>
        <v>-1955.4994678885996</v>
      </c>
      <c r="W51" s="24">
        <f t="shared" ca="1" si="8"/>
        <v>-1032.3647345823993</v>
      </c>
      <c r="X51" s="24">
        <f t="shared" ca="1" si="8"/>
        <v>-1032.3647352974012</v>
      </c>
      <c r="Y51" s="24">
        <f t="shared" ca="1" si="9"/>
        <v>-1019.5486813210009</v>
      </c>
      <c r="Z51" s="24">
        <f t="shared" ca="1" si="9"/>
        <v>-1019.5485897605004</v>
      </c>
      <c r="AA51" s="24">
        <f t="shared" ca="1" si="9"/>
        <v>-1000.2516142852</v>
      </c>
      <c r="AB51" s="24">
        <f t="shared" ca="1" si="9"/>
        <v>-1015.3070024375002</v>
      </c>
      <c r="AC51" s="24">
        <f t="shared" ca="1" si="9"/>
        <v>-341.62637899640231</v>
      </c>
      <c r="AD51" s="24">
        <f t="shared" ca="1" si="9"/>
        <v>-66.443348934501046</v>
      </c>
      <c r="AE51" s="24">
        <f t="shared" ca="1" si="9"/>
        <v>153.39761595169966</v>
      </c>
      <c r="AF51" s="24">
        <f t="shared" ca="1" si="9"/>
        <v>58.03950927509959</v>
      </c>
      <c r="AG51" s="24">
        <f t="shared" ca="1" si="9"/>
        <v>58.038786686299318</v>
      </c>
    </row>
    <row r="52" spans="1:33" x14ac:dyDescent="0.25">
      <c r="H52" s="20" t="s">
        <v>74</v>
      </c>
      <c r="I52" s="24">
        <f t="shared" ca="1" si="8"/>
        <v>0</v>
      </c>
      <c r="J52" s="24">
        <f t="shared" ca="1" si="8"/>
        <v>0</v>
      </c>
      <c r="K52" s="24">
        <f t="shared" ca="1" si="8"/>
        <v>0</v>
      </c>
      <c r="L52" s="24">
        <f t="shared" ca="1" si="8"/>
        <v>-6.1029253598690048E-3</v>
      </c>
      <c r="M52" s="24">
        <f t="shared" ca="1" si="8"/>
        <v>-9.3206052611094492E-3</v>
      </c>
      <c r="N52" s="24">
        <f t="shared" ca="1" si="8"/>
        <v>-9.740216919908562E-3</v>
      </c>
      <c r="O52" s="24">
        <f t="shared" ca="1" si="8"/>
        <v>-9.9578753388414043E-3</v>
      </c>
      <c r="P52" s="24">
        <f t="shared" ca="1" si="8"/>
        <v>-9.8172400794283021E-3</v>
      </c>
      <c r="Q52" s="24">
        <f t="shared" ca="1" si="8"/>
        <v>-4.5447614702425199E-3</v>
      </c>
      <c r="R52" s="24">
        <f t="shared" ca="1" si="8"/>
        <v>-4.6630895694761421E-3</v>
      </c>
      <c r="S52" s="24">
        <f t="shared" ca="1" si="8"/>
        <v>-4.8217211406154092E-3</v>
      </c>
      <c r="T52" s="24">
        <f t="shared" ca="1" si="8"/>
        <v>-5.5350013508359552E-3</v>
      </c>
      <c r="U52" s="24">
        <f t="shared" ca="1" si="8"/>
        <v>-5.6497839004805428E-3</v>
      </c>
      <c r="V52" s="24">
        <f t="shared" ca="1" si="8"/>
        <v>-6.3560889384461916E-3</v>
      </c>
      <c r="W52" s="24">
        <f t="shared" ca="1" si="8"/>
        <v>-210.02847233581906</v>
      </c>
      <c r="X52" s="24">
        <f t="shared" ca="1" si="8"/>
        <v>-223.35709531590055</v>
      </c>
      <c r="Y52" s="24">
        <f t="shared" ca="1" si="9"/>
        <v>-127.71542222310109</v>
      </c>
      <c r="Z52" s="24">
        <f t="shared" ca="1" si="9"/>
        <v>-127.71559355470072</v>
      </c>
      <c r="AA52" s="24">
        <f t="shared" ca="1" si="9"/>
        <v>-239.56494808299976</v>
      </c>
      <c r="AB52" s="24">
        <f t="shared" ca="1" si="9"/>
        <v>-239.56653578429905</v>
      </c>
      <c r="AC52" s="24">
        <f t="shared" ca="1" si="9"/>
        <v>-153.97569026399924</v>
      </c>
      <c r="AD52" s="24">
        <f t="shared" ca="1" si="9"/>
        <v>-587.01696648219877</v>
      </c>
      <c r="AE52" s="24">
        <f t="shared" ca="1" si="9"/>
        <v>-524.47073515060038</v>
      </c>
      <c r="AF52" s="24">
        <f t="shared" ca="1" si="9"/>
        <v>-542.54023620480166</v>
      </c>
      <c r="AG52" s="24">
        <f t="shared" ca="1" si="9"/>
        <v>-542.54051139290095</v>
      </c>
    </row>
    <row r="53" spans="1:33" x14ac:dyDescent="0.25">
      <c r="H53" s="20" t="s">
        <v>56</v>
      </c>
      <c r="I53" s="24">
        <f t="shared" ca="1" si="8"/>
        <v>0</v>
      </c>
      <c r="J53" s="24">
        <f t="shared" ca="1" si="8"/>
        <v>0</v>
      </c>
      <c r="K53" s="24">
        <f t="shared" ca="1" si="8"/>
        <v>0</v>
      </c>
      <c r="L53" s="24">
        <f t="shared" ca="1" si="8"/>
        <v>0</v>
      </c>
      <c r="M53" s="24">
        <f t="shared" ca="1" si="8"/>
        <v>0</v>
      </c>
      <c r="N53" s="24">
        <f t="shared" ca="1" si="8"/>
        <v>0</v>
      </c>
      <c r="O53" s="24">
        <f t="shared" ca="1" si="8"/>
        <v>0</v>
      </c>
      <c r="P53" s="24">
        <f t="shared" ca="1" si="8"/>
        <v>0</v>
      </c>
      <c r="Q53" s="24">
        <f t="shared" ca="1" si="8"/>
        <v>0</v>
      </c>
      <c r="R53" s="24">
        <f t="shared" ca="1" si="8"/>
        <v>0</v>
      </c>
      <c r="S53" s="24">
        <f t="shared" ca="1" si="8"/>
        <v>0</v>
      </c>
      <c r="T53" s="24">
        <f t="shared" ca="1" si="8"/>
        <v>0</v>
      </c>
      <c r="U53" s="24">
        <f t="shared" ca="1" si="8"/>
        <v>0</v>
      </c>
      <c r="V53" s="24">
        <f t="shared" ca="1" si="8"/>
        <v>0</v>
      </c>
      <c r="W53" s="24">
        <f t="shared" ca="1" si="8"/>
        <v>0</v>
      </c>
      <c r="X53" s="24">
        <f t="shared" ca="1" si="8"/>
        <v>0</v>
      </c>
      <c r="Y53" s="24">
        <f t="shared" ca="1" si="9"/>
        <v>0</v>
      </c>
      <c r="Z53" s="24">
        <f t="shared" ca="1" si="9"/>
        <v>0</v>
      </c>
      <c r="AA53" s="24">
        <f t="shared" ca="1" si="9"/>
        <v>0</v>
      </c>
      <c r="AB53" s="24">
        <f t="shared" ca="1" si="9"/>
        <v>0</v>
      </c>
      <c r="AC53" s="24">
        <f t="shared" ca="1" si="9"/>
        <v>0</v>
      </c>
      <c r="AD53" s="24">
        <f t="shared" ca="1" si="9"/>
        <v>0</v>
      </c>
      <c r="AE53" s="24">
        <f t="shared" ca="1" si="9"/>
        <v>0</v>
      </c>
      <c r="AF53" s="24">
        <f t="shared" ca="1" si="9"/>
        <v>0</v>
      </c>
      <c r="AG53" s="24">
        <f t="shared" ca="1" si="9"/>
        <v>0</v>
      </c>
    </row>
    <row r="55" spans="1:33" x14ac:dyDescent="0.25">
      <c r="H55" s="20" t="s">
        <v>71</v>
      </c>
      <c r="I55" s="24">
        <f t="shared" ref="I55:X57" ca="1" si="10">-SUMIFS(OFFSET(INDIRECT("'"&amp;$E$1 &amp; "_Capacity'!C:C"), 0, I$1), INDIRECT("'"&amp;$E$1 &amp; "_Capacity'!B:B"),$H55, INDIRECT("'"&amp;$E$1 &amp; "_Capacity'!A:A"),$B$40) +SUMIFS(OFFSET(INDIRECT("'"&amp;$C$1 &amp; "_Capacity'!C:C"), 0, I$1), INDIRECT("'"&amp;$C$1 &amp; "_Capacity'!B:B"),$H55, INDIRECT("'"&amp;$C$1 &amp; "_Capacity'!A:A"),$B$40)</f>
        <v>-5.095987030017568E-3</v>
      </c>
      <c r="J55" s="24">
        <f t="shared" ca="1" si="10"/>
        <v>-5.1592369101172153E-3</v>
      </c>
      <c r="K55" s="24">
        <f t="shared" ca="1" si="10"/>
        <v>-5.3897197200285518E-3</v>
      </c>
      <c r="L55" s="24">
        <f t="shared" ca="1" si="10"/>
        <v>-5.3898516399613072E-3</v>
      </c>
      <c r="M55" s="24">
        <f t="shared" ca="1" si="10"/>
        <v>-8.0805967099877307E-3</v>
      </c>
      <c r="N55" s="24">
        <f t="shared" ca="1" si="10"/>
        <v>-1.181092426008945E-2</v>
      </c>
      <c r="O55" s="24">
        <f t="shared" ca="1" si="10"/>
        <v>-1.4437840019922987E-2</v>
      </c>
      <c r="P55" s="24">
        <f t="shared" ca="1" si="10"/>
        <v>28.589756984959081</v>
      </c>
      <c r="Q55" s="24">
        <f t="shared" ca="1" si="10"/>
        <v>28.589754960299047</v>
      </c>
      <c r="R55" s="24">
        <f t="shared" ca="1" si="10"/>
        <v>-1410.3586265484</v>
      </c>
      <c r="S55" s="24">
        <f t="shared" ca="1" si="10"/>
        <v>-1509.3772263372998</v>
      </c>
      <c r="T55" s="24">
        <f t="shared" ca="1" si="10"/>
        <v>-1814.8291165923997</v>
      </c>
      <c r="U55" s="24">
        <f t="shared" ca="1" si="10"/>
        <v>-1814.8283751585996</v>
      </c>
      <c r="V55" s="24">
        <f t="shared" ca="1" si="10"/>
        <v>-1955.4994678885996</v>
      </c>
      <c r="W55" s="24">
        <f t="shared" ca="1" si="10"/>
        <v>-1032.3647345823993</v>
      </c>
      <c r="X55" s="24">
        <f t="shared" ca="1" si="10"/>
        <v>-1032.3647352974012</v>
      </c>
      <c r="Y55" s="24">
        <f t="shared" ref="Y55:AM57" ca="1" si="11">-SUMIFS(OFFSET(INDIRECT("'"&amp;$E$1 &amp; "_Capacity'!C:C"), 0, Y$1), INDIRECT("'"&amp;$E$1 &amp; "_Capacity'!B:B"),$H55, INDIRECT("'"&amp;$E$1 &amp; "_Capacity'!A:A"),$B$40) +SUMIFS(OFFSET(INDIRECT("'"&amp;$C$1 &amp; "_Capacity'!C:C"), 0, Y$1), INDIRECT("'"&amp;$C$1 &amp; "_Capacity'!B:B"),$H55, INDIRECT("'"&amp;$C$1 &amp; "_Capacity'!A:A"),$B$40)</f>
        <v>-1019.5486813210009</v>
      </c>
      <c r="Z55" s="24">
        <f t="shared" ca="1" si="11"/>
        <v>-1019.5485897605004</v>
      </c>
      <c r="AA55" s="24">
        <f t="shared" ca="1" si="11"/>
        <v>-1000.2516142852</v>
      </c>
      <c r="AB55" s="24">
        <f t="shared" ca="1" si="11"/>
        <v>-1015.3070024375002</v>
      </c>
      <c r="AC55" s="24">
        <f t="shared" ca="1" si="11"/>
        <v>-341.62637899640231</v>
      </c>
      <c r="AD55" s="24">
        <f t="shared" ca="1" si="11"/>
        <v>-66.443348934501046</v>
      </c>
      <c r="AE55" s="24">
        <f t="shared" ca="1" si="11"/>
        <v>153.39761595169966</v>
      </c>
      <c r="AF55" s="24">
        <f t="shared" ca="1" si="11"/>
        <v>58.03950927509959</v>
      </c>
      <c r="AG55" s="24">
        <f t="shared" ca="1" si="11"/>
        <v>58.038786686299318</v>
      </c>
    </row>
    <row r="56" spans="1:33" x14ac:dyDescent="0.25">
      <c r="H56" s="20" t="s">
        <v>122</v>
      </c>
      <c r="I56" s="24">
        <f t="shared" ca="1" si="10"/>
        <v>0</v>
      </c>
      <c r="J56" s="24">
        <f t="shared" ca="1" si="10"/>
        <v>0</v>
      </c>
      <c r="K56" s="24">
        <f t="shared" ca="1" si="10"/>
        <v>0</v>
      </c>
      <c r="L56" s="24">
        <f t="shared" ca="1" si="10"/>
        <v>-6.1029253602100653E-3</v>
      </c>
      <c r="M56" s="24">
        <f t="shared" ca="1" si="10"/>
        <v>-9.3206052611094492E-3</v>
      </c>
      <c r="N56" s="24">
        <f t="shared" ca="1" si="10"/>
        <v>-9.7402169203633093E-3</v>
      </c>
      <c r="O56" s="24">
        <f t="shared" ca="1" si="10"/>
        <v>-9.957875339750899E-3</v>
      </c>
      <c r="P56" s="24">
        <f t="shared" ca="1" si="10"/>
        <v>-9.8172400794283021E-3</v>
      </c>
      <c r="Q56" s="24">
        <f t="shared" ca="1" si="10"/>
        <v>-4.5447614693330252E-3</v>
      </c>
      <c r="R56" s="24">
        <f t="shared" ca="1" si="10"/>
        <v>-4.6630895685666474E-3</v>
      </c>
      <c r="S56" s="24">
        <f t="shared" ca="1" si="10"/>
        <v>-4.8217211387964198E-3</v>
      </c>
      <c r="T56" s="24">
        <f t="shared" ca="1" si="10"/>
        <v>-5.5350013508359552E-3</v>
      </c>
      <c r="U56" s="24">
        <f t="shared" ca="1" si="10"/>
        <v>-5.6497839004805428E-3</v>
      </c>
      <c r="V56" s="24">
        <f t="shared" ca="1" si="10"/>
        <v>-6.3560889393556863E-3</v>
      </c>
      <c r="W56" s="24">
        <f t="shared" ca="1" si="10"/>
        <v>-210.02847233581906</v>
      </c>
      <c r="X56" s="24">
        <f t="shared" ca="1" si="10"/>
        <v>-223.35709531589964</v>
      </c>
      <c r="Y56" s="24">
        <f t="shared" ca="1" si="11"/>
        <v>-127.71542222310109</v>
      </c>
      <c r="Z56" s="24">
        <f t="shared" ca="1" si="11"/>
        <v>-127.71559355470163</v>
      </c>
      <c r="AA56" s="24">
        <f t="shared" ca="1" si="11"/>
        <v>-239.56494808299976</v>
      </c>
      <c r="AB56" s="24">
        <f t="shared" ca="1" si="11"/>
        <v>-239.56653578430178</v>
      </c>
      <c r="AC56" s="24">
        <f t="shared" ca="1" si="11"/>
        <v>-153.97569026399924</v>
      </c>
      <c r="AD56" s="24">
        <f t="shared" ca="1" si="11"/>
        <v>-587.01696648219968</v>
      </c>
      <c r="AE56" s="24">
        <f t="shared" ca="1" si="11"/>
        <v>-524.47073515060038</v>
      </c>
      <c r="AF56" s="24">
        <f t="shared" ca="1" si="11"/>
        <v>-542.54023620480166</v>
      </c>
      <c r="AG56" s="24">
        <f t="shared" ca="1" si="11"/>
        <v>-542.54051139290095</v>
      </c>
    </row>
    <row r="57" spans="1:33" x14ac:dyDescent="0.25">
      <c r="H57" s="20" t="s">
        <v>76</v>
      </c>
      <c r="I57" s="24">
        <f t="shared" ca="1" si="10"/>
        <v>0</v>
      </c>
      <c r="J57" s="24">
        <f t="shared" ca="1" si="10"/>
        <v>0</v>
      </c>
      <c r="K57" s="24">
        <f t="shared" ca="1" si="10"/>
        <v>0</v>
      </c>
      <c r="L57" s="24">
        <f t="shared" ca="1" si="10"/>
        <v>0</v>
      </c>
      <c r="M57" s="24">
        <f t="shared" ca="1" si="10"/>
        <v>0</v>
      </c>
      <c r="N57" s="24">
        <f t="shared" ca="1" si="10"/>
        <v>0</v>
      </c>
      <c r="O57" s="24">
        <f t="shared" ca="1" si="10"/>
        <v>0</v>
      </c>
      <c r="P57" s="24">
        <f t="shared" ca="1" si="10"/>
        <v>0</v>
      </c>
      <c r="Q57" s="24">
        <f t="shared" ca="1" si="10"/>
        <v>0</v>
      </c>
      <c r="R57" s="24">
        <f t="shared" ca="1" si="10"/>
        <v>0</v>
      </c>
      <c r="S57" s="24">
        <f t="shared" ca="1" si="10"/>
        <v>0</v>
      </c>
      <c r="T57" s="24">
        <f t="shared" ca="1" si="10"/>
        <v>0</v>
      </c>
      <c r="U57" s="24">
        <f t="shared" ca="1" si="10"/>
        <v>0</v>
      </c>
      <c r="V57" s="24">
        <f t="shared" ca="1" si="10"/>
        <v>0</v>
      </c>
      <c r="W57" s="24">
        <f t="shared" ca="1" si="10"/>
        <v>0</v>
      </c>
      <c r="X57" s="24">
        <f t="shared" ca="1" si="10"/>
        <v>0</v>
      </c>
      <c r="Y57" s="24">
        <f t="shared" ca="1" si="11"/>
        <v>0</v>
      </c>
      <c r="Z57" s="24">
        <f t="shared" ca="1" si="11"/>
        <v>0</v>
      </c>
      <c r="AA57" s="24">
        <f t="shared" ca="1" si="11"/>
        <v>0</v>
      </c>
      <c r="AB57" s="24">
        <f t="shared" ca="1" si="11"/>
        <v>0</v>
      </c>
      <c r="AC57" s="24">
        <f t="shared" ca="1" si="11"/>
        <v>0</v>
      </c>
      <c r="AD57" s="24">
        <f t="shared" ca="1" si="11"/>
        <v>0</v>
      </c>
      <c r="AE57" s="24">
        <f t="shared" ca="1" si="11"/>
        <v>0</v>
      </c>
      <c r="AF57" s="24">
        <f t="shared" ca="1" si="11"/>
        <v>0</v>
      </c>
      <c r="AG57" s="24">
        <f t="shared" ca="1" si="11"/>
        <v>0</v>
      </c>
    </row>
    <row r="60" spans="1:33" ht="24.75" x14ac:dyDescent="0.4">
      <c r="A60" s="14" t="str">
        <f>B61&amp;" generation difference by year"</f>
        <v>NEM generation difference by year</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1:33" x14ac:dyDescent="0.25">
      <c r="A61" s="16" t="s">
        <v>85</v>
      </c>
      <c r="B61" s="8" t="s">
        <v>40</v>
      </c>
    </row>
    <row r="63" spans="1:33" x14ac:dyDescent="0.25">
      <c r="H63" t="s">
        <v>123</v>
      </c>
      <c r="I63" s="18" t="str">
        <f t="shared" ref="I63:AG63" si="12">I6</f>
        <v>2021-22</v>
      </c>
      <c r="J63" s="18" t="str">
        <f t="shared" si="12"/>
        <v>2022-23</v>
      </c>
      <c r="K63" s="18" t="str">
        <f t="shared" si="12"/>
        <v>2023-24</v>
      </c>
      <c r="L63" s="18" t="str">
        <f t="shared" si="12"/>
        <v>2024-25</v>
      </c>
      <c r="M63" s="18" t="str">
        <f t="shared" si="12"/>
        <v>2025-26</v>
      </c>
      <c r="N63" s="18" t="str">
        <f t="shared" si="12"/>
        <v>2026-27</v>
      </c>
      <c r="O63" s="18" t="str">
        <f t="shared" si="12"/>
        <v>2027-28</v>
      </c>
      <c r="P63" s="18" t="str">
        <f t="shared" si="12"/>
        <v>2028-29</v>
      </c>
      <c r="Q63" s="18" t="str">
        <f t="shared" si="12"/>
        <v>2029-30</v>
      </c>
      <c r="R63" s="18" t="str">
        <f t="shared" si="12"/>
        <v>2030-31</v>
      </c>
      <c r="S63" s="18" t="str">
        <f t="shared" si="12"/>
        <v>2031-32</v>
      </c>
      <c r="T63" s="18" t="str">
        <f t="shared" si="12"/>
        <v>2032-33</v>
      </c>
      <c r="U63" s="18" t="str">
        <f t="shared" si="12"/>
        <v>2033-34</v>
      </c>
      <c r="V63" s="18" t="str">
        <f t="shared" si="12"/>
        <v>2034-35</v>
      </c>
      <c r="W63" s="18" t="str">
        <f t="shared" si="12"/>
        <v>2035-36</v>
      </c>
      <c r="X63" s="18" t="str">
        <f t="shared" si="12"/>
        <v>2036-37</v>
      </c>
      <c r="Y63" s="18" t="str">
        <f t="shared" si="12"/>
        <v>2037-38</v>
      </c>
      <c r="Z63" s="18" t="str">
        <f t="shared" si="12"/>
        <v>2038-39</v>
      </c>
      <c r="AA63" s="18" t="str">
        <f t="shared" si="12"/>
        <v>2039-40</v>
      </c>
      <c r="AB63" s="18" t="str">
        <f t="shared" si="12"/>
        <v>2040-41</v>
      </c>
      <c r="AC63" s="18" t="str">
        <f t="shared" si="12"/>
        <v>2041-42</v>
      </c>
      <c r="AD63" s="18" t="str">
        <f t="shared" si="12"/>
        <v>2042-43</v>
      </c>
      <c r="AE63" s="18" t="str">
        <f t="shared" si="12"/>
        <v>2043-44</v>
      </c>
      <c r="AF63" s="18" t="str">
        <f t="shared" si="12"/>
        <v>2044-45</v>
      </c>
      <c r="AG63" s="18" t="str">
        <f t="shared" si="12"/>
        <v>2045-46</v>
      </c>
    </row>
    <row r="64" spans="1:33" x14ac:dyDescent="0.25">
      <c r="H64" s="20" t="s">
        <v>64</v>
      </c>
      <c r="I64" s="24">
        <f t="shared" ref="I64:X74" ca="1" si="13">-SUMIFS(OFFSET(INDIRECT("'"&amp;$E$1 &amp; "_Generation'!C:C"), 0, I$1), INDIRECT("'"&amp;$E$1 &amp; "_Generation'!B:B"),$H64, INDIRECT("'"&amp;$E$1 &amp; "_Generation'!A:A"),$B$61) + SUMIFS(OFFSET(INDIRECT("'"&amp;$C$1 &amp; "_Generation'!C:C"), 0, I$1), INDIRECT("'"&amp;$C$1 &amp; "_Generation'!B:B"),$H64, INDIRECT("'"&amp;$C$1 &amp; "_Generation'!A:A"),$B$61)</f>
        <v>-0.15710000002582092</v>
      </c>
      <c r="J64" s="24">
        <f t="shared" ca="1" si="13"/>
        <v>-0.14790000001084991</v>
      </c>
      <c r="K64" s="24">
        <f t="shared" ca="1" si="13"/>
        <v>14.550700000021607</v>
      </c>
      <c r="L64" s="24">
        <f t="shared" ca="1" si="13"/>
        <v>29.942999999999302</v>
      </c>
      <c r="M64" s="24">
        <f t="shared" ca="1" si="13"/>
        <v>-331.98683077401074</v>
      </c>
      <c r="N64" s="24">
        <f t="shared" ca="1" si="13"/>
        <v>-606.35935165798583</v>
      </c>
      <c r="O64" s="24">
        <f t="shared" ca="1" si="13"/>
        <v>-901.79471022199141</v>
      </c>
      <c r="P64" s="24">
        <f t="shared" ca="1" si="13"/>
        <v>-1194.0829400459916</v>
      </c>
      <c r="Q64" s="24">
        <f t="shared" ca="1" si="13"/>
        <v>-2043.0698519040016</v>
      </c>
      <c r="R64" s="24">
        <f t="shared" ca="1" si="13"/>
        <v>-731.36164366199955</v>
      </c>
      <c r="S64" s="24">
        <f t="shared" ca="1" si="13"/>
        <v>-577.3705930721917</v>
      </c>
      <c r="T64" s="24">
        <f t="shared" ca="1" si="13"/>
        <v>-390.51100192499871</v>
      </c>
      <c r="U64" s="24">
        <f t="shared" ca="1" si="13"/>
        <v>-478.92158127299626</v>
      </c>
      <c r="V64" s="24">
        <f t="shared" ca="1" si="13"/>
        <v>189.13582807501371</v>
      </c>
      <c r="W64" s="24">
        <f t="shared" ca="1" si="13"/>
        <v>317.5251000000062</v>
      </c>
      <c r="X64" s="24">
        <f t="shared" ca="1" si="13"/>
        <v>-322.58400000000256</v>
      </c>
      <c r="Y64" s="24">
        <f t="shared" ref="Y64:AM74" ca="1" si="14">-SUMIFS(OFFSET(INDIRECT("'"&amp;$E$1 &amp; "_Generation'!C:C"), 0, Y$1), INDIRECT("'"&amp;$E$1 &amp; "_Generation'!B:B"),$H64, INDIRECT("'"&amp;$E$1 &amp; "_Generation'!A:A"),$B$61) + SUMIFS(OFFSET(INDIRECT("'"&amp;$C$1 &amp; "_Generation'!C:C"), 0, Y$1), INDIRECT("'"&amp;$C$1 &amp; "_Generation'!B:B"),$H64, INDIRECT("'"&amp;$C$1 &amp; "_Generation'!A:A"),$B$61)</f>
        <v>10.058700000001409</v>
      </c>
      <c r="Z64" s="24">
        <f t="shared" ca="1" si="14"/>
        <v>204.56909999999334</v>
      </c>
      <c r="AA64" s="24">
        <f t="shared" ca="1" si="14"/>
        <v>186.83080000000336</v>
      </c>
      <c r="AB64" s="24">
        <f t="shared" ca="1" si="14"/>
        <v>121.34610000000248</v>
      </c>
      <c r="AC64" s="24">
        <f t="shared" ca="1" si="14"/>
        <v>120.54179999999906</v>
      </c>
      <c r="AD64" s="24">
        <f t="shared" ca="1" si="14"/>
        <v>-128.62319999999454</v>
      </c>
      <c r="AE64" s="24">
        <f t="shared" ca="1" si="14"/>
        <v>-97.061400000002322</v>
      </c>
      <c r="AF64" s="24">
        <f t="shared" ca="1" si="14"/>
        <v>-51.675400000000081</v>
      </c>
      <c r="AG64" s="24">
        <f t="shared" ca="1" si="14"/>
        <v>-76.545000000001892</v>
      </c>
    </row>
    <row r="65" spans="8:33" x14ac:dyDescent="0.25">
      <c r="H65" s="20" t="s">
        <v>72</v>
      </c>
      <c r="I65" s="24">
        <f t="shared" ca="1" si="13"/>
        <v>-4.9100000007456401E-2</v>
      </c>
      <c r="J65" s="24">
        <f t="shared" ca="1" si="13"/>
        <v>-0.16159999999945285</v>
      </c>
      <c r="K65" s="24">
        <f t="shared" ca="1" si="13"/>
        <v>-5.2431000000033237</v>
      </c>
      <c r="L65" s="24">
        <f t="shared" ca="1" si="13"/>
        <v>-20.612274095994508</v>
      </c>
      <c r="M65" s="24">
        <f t="shared" ca="1" si="13"/>
        <v>462.28359932400053</v>
      </c>
      <c r="N65" s="24">
        <f t="shared" ca="1" si="13"/>
        <v>598.6836576650021</v>
      </c>
      <c r="O65" s="24">
        <f t="shared" ca="1" si="13"/>
        <v>543.54862396099998</v>
      </c>
      <c r="P65" s="24">
        <f t="shared" ca="1" si="13"/>
        <v>726.81270000000222</v>
      </c>
      <c r="Q65" s="24">
        <f t="shared" ca="1" si="13"/>
        <v>370.87860000000001</v>
      </c>
      <c r="R65" s="24">
        <f t="shared" ca="1" si="13"/>
        <v>270.45440000000235</v>
      </c>
      <c r="S65" s="24">
        <f t="shared" ca="1" si="13"/>
        <v>450.64470000000074</v>
      </c>
      <c r="T65" s="24">
        <f t="shared" ca="1" si="13"/>
        <v>96.049600000002101</v>
      </c>
      <c r="U65" s="24">
        <f t="shared" ca="1" si="13"/>
        <v>92.619500000000698</v>
      </c>
      <c r="V65" s="24">
        <f t="shared" ca="1" si="13"/>
        <v>303.99660000000222</v>
      </c>
      <c r="W65" s="24">
        <f t="shared" ca="1" si="13"/>
        <v>187.69180000000051</v>
      </c>
      <c r="X65" s="24">
        <f t="shared" ca="1" si="13"/>
        <v>223.12450000000172</v>
      </c>
      <c r="Y65" s="24">
        <f t="shared" ca="1" si="14"/>
        <v>153.89459999999963</v>
      </c>
      <c r="Z65" s="24">
        <f t="shared" ca="1" si="14"/>
        <v>146.26850000000195</v>
      </c>
      <c r="AA65" s="24">
        <f t="shared" ca="1" si="14"/>
        <v>67.390699999996286</v>
      </c>
      <c r="AB65" s="24">
        <f t="shared" ca="1" si="14"/>
        <v>294.81560000000172</v>
      </c>
      <c r="AC65" s="24">
        <f t="shared" ca="1" si="14"/>
        <v>286.92839999999705</v>
      </c>
      <c r="AD65" s="24">
        <f t="shared" ca="1" si="14"/>
        <v>-54.661700000000565</v>
      </c>
      <c r="AE65" s="24">
        <f t="shared" ca="1" si="14"/>
        <v>47.873299999995652</v>
      </c>
      <c r="AF65" s="24">
        <f t="shared" ca="1" si="14"/>
        <v>-333.24259999999776</v>
      </c>
      <c r="AG65" s="24">
        <f t="shared" ca="1" si="14"/>
        <v>-184.71639999999752</v>
      </c>
    </row>
    <row r="66" spans="8:33" x14ac:dyDescent="0.25">
      <c r="H66" s="20" t="s">
        <v>20</v>
      </c>
      <c r="I66" s="24">
        <f t="shared" ca="1" si="13"/>
        <v>-5.9949900014544255E-4</v>
      </c>
      <c r="J66" s="24">
        <f t="shared" ca="1" si="13"/>
        <v>-4.1204090002793237E-3</v>
      </c>
      <c r="K66" s="24">
        <f t="shared" ca="1" si="13"/>
        <v>1.3161597580165108E-2</v>
      </c>
      <c r="L66" s="24">
        <f t="shared" ca="1" si="13"/>
        <v>-5.4917862598813372E-3</v>
      </c>
      <c r="M66" s="24">
        <f t="shared" ca="1" si="13"/>
        <v>-5.613209870261926E-3</v>
      </c>
      <c r="N66" s="24">
        <f t="shared" ca="1" si="13"/>
        <v>-5.6958921697969345E-3</v>
      </c>
      <c r="O66" s="24">
        <f t="shared" ca="1" si="13"/>
        <v>-12.16739139253923</v>
      </c>
      <c r="P66" s="24">
        <f t="shared" ca="1" si="13"/>
        <v>25.713912087849849</v>
      </c>
      <c r="Q66" s="24">
        <f t="shared" ca="1" si="13"/>
        <v>0.30438824903012573</v>
      </c>
      <c r="R66" s="24">
        <f t="shared" ca="1" si="13"/>
        <v>0.10079260436009463</v>
      </c>
      <c r="S66" s="24">
        <f t="shared" ca="1" si="13"/>
        <v>-5.991352770024605E-3</v>
      </c>
      <c r="T66" s="24">
        <f t="shared" ca="1" si="13"/>
        <v>-0.69040849806015103</v>
      </c>
      <c r="U66" s="24">
        <f t="shared" ca="1" si="13"/>
        <v>-1.3333729663204394</v>
      </c>
      <c r="V66" s="24">
        <f t="shared" ca="1" si="13"/>
        <v>-317.61577630235001</v>
      </c>
      <c r="W66" s="24">
        <f t="shared" ca="1" si="13"/>
        <v>304.23403212236008</v>
      </c>
      <c r="X66" s="24">
        <f t="shared" ca="1" si="13"/>
        <v>-228.95361400000002</v>
      </c>
      <c r="Y66" s="24">
        <f t="shared" ca="1" si="14"/>
        <v>-327.99368123119984</v>
      </c>
      <c r="Z66" s="24">
        <f t="shared" ca="1" si="14"/>
        <v>-89.412767039101709</v>
      </c>
      <c r="AA66" s="24">
        <f t="shared" ca="1" si="14"/>
        <v>299.02028274160057</v>
      </c>
      <c r="AB66" s="24">
        <f t="shared" ca="1" si="14"/>
        <v>7.4901633006002157</v>
      </c>
      <c r="AC66" s="24">
        <f t="shared" ca="1" si="14"/>
        <v>-259.01694114039947</v>
      </c>
      <c r="AD66" s="24">
        <f t="shared" ca="1" si="14"/>
        <v>-10.683963697599211</v>
      </c>
      <c r="AE66" s="24">
        <f t="shared" ca="1" si="14"/>
        <v>-190.27611484520094</v>
      </c>
      <c r="AF66" s="24">
        <f t="shared" ca="1" si="14"/>
        <v>-9.3726577289990018</v>
      </c>
      <c r="AG66" s="24">
        <f t="shared" ca="1" si="14"/>
        <v>-19.691808695999953</v>
      </c>
    </row>
    <row r="67" spans="8:33" x14ac:dyDescent="0.25">
      <c r="H67" s="20" t="s">
        <v>32</v>
      </c>
      <c r="I67" s="24">
        <f t="shared" ca="1" si="13"/>
        <v>-1.2349999999514694E-3</v>
      </c>
      <c r="J67" s="24">
        <f t="shared" ca="1" si="13"/>
        <v>-4.7700000015993282E-4</v>
      </c>
      <c r="K67" s="24">
        <f t="shared" ca="1" si="13"/>
        <v>8.9073999999982334E-2</v>
      </c>
      <c r="L67" s="24">
        <f t="shared" ca="1" si="13"/>
        <v>2.7715000000014811E-2</v>
      </c>
      <c r="M67" s="24">
        <f t="shared" ca="1" si="13"/>
        <v>-1.6445929999999862</v>
      </c>
      <c r="N67" s="24">
        <f t="shared" ca="1" si="13"/>
        <v>-5.6085479999999848</v>
      </c>
      <c r="O67" s="24">
        <f t="shared" ca="1" si="13"/>
        <v>-3.5812199999998882</v>
      </c>
      <c r="P67" s="24">
        <f t="shared" ca="1" si="13"/>
        <v>-27.333630999999983</v>
      </c>
      <c r="Q67" s="24">
        <f t="shared" ca="1" si="13"/>
        <v>-45.709314499999991</v>
      </c>
      <c r="R67" s="24">
        <f t="shared" ca="1" si="13"/>
        <v>-25.321596499999998</v>
      </c>
      <c r="S67" s="24">
        <f t="shared" ca="1" si="13"/>
        <v>-10.681932000000003</v>
      </c>
      <c r="T67" s="24">
        <f t="shared" ca="1" si="13"/>
        <v>-5.5455400000000026</v>
      </c>
      <c r="U67" s="24">
        <f t="shared" ca="1" si="13"/>
        <v>-7.6885188000000113</v>
      </c>
      <c r="V67" s="24">
        <f t="shared" ca="1" si="13"/>
        <v>-60.678451500000008</v>
      </c>
      <c r="W67" s="24">
        <f t="shared" ca="1" si="13"/>
        <v>-4.6731300000000005</v>
      </c>
      <c r="X67" s="24">
        <f t="shared" ca="1" si="13"/>
        <v>33.757579999999997</v>
      </c>
      <c r="Y67" s="24">
        <f t="shared" ca="1" si="14"/>
        <v>15.631059999999991</v>
      </c>
      <c r="Z67" s="24">
        <f t="shared" ca="1" si="14"/>
        <v>22.899289999999979</v>
      </c>
      <c r="AA67" s="24">
        <f t="shared" ca="1" si="14"/>
        <v>0</v>
      </c>
      <c r="AB67" s="24">
        <f t="shared" ca="1" si="14"/>
        <v>0</v>
      </c>
      <c r="AC67" s="24">
        <f t="shared" ca="1" si="14"/>
        <v>0</v>
      </c>
      <c r="AD67" s="24">
        <f t="shared" ca="1" si="14"/>
        <v>0</v>
      </c>
      <c r="AE67" s="24">
        <f t="shared" ca="1" si="14"/>
        <v>0</v>
      </c>
      <c r="AF67" s="24">
        <f t="shared" ca="1" si="14"/>
        <v>0</v>
      </c>
      <c r="AG67" s="24">
        <f t="shared" ca="1" si="14"/>
        <v>0</v>
      </c>
    </row>
    <row r="68" spans="8:33" x14ac:dyDescent="0.25">
      <c r="H68" s="20" t="s">
        <v>67</v>
      </c>
      <c r="I68" s="24">
        <f t="shared" ca="1" si="13"/>
        <v>-6.7026300575037112E-3</v>
      </c>
      <c r="J68" s="24">
        <f t="shared" ca="1" si="13"/>
        <v>-5.8733055209927443E-3</v>
      </c>
      <c r="K68" s="24">
        <f t="shared" ca="1" si="13"/>
        <v>5.2519485143577072E-2</v>
      </c>
      <c r="L68" s="24">
        <f t="shared" ca="1" si="13"/>
        <v>6.4645483370988188E-2</v>
      </c>
      <c r="M68" s="24">
        <f t="shared" ca="1" si="13"/>
        <v>-0.52938039300402551</v>
      </c>
      <c r="N68" s="24">
        <f t="shared" ca="1" si="13"/>
        <v>-30.546932169914008</v>
      </c>
      <c r="O68" s="24">
        <f t="shared" ca="1" si="13"/>
        <v>-33.273453768879982</v>
      </c>
      <c r="P68" s="24">
        <f t="shared" ca="1" si="13"/>
        <v>-39.539043303426993</v>
      </c>
      <c r="Q68" s="24">
        <f t="shared" ca="1" si="13"/>
        <v>-82.718539464215979</v>
      </c>
      <c r="R68" s="24">
        <f t="shared" ca="1" si="13"/>
        <v>-52.906610807702997</v>
      </c>
      <c r="S68" s="24">
        <f t="shared" ca="1" si="13"/>
        <v>-24.637765114533</v>
      </c>
      <c r="T68" s="24">
        <f t="shared" ca="1" si="13"/>
        <v>-53.268896091853001</v>
      </c>
      <c r="U68" s="24">
        <f t="shared" ca="1" si="13"/>
        <v>-35.97711328673401</v>
      </c>
      <c r="V68" s="24">
        <f t="shared" ca="1" si="13"/>
        <v>-80.118563641527999</v>
      </c>
      <c r="W68" s="24">
        <f t="shared" ca="1" si="13"/>
        <v>-159.8482516251741</v>
      </c>
      <c r="X68" s="24">
        <f t="shared" ca="1" si="13"/>
        <v>-217.60637244981007</v>
      </c>
      <c r="Y68" s="24">
        <f t="shared" ca="1" si="14"/>
        <v>-568.02974597242007</v>
      </c>
      <c r="Z68" s="24">
        <f t="shared" ca="1" si="14"/>
        <v>-471.16279678931392</v>
      </c>
      <c r="AA68" s="24">
        <f t="shared" ca="1" si="14"/>
        <v>-547.02195228412097</v>
      </c>
      <c r="AB68" s="24">
        <f t="shared" ca="1" si="14"/>
        <v>-283.60892836830021</v>
      </c>
      <c r="AC68" s="24">
        <f t="shared" ca="1" si="14"/>
        <v>-612.97526739298996</v>
      </c>
      <c r="AD68" s="24">
        <f t="shared" ca="1" si="14"/>
        <v>-1063.7407012336594</v>
      </c>
      <c r="AE68" s="24">
        <f t="shared" ca="1" si="14"/>
        <v>-832.98582444650037</v>
      </c>
      <c r="AF68" s="24">
        <f t="shared" ca="1" si="14"/>
        <v>-333.18822495380982</v>
      </c>
      <c r="AG68" s="24">
        <f t="shared" ca="1" si="14"/>
        <v>-752.56005763698977</v>
      </c>
    </row>
    <row r="69" spans="8:33" x14ac:dyDescent="0.25">
      <c r="H69" s="20" t="s">
        <v>66</v>
      </c>
      <c r="I69" s="24">
        <f t="shared" ca="1" si="13"/>
        <v>1.193779999994149E-2</v>
      </c>
      <c r="J69" s="24">
        <f t="shared" ca="1" si="13"/>
        <v>1.3567999998485902E-2</v>
      </c>
      <c r="K69" s="24">
        <f t="shared" ca="1" si="13"/>
        <v>8.1956814999975904</v>
      </c>
      <c r="L69" s="24">
        <f t="shared" ca="1" si="13"/>
        <v>4.8672640000004321</v>
      </c>
      <c r="M69" s="24">
        <f t="shared" ca="1" si="13"/>
        <v>-9.015281000003597</v>
      </c>
      <c r="N69" s="24">
        <f t="shared" ca="1" si="13"/>
        <v>-26.373581999998351</v>
      </c>
      <c r="O69" s="24">
        <f t="shared" ca="1" si="13"/>
        <v>-6.7713519999997516</v>
      </c>
      <c r="P69" s="24">
        <f t="shared" ca="1" si="13"/>
        <v>30.189899000004516</v>
      </c>
      <c r="Q69" s="24">
        <f t="shared" ca="1" si="13"/>
        <v>170.37662700000328</v>
      </c>
      <c r="R69" s="24">
        <f t="shared" ca="1" si="13"/>
        <v>87.363565100000415</v>
      </c>
      <c r="S69" s="24">
        <f t="shared" ca="1" si="13"/>
        <v>70.899400600002991</v>
      </c>
      <c r="T69" s="24">
        <f t="shared" ca="1" si="13"/>
        <v>83.274683999999979</v>
      </c>
      <c r="U69" s="24">
        <f t="shared" ca="1" si="13"/>
        <v>125.27606500000184</v>
      </c>
      <c r="V69" s="24">
        <f t="shared" ca="1" si="13"/>
        <v>220.18304900000294</v>
      </c>
      <c r="W69" s="24">
        <f t="shared" ca="1" si="13"/>
        <v>94.518635999998878</v>
      </c>
      <c r="X69" s="24">
        <f t="shared" ca="1" si="13"/>
        <v>208.30709499999648</v>
      </c>
      <c r="Y69" s="24">
        <f t="shared" ca="1" si="14"/>
        <v>137.3229399999982</v>
      </c>
      <c r="Z69" s="24">
        <f t="shared" ca="1" si="14"/>
        <v>125.73946999999316</v>
      </c>
      <c r="AA69" s="24">
        <f t="shared" ca="1" si="14"/>
        <v>180.14536399999997</v>
      </c>
      <c r="AB69" s="24">
        <f t="shared" ca="1" si="14"/>
        <v>184.72973999999522</v>
      </c>
      <c r="AC69" s="24">
        <f t="shared" ca="1" si="14"/>
        <v>80.442083999998431</v>
      </c>
      <c r="AD69" s="24">
        <f t="shared" ca="1" si="14"/>
        <v>173.84207799999604</v>
      </c>
      <c r="AE69" s="24">
        <f t="shared" ca="1" si="14"/>
        <v>111.74103399999876</v>
      </c>
      <c r="AF69" s="24">
        <f t="shared" ca="1" si="14"/>
        <v>54.302372000001924</v>
      </c>
      <c r="AG69" s="24">
        <f t="shared" ca="1" si="14"/>
        <v>174.51574499999697</v>
      </c>
    </row>
    <row r="70" spans="8:33" x14ac:dyDescent="0.25">
      <c r="H70" s="20" t="s">
        <v>70</v>
      </c>
      <c r="I70" s="24">
        <f t="shared" ca="1" si="13"/>
        <v>-2.7014999999664724E-2</v>
      </c>
      <c r="J70" s="24">
        <f t="shared" ca="1" si="13"/>
        <v>-7.9770215626922436E-2</v>
      </c>
      <c r="K70" s="24">
        <f t="shared" ca="1" si="13"/>
        <v>-147.60655506933836</v>
      </c>
      <c r="L70" s="24">
        <f t="shared" ca="1" si="13"/>
        <v>-142.24240969188395</v>
      </c>
      <c r="M70" s="24">
        <f t="shared" ca="1" si="13"/>
        <v>-214.21043801754422</v>
      </c>
      <c r="N70" s="24">
        <f t="shared" ca="1" si="13"/>
        <v>-263.32620915581356</v>
      </c>
      <c r="O70" s="24">
        <f t="shared" ca="1" si="13"/>
        <v>-244.36765805667528</v>
      </c>
      <c r="P70" s="24">
        <f t="shared" ca="1" si="13"/>
        <v>176.62021998562705</v>
      </c>
      <c r="Q70" s="24">
        <f t="shared" ca="1" si="13"/>
        <v>1759.1651318731747</v>
      </c>
      <c r="R70" s="24">
        <f t="shared" ca="1" si="13"/>
        <v>1254.7149943380718</v>
      </c>
      <c r="S70" s="24">
        <f t="shared" ca="1" si="13"/>
        <v>974.27146248082136</v>
      </c>
      <c r="T70" s="24">
        <f t="shared" ca="1" si="13"/>
        <v>905.70046049706434</v>
      </c>
      <c r="U70" s="24">
        <f t="shared" ca="1" si="13"/>
        <v>939.22216065575776</v>
      </c>
      <c r="V70" s="24">
        <f t="shared" ca="1" si="13"/>
        <v>845.0917982777537</v>
      </c>
      <c r="W70" s="24">
        <f t="shared" ca="1" si="13"/>
        <v>46.547111292733462</v>
      </c>
      <c r="X70" s="24">
        <f t="shared" ca="1" si="13"/>
        <v>1355.0372258034477</v>
      </c>
      <c r="Y70" s="24">
        <f t="shared" ca="1" si="14"/>
        <v>2023.900537851543</v>
      </c>
      <c r="Z70" s="24">
        <f t="shared" ca="1" si="14"/>
        <v>1141.3507674278808</v>
      </c>
      <c r="AA70" s="24">
        <f t="shared" ca="1" si="14"/>
        <v>1000.8138787388452</v>
      </c>
      <c r="AB70" s="24">
        <f t="shared" ca="1" si="14"/>
        <v>679.10724134948396</v>
      </c>
      <c r="AC70" s="24">
        <f t="shared" ca="1" si="14"/>
        <v>803.05102538794745</v>
      </c>
      <c r="AD70" s="24">
        <f t="shared" ca="1" si="14"/>
        <v>2542.6414126396121</v>
      </c>
      <c r="AE70" s="24">
        <f t="shared" ca="1" si="14"/>
        <v>2290.314824733141</v>
      </c>
      <c r="AF70" s="24">
        <f t="shared" ca="1" si="14"/>
        <v>1542.2646911250777</v>
      </c>
      <c r="AG70" s="24">
        <f t="shared" ca="1" si="14"/>
        <v>2357.7864731096051</v>
      </c>
    </row>
    <row r="71" spans="8:33" x14ac:dyDescent="0.25">
      <c r="H71" s="20" t="s">
        <v>69</v>
      </c>
      <c r="I71" s="24">
        <f t="shared" ca="1" si="13"/>
        <v>-5.0162905889137619</v>
      </c>
      <c r="J71" s="24">
        <f t="shared" ca="1" si="13"/>
        <v>-3.1348296469332126</v>
      </c>
      <c r="K71" s="24">
        <f t="shared" ca="1" si="13"/>
        <v>116.34276542103908</v>
      </c>
      <c r="L71" s="24">
        <f t="shared" ca="1" si="13"/>
        <v>116.94952573189221</v>
      </c>
      <c r="M71" s="24">
        <f t="shared" ca="1" si="13"/>
        <v>128.32639720132283</v>
      </c>
      <c r="N71" s="24">
        <f t="shared" ca="1" si="13"/>
        <v>516.7221108019512</v>
      </c>
      <c r="O71" s="24">
        <f t="shared" ca="1" si="13"/>
        <v>806.77212853142191</v>
      </c>
      <c r="P71" s="24">
        <f t="shared" ca="1" si="13"/>
        <v>685.89432804412718</v>
      </c>
      <c r="Q71" s="24">
        <f t="shared" ca="1" si="13"/>
        <v>-34.177037310131709</v>
      </c>
      <c r="R71" s="24">
        <f t="shared" ca="1" si="13"/>
        <v>-839.22060730160592</v>
      </c>
      <c r="S71" s="24">
        <f t="shared" ca="1" si="13"/>
        <v>-1090.6067503306112</v>
      </c>
      <c r="T71" s="24">
        <f t="shared" ca="1" si="13"/>
        <v>-1025.6619075968047</v>
      </c>
      <c r="U71" s="24">
        <f t="shared" ca="1" si="13"/>
        <v>-1075.2268135955455</v>
      </c>
      <c r="V71" s="24">
        <f t="shared" ca="1" si="13"/>
        <v>-1058.9776799466927</v>
      </c>
      <c r="W71" s="24">
        <f t="shared" ca="1" si="13"/>
        <v>-1158.4632886472828</v>
      </c>
      <c r="X71" s="24">
        <f t="shared" ca="1" si="13"/>
        <v>-1261.0751635079141</v>
      </c>
      <c r="Y71" s="24">
        <f t="shared" ca="1" si="14"/>
        <v>-1590.138604394866</v>
      </c>
      <c r="Z71" s="24">
        <f t="shared" ca="1" si="14"/>
        <v>-1159.4145158709143</v>
      </c>
      <c r="AA71" s="24">
        <f t="shared" ca="1" si="14"/>
        <v>-1454.453096395242</v>
      </c>
      <c r="AB71" s="24">
        <f t="shared" ca="1" si="14"/>
        <v>-964.56641336077155</v>
      </c>
      <c r="AC71" s="24">
        <f t="shared" ca="1" si="14"/>
        <v>-431.14707853514847</v>
      </c>
      <c r="AD71" s="24">
        <f t="shared" ca="1" si="14"/>
        <v>-1674.9901547088521</v>
      </c>
      <c r="AE71" s="24">
        <f t="shared" ca="1" si="14"/>
        <v>-1414.2192064720584</v>
      </c>
      <c r="AF71" s="24">
        <f t="shared" ca="1" si="14"/>
        <v>-1588.8018406841657</v>
      </c>
      <c r="AG71" s="24">
        <f t="shared" ca="1" si="14"/>
        <v>-1651.5271475004847</v>
      </c>
    </row>
    <row r="72" spans="8:33" x14ac:dyDescent="0.25">
      <c r="H72" s="20" t="s">
        <v>36</v>
      </c>
      <c r="I72" s="24">
        <f t="shared" ca="1" si="13"/>
        <v>-0.22933227349997765</v>
      </c>
      <c r="J72" s="24">
        <f t="shared" ca="1" si="13"/>
        <v>-0.17361188604996869</v>
      </c>
      <c r="K72" s="24">
        <f t="shared" ca="1" si="13"/>
        <v>-0.78879537413996559</v>
      </c>
      <c r="L72" s="24">
        <f t="shared" ca="1" si="13"/>
        <v>-0.72079212670007564</v>
      </c>
      <c r="M72" s="24">
        <f t="shared" ca="1" si="13"/>
        <v>-4.6353110142999867</v>
      </c>
      <c r="N72" s="24">
        <f t="shared" ca="1" si="13"/>
        <v>-4.3483609681999269</v>
      </c>
      <c r="O72" s="24">
        <f t="shared" ca="1" si="13"/>
        <v>-4.1026281148990051</v>
      </c>
      <c r="P72" s="24">
        <f t="shared" ca="1" si="13"/>
        <v>42.256754095000076</v>
      </c>
      <c r="Q72" s="24">
        <f t="shared" ca="1" si="13"/>
        <v>39.480034907500055</v>
      </c>
      <c r="R72" s="24">
        <f t="shared" ca="1" si="13"/>
        <v>-1609.7581442471001</v>
      </c>
      <c r="S72" s="24">
        <f t="shared" ca="1" si="13"/>
        <v>-1727.9389099979999</v>
      </c>
      <c r="T72" s="24">
        <f t="shared" ca="1" si="13"/>
        <v>-2137.7601466446008</v>
      </c>
      <c r="U72" s="24">
        <f t="shared" ca="1" si="13"/>
        <v>-2122.4091772994989</v>
      </c>
      <c r="V72" s="24">
        <f t="shared" ca="1" si="13"/>
        <v>-2215.6841558551</v>
      </c>
      <c r="W72" s="24">
        <f t="shared" ca="1" si="13"/>
        <v>-1214.1701591838992</v>
      </c>
      <c r="X72" s="24">
        <f t="shared" ca="1" si="13"/>
        <v>-1189.4115745363006</v>
      </c>
      <c r="Y72" s="24">
        <f t="shared" ca="1" si="14"/>
        <v>-1109.2397172742012</v>
      </c>
      <c r="Z72" s="24">
        <f t="shared" ca="1" si="14"/>
        <v>-1116.6725792629004</v>
      </c>
      <c r="AA72" s="24">
        <f t="shared" ca="1" si="14"/>
        <v>-1101.5185271600003</v>
      </c>
      <c r="AB72" s="24">
        <f t="shared" ca="1" si="14"/>
        <v>-1134.5962517972021</v>
      </c>
      <c r="AC72" s="24">
        <f t="shared" ca="1" si="14"/>
        <v>-369.23696113400092</v>
      </c>
      <c r="AD72" s="24">
        <f t="shared" ca="1" si="14"/>
        <v>-92.7075197690001</v>
      </c>
      <c r="AE72" s="24">
        <f t="shared" ca="1" si="14"/>
        <v>171.2035900694973</v>
      </c>
      <c r="AF72" s="24">
        <f t="shared" ca="1" si="14"/>
        <v>87.102481042000363</v>
      </c>
      <c r="AG72" s="24">
        <f t="shared" ca="1" si="14"/>
        <v>79.1317261589993</v>
      </c>
    </row>
    <row r="73" spans="8:33" x14ac:dyDescent="0.25">
      <c r="H73" s="20" t="s">
        <v>74</v>
      </c>
      <c r="I73" s="24">
        <f t="shared" ca="1" si="13"/>
        <v>-1.9876899999985653E-2</v>
      </c>
      <c r="J73" s="24">
        <f t="shared" ca="1" si="13"/>
        <v>-9.0420000001074641E-3</v>
      </c>
      <c r="K73" s="24">
        <f t="shared" ca="1" si="13"/>
        <v>3.8580589999999688</v>
      </c>
      <c r="L73" s="24">
        <f t="shared" ca="1" si="13"/>
        <v>4.5820010891399647</v>
      </c>
      <c r="M73" s="24">
        <f t="shared" ca="1" si="13"/>
        <v>-9.1073985745001664</v>
      </c>
      <c r="N73" s="24">
        <f t="shared" ca="1" si="13"/>
        <v>317.11075217130019</v>
      </c>
      <c r="O73" s="24">
        <f t="shared" ca="1" si="13"/>
        <v>528.36609474879833</v>
      </c>
      <c r="P73" s="24">
        <f t="shared" ca="1" si="13"/>
        <v>858.07167363579947</v>
      </c>
      <c r="Q73" s="24">
        <f t="shared" ca="1" si="13"/>
        <v>1507.4771027169018</v>
      </c>
      <c r="R73" s="24">
        <f t="shared" ca="1" si="13"/>
        <v>1603.7815260358966</v>
      </c>
      <c r="S73" s="24">
        <f t="shared" ca="1" si="13"/>
        <v>1213.6513374452989</v>
      </c>
      <c r="T73" s="24">
        <f t="shared" ca="1" si="13"/>
        <v>1203.1556108266013</v>
      </c>
      <c r="U73" s="24">
        <f t="shared" ca="1" si="13"/>
        <v>1107.3282149302977</v>
      </c>
      <c r="V73" s="24">
        <f t="shared" ca="1" si="13"/>
        <v>1589.2606148311024</v>
      </c>
      <c r="W73" s="24">
        <f t="shared" ca="1" si="13"/>
        <v>944.95254453840062</v>
      </c>
      <c r="X73" s="24">
        <f t="shared" ca="1" si="13"/>
        <v>785.08719962149735</v>
      </c>
      <c r="Y73" s="24">
        <f t="shared" ca="1" si="14"/>
        <v>1044.6948940791008</v>
      </c>
      <c r="Z73" s="24">
        <f t="shared" ca="1" si="14"/>
        <v>1047.8090894025991</v>
      </c>
      <c r="AA73" s="24">
        <f t="shared" ca="1" si="14"/>
        <v>787.73201491460168</v>
      </c>
      <c r="AB73" s="24">
        <f t="shared" ca="1" si="14"/>
        <v>800.55425783300052</v>
      </c>
      <c r="AC73" s="24">
        <f t="shared" ca="1" si="14"/>
        <v>948.6966122718004</v>
      </c>
      <c r="AD73" s="24">
        <f t="shared" ca="1" si="14"/>
        <v>108.85889271599808</v>
      </c>
      <c r="AE73" s="24">
        <f t="shared" ca="1" si="14"/>
        <v>25.637112410498958</v>
      </c>
      <c r="AF73" s="24">
        <f t="shared" ca="1" si="14"/>
        <v>-87.861765800600551</v>
      </c>
      <c r="AG73" s="24">
        <f t="shared" ca="1" si="14"/>
        <v>-125.134758512997</v>
      </c>
    </row>
    <row r="74" spans="8:33" x14ac:dyDescent="0.25">
      <c r="H74" s="20" t="s">
        <v>56</v>
      </c>
      <c r="I74" s="24">
        <f t="shared" ca="1" si="13"/>
        <v>-8.2606340000008771E-2</v>
      </c>
      <c r="J74" s="24">
        <f t="shared" ca="1" si="13"/>
        <v>-0.13222018000001157</v>
      </c>
      <c r="K74" s="24">
        <f t="shared" ca="1" si="13"/>
        <v>-0.49524690500002322</v>
      </c>
      <c r="L74" s="24">
        <f t="shared" ca="1" si="13"/>
        <v>-0.57240232000003743</v>
      </c>
      <c r="M74" s="24">
        <f t="shared" ca="1" si="13"/>
        <v>-0.75060195999996893</v>
      </c>
      <c r="N74" s="24">
        <f t="shared" ca="1" si="13"/>
        <v>-3.3245222500000011</v>
      </c>
      <c r="O74" s="24">
        <f t="shared" ca="1" si="13"/>
        <v>-4.5436161599999991</v>
      </c>
      <c r="P74" s="24">
        <f t="shared" ca="1" si="13"/>
        <v>4.8524058100000502</v>
      </c>
      <c r="Q74" s="24">
        <f t="shared" ca="1" si="13"/>
        <v>-20.766171560000032</v>
      </c>
      <c r="R74" s="24">
        <f t="shared" ca="1" si="13"/>
        <v>-18.79883418999998</v>
      </c>
      <c r="S74" s="24">
        <f t="shared" ca="1" si="13"/>
        <v>-26.82379159999897</v>
      </c>
      <c r="T74" s="24">
        <f t="shared" ca="1" si="13"/>
        <v>-41.923510499999907</v>
      </c>
      <c r="U74" s="24">
        <f t="shared" ca="1" si="13"/>
        <v>-34.30568500000004</v>
      </c>
      <c r="V74" s="24">
        <f t="shared" ca="1" si="13"/>
        <v>-32.672687300000007</v>
      </c>
      <c r="W74" s="24">
        <f t="shared" ca="1" si="13"/>
        <v>-22.93827239999996</v>
      </c>
      <c r="X74" s="24">
        <f t="shared" ca="1" si="13"/>
        <v>-11.340353300000174</v>
      </c>
      <c r="Y74" s="24">
        <f t="shared" ca="1" si="14"/>
        <v>-6.8175750999999991</v>
      </c>
      <c r="Z74" s="24">
        <f t="shared" ca="1" si="14"/>
        <v>-13.22280760000001</v>
      </c>
      <c r="AA74" s="24">
        <f t="shared" ca="1" si="14"/>
        <v>-11.66935769999975</v>
      </c>
      <c r="AB74" s="24">
        <f t="shared" ca="1" si="14"/>
        <v>-23.100322700000333</v>
      </c>
      <c r="AC74" s="24">
        <f t="shared" ca="1" si="14"/>
        <v>-28.398064800000157</v>
      </c>
      <c r="AD74" s="24">
        <f t="shared" ca="1" si="14"/>
        <v>-42.928821599999992</v>
      </c>
      <c r="AE74" s="24">
        <f t="shared" ca="1" si="14"/>
        <v>-12.242709299999888</v>
      </c>
      <c r="AF74" s="24">
        <f t="shared" ca="1" si="14"/>
        <v>-27.806150300000127</v>
      </c>
      <c r="AG74" s="24">
        <f t="shared" ca="1" si="14"/>
        <v>-41.190143299999818</v>
      </c>
    </row>
    <row r="76" spans="8:33" x14ac:dyDescent="0.25">
      <c r="H76" s="20" t="s">
        <v>71</v>
      </c>
      <c r="I76" s="24">
        <f t="shared" ref="I76:X78" ca="1" si="15">-SUMIFS(OFFSET(INDIRECT("'"&amp;$E$1 &amp; "_Generation'!C:C"), 0, I$1), INDIRECT("'"&amp;$E$1 &amp; "_Generation'!B:B"),$H76, INDIRECT("'"&amp;$E$1 &amp; "_Generation'!A:A"),$B$61) + SUMIFS(OFFSET(INDIRECT("'"&amp;$C$1 &amp; "_Generation'!C:C"), 0, I$1), INDIRECT("'"&amp;$C$1 &amp; "_Generation'!B:B"),$H76, INDIRECT("'"&amp;$C$1 &amp; "_Generation'!A:A"),$B$61)</f>
        <v>-0.2831298632000312</v>
      </c>
      <c r="J76" s="24">
        <f t="shared" ca="1" si="15"/>
        <v>-0.21476771820005069</v>
      </c>
      <c r="K76" s="24">
        <f t="shared" ca="1" si="15"/>
        <v>-0.97467040510002789</v>
      </c>
      <c r="L76" s="24">
        <f t="shared" ca="1" si="15"/>
        <v>-0.88871822789911903</v>
      </c>
      <c r="M76" s="24">
        <f t="shared" ca="1" si="15"/>
        <v>-5.7225569729998256</v>
      </c>
      <c r="N76" s="24">
        <f t="shared" ca="1" si="15"/>
        <v>-5.3682876113999782</v>
      </c>
      <c r="O76" s="24">
        <f t="shared" ca="1" si="15"/>
        <v>-5.0649797563999641</v>
      </c>
      <c r="P76" s="24">
        <f t="shared" ca="1" si="15"/>
        <v>52.168789902299864</v>
      </c>
      <c r="Q76" s="24">
        <f t="shared" ca="1" si="15"/>
        <v>48.002831133200061</v>
      </c>
      <c r="R76" s="24">
        <f t="shared" ca="1" si="15"/>
        <v>-1986.8447473443007</v>
      </c>
      <c r="S76" s="24">
        <f t="shared" ca="1" si="15"/>
        <v>-2137.5243529599998</v>
      </c>
      <c r="T76" s="24">
        <f t="shared" ca="1" si="15"/>
        <v>-2632.8937697296983</v>
      </c>
      <c r="U76" s="24">
        <f t="shared" ca="1" si="15"/>
        <v>-2622.3209870070996</v>
      </c>
      <c r="V76" s="24">
        <f t="shared" ca="1" si="15"/>
        <v>-2738.8411680047006</v>
      </c>
      <c r="W76" s="24">
        <f t="shared" ca="1" si="15"/>
        <v>-1495.3070030749986</v>
      </c>
      <c r="X76" s="24">
        <f t="shared" ca="1" si="15"/>
        <v>-1468.4096642763998</v>
      </c>
      <c r="Y76" s="24">
        <f t="shared" ref="Y76:AM78" ca="1" si="16">-SUMIFS(OFFSET(INDIRECT("'"&amp;$E$1 &amp; "_Generation'!C:C"), 0, Y$1), INDIRECT("'"&amp;$E$1 &amp; "_Generation'!B:B"),$H76, INDIRECT("'"&amp;$E$1 &amp; "_Generation'!A:A"),$B$61) + SUMIFS(OFFSET(INDIRECT("'"&amp;$C$1 &amp; "_Generation'!C:C"), 0, Y$1), INDIRECT("'"&amp;$C$1 &amp; "_Generation'!B:B"),$H76, INDIRECT("'"&amp;$C$1 &amp; "_Generation'!A:A"),$B$61)</f>
        <v>-1374.6014763060102</v>
      </c>
      <c r="Z76" s="24">
        <f t="shared" ca="1" si="16"/>
        <v>-1374.1519205474997</v>
      </c>
      <c r="AA76" s="24">
        <f t="shared" ca="1" si="16"/>
        <v>-1359.1856995490025</v>
      </c>
      <c r="AB76" s="24">
        <f t="shared" ca="1" si="16"/>
        <v>-1404.747042908999</v>
      </c>
      <c r="AC76" s="24">
        <f t="shared" ca="1" si="16"/>
        <v>-455.8494954559992</v>
      </c>
      <c r="AD76" s="24">
        <f t="shared" ca="1" si="16"/>
        <v>-112.05187238100007</v>
      </c>
      <c r="AE76" s="24">
        <f t="shared" ca="1" si="16"/>
        <v>213.61166208199757</v>
      </c>
      <c r="AF76" s="24">
        <f t="shared" ca="1" si="16"/>
        <v>107.38923697800055</v>
      </c>
      <c r="AG76" s="24">
        <f t="shared" ca="1" si="16"/>
        <v>97.200023639999927</v>
      </c>
    </row>
    <row r="77" spans="8:33" x14ac:dyDescent="0.25">
      <c r="H77" s="20" t="s">
        <v>73</v>
      </c>
      <c r="I77" s="24">
        <f t="shared" ca="1" si="15"/>
        <v>-1.5634199999993825E-2</v>
      </c>
      <c r="J77" s="24">
        <f t="shared" ca="1" si="15"/>
        <v>3.4569999999689571E-3</v>
      </c>
      <c r="K77" s="24">
        <f t="shared" ca="1" si="15"/>
        <v>14.991902999999979</v>
      </c>
      <c r="L77" s="24">
        <f t="shared" ca="1" si="15"/>
        <v>13.444070264800075</v>
      </c>
      <c r="M77" s="24">
        <f t="shared" ca="1" si="15"/>
        <v>-10.609701799199684</v>
      </c>
      <c r="N77" s="24">
        <f t="shared" ca="1" si="15"/>
        <v>615.83283036299963</v>
      </c>
      <c r="O77" s="24">
        <f t="shared" ca="1" si="15"/>
        <v>657.05231881969939</v>
      </c>
      <c r="P77" s="24">
        <f t="shared" ca="1" si="15"/>
        <v>1198.9208894535004</v>
      </c>
      <c r="Q77" s="24">
        <f t="shared" ca="1" si="15"/>
        <v>1758.4586762056006</v>
      </c>
      <c r="R77" s="24">
        <f t="shared" ca="1" si="15"/>
        <v>2203.5941226037921</v>
      </c>
      <c r="S77" s="24">
        <f t="shared" ca="1" si="15"/>
        <v>1838.6277658700928</v>
      </c>
      <c r="T77" s="24">
        <f t="shared" ca="1" si="15"/>
        <v>1752.3738950718016</v>
      </c>
      <c r="U77" s="24">
        <f t="shared" ca="1" si="15"/>
        <v>1599.2148497589988</v>
      </c>
      <c r="V77" s="24">
        <f t="shared" ca="1" si="15"/>
        <v>2376.7689045204879</v>
      </c>
      <c r="W77" s="24">
        <f t="shared" ca="1" si="15"/>
        <v>1361.9112018540018</v>
      </c>
      <c r="X77" s="24">
        <f t="shared" ca="1" si="15"/>
        <v>1281.9673633783968</v>
      </c>
      <c r="Y77" s="24">
        <f t="shared" ca="1" si="16"/>
        <v>1556.955125502398</v>
      </c>
      <c r="Z77" s="24">
        <f t="shared" ca="1" si="16"/>
        <v>1643.6972080677042</v>
      </c>
      <c r="AA77" s="24">
        <f t="shared" ca="1" si="16"/>
        <v>1192.8762215584975</v>
      </c>
      <c r="AB77" s="24">
        <f t="shared" ca="1" si="16"/>
        <v>1432.3093837039996</v>
      </c>
      <c r="AC77" s="24">
        <f t="shared" ca="1" si="16"/>
        <v>1404.9165577155945</v>
      </c>
      <c r="AD77" s="24">
        <f t="shared" ca="1" si="16"/>
        <v>332.44509424739954</v>
      </c>
      <c r="AE77" s="24">
        <f t="shared" ca="1" si="16"/>
        <v>314.11300137099897</v>
      </c>
      <c r="AF77" s="24">
        <f t="shared" ca="1" si="16"/>
        <v>-65.740027027004544</v>
      </c>
      <c r="AG77" s="24">
        <f t="shared" ca="1" si="16"/>
        <v>231.7277019409994</v>
      </c>
    </row>
    <row r="78" spans="8:33" x14ac:dyDescent="0.25">
      <c r="H78" s="20" t="s">
        <v>76</v>
      </c>
      <c r="I78" s="24">
        <f t="shared" ca="1" si="15"/>
        <v>-9.7184347999998977E-2</v>
      </c>
      <c r="J78" s="24">
        <f t="shared" ca="1" si="15"/>
        <v>-0.15555710300000669</v>
      </c>
      <c r="K78" s="24">
        <f t="shared" ca="1" si="15"/>
        <v>-0.58264549000000443</v>
      </c>
      <c r="L78" s="24">
        <f t="shared" ca="1" si="15"/>
        <v>-0.67341575999999748</v>
      </c>
      <c r="M78" s="24">
        <f t="shared" ca="1" si="15"/>
        <v>-0.88306020999996804</v>
      </c>
      <c r="N78" s="24">
        <f t="shared" ca="1" si="15"/>
        <v>-3.9112085599999773</v>
      </c>
      <c r="O78" s="24">
        <f t="shared" ca="1" si="15"/>
        <v>-5.3454368999999815</v>
      </c>
      <c r="P78" s="24">
        <f t="shared" ca="1" si="15"/>
        <v>5.7087149900000327</v>
      </c>
      <c r="Q78" s="24">
        <f t="shared" ca="1" si="15"/>
        <v>-24.430796050000026</v>
      </c>
      <c r="R78" s="24">
        <f t="shared" ca="1" si="15"/>
        <v>-22.116258200000061</v>
      </c>
      <c r="S78" s="24">
        <f t="shared" ca="1" si="15"/>
        <v>-31.557455480000158</v>
      </c>
      <c r="T78" s="24">
        <f t="shared" ca="1" si="15"/>
        <v>-49.32176539999989</v>
      </c>
      <c r="U78" s="24">
        <f t="shared" ca="1" si="15"/>
        <v>-40.359629400000131</v>
      </c>
      <c r="V78" s="24">
        <f t="shared" ca="1" si="15"/>
        <v>-38.438463299999853</v>
      </c>
      <c r="W78" s="24">
        <f t="shared" ca="1" si="15"/>
        <v>-26.986214200000177</v>
      </c>
      <c r="X78" s="24">
        <f t="shared" ca="1" si="15"/>
        <v>-13.341584699998748</v>
      </c>
      <c r="Y78" s="24">
        <f t="shared" ca="1" si="16"/>
        <v>-8.0206551000012496</v>
      </c>
      <c r="Z78" s="24">
        <f t="shared" ca="1" si="16"/>
        <v>-15.556245900000249</v>
      </c>
      <c r="AA78" s="24">
        <f t="shared" ca="1" si="16"/>
        <v>-13.728656600000249</v>
      </c>
      <c r="AB78" s="24">
        <f t="shared" ca="1" si="16"/>
        <v>-27.176871699999765</v>
      </c>
      <c r="AC78" s="24">
        <f t="shared" ca="1" si="16"/>
        <v>-33.409434600001077</v>
      </c>
      <c r="AD78" s="24">
        <f t="shared" ca="1" si="16"/>
        <v>-50.504471800000147</v>
      </c>
      <c r="AE78" s="24">
        <f t="shared" ca="1" si="16"/>
        <v>-14.403179099999988</v>
      </c>
      <c r="AF78" s="24">
        <f t="shared" ca="1" si="16"/>
        <v>-32.713109999999688</v>
      </c>
      <c r="AG78" s="24">
        <f t="shared" ca="1" si="16"/>
        <v>-48.459054300000389</v>
      </c>
    </row>
    <row r="80" spans="8:33" x14ac:dyDescent="0.25">
      <c r="H80" s="25" t="s">
        <v>124</v>
      </c>
      <c r="I80" s="25"/>
    </row>
  </sheetData>
  <dataConsolidate/>
  <dataValidations count="1">
    <dataValidation type="list" allowBlank="1" showInputMessage="1" showErrorMessage="1" sqref="B4 B40 B61" xr:uid="{4CF9C718-1838-41E2-9ED0-ED92E5DC008A}">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796F-D1C6-4DE7-8F79-39C8F5081B0A}">
  <sheetPr codeName="Sheet65">
    <tabColor theme="7" tint="0.39997558519241921"/>
  </sheetPr>
  <dimension ref="A1:AA8"/>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125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B2" s="17"/>
    </row>
    <row r="4" spans="1:27" x14ac:dyDescent="0.25">
      <c r="A4" s="17" t="s">
        <v>126</v>
      </c>
      <c r="B4" s="17"/>
    </row>
    <row r="5" spans="1:27" x14ac:dyDescent="0.25">
      <c r="A5" s="18"/>
      <c r="B5" s="18"/>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118</v>
      </c>
      <c r="B6" s="28"/>
      <c r="C6" s="24">
        <v>0</v>
      </c>
      <c r="D6" s="24">
        <v>0</v>
      </c>
      <c r="E6" s="24">
        <v>0</v>
      </c>
      <c r="F6" s="24">
        <v>0</v>
      </c>
      <c r="G6" s="24">
        <v>0</v>
      </c>
      <c r="H6" s="24">
        <v>0</v>
      </c>
      <c r="I6" s="24">
        <v>23380.49</v>
      </c>
      <c r="J6" s="24">
        <v>48571.19</v>
      </c>
      <c r="K6" s="24">
        <v>84261.03</v>
      </c>
      <c r="L6" s="24">
        <v>113182.8</v>
      </c>
      <c r="M6" s="24">
        <v>138670.9</v>
      </c>
      <c r="N6" s="24">
        <v>174817</v>
      </c>
      <c r="O6" s="24">
        <v>202678.59999999998</v>
      </c>
      <c r="P6" s="24">
        <v>217517</v>
      </c>
      <c r="Q6" s="24">
        <v>223675.7</v>
      </c>
      <c r="R6" s="24">
        <v>235009.7</v>
      </c>
      <c r="S6" s="24">
        <v>240219.2</v>
      </c>
      <c r="T6" s="24">
        <v>247407.19999999998</v>
      </c>
      <c r="U6" s="24">
        <v>253671.9</v>
      </c>
      <c r="V6" s="24">
        <v>259511.4</v>
      </c>
      <c r="W6" s="24">
        <v>267764.3</v>
      </c>
      <c r="X6" s="24">
        <v>265323.5</v>
      </c>
      <c r="Y6" s="24">
        <v>267139.40000000002</v>
      </c>
      <c r="Z6" s="24">
        <v>269299.8</v>
      </c>
      <c r="AA6" s="24">
        <v>269747.40000000002</v>
      </c>
    </row>
    <row r="7" spans="1:27" x14ac:dyDescent="0.25">
      <c r="A7" s="28" t="s">
        <v>119</v>
      </c>
      <c r="B7" s="28"/>
      <c r="C7" s="24">
        <v>0</v>
      </c>
      <c r="D7" s="24">
        <v>0</v>
      </c>
      <c r="E7" s="24">
        <v>0</v>
      </c>
      <c r="F7" s="24">
        <v>0</v>
      </c>
      <c r="G7" s="24">
        <v>0</v>
      </c>
      <c r="H7" s="24">
        <v>0</v>
      </c>
      <c r="I7" s="24">
        <v>7468.6970000000001</v>
      </c>
      <c r="J7" s="24">
        <v>16272.06</v>
      </c>
      <c r="K7" s="24">
        <v>27530.44</v>
      </c>
      <c r="L7" s="24">
        <v>40313.81</v>
      </c>
      <c r="M7" s="24">
        <v>46664.07</v>
      </c>
      <c r="N7" s="24">
        <v>51780.2</v>
      </c>
      <c r="O7" s="24">
        <v>53763.91</v>
      </c>
      <c r="P7" s="24">
        <v>54855.07</v>
      </c>
      <c r="Q7" s="24">
        <v>72316.509999999995</v>
      </c>
      <c r="R7" s="24">
        <v>89020.21</v>
      </c>
      <c r="S7" s="24">
        <v>137282.5</v>
      </c>
      <c r="T7" s="24">
        <v>137911.5</v>
      </c>
      <c r="U7" s="24">
        <v>144600.69999999998</v>
      </c>
      <c r="V7" s="24">
        <v>150941.1</v>
      </c>
      <c r="W7" s="24">
        <v>157884.29999999999</v>
      </c>
      <c r="X7" s="24">
        <v>165898.5</v>
      </c>
      <c r="Y7" s="24">
        <v>167955.19999999998</v>
      </c>
      <c r="Z7" s="24">
        <v>179795.09999999998</v>
      </c>
      <c r="AA7" s="24">
        <v>186382.9</v>
      </c>
    </row>
    <row r="8" spans="1:27" x14ac:dyDescent="0.25">
      <c r="A8" s="29" t="s">
        <v>120</v>
      </c>
      <c r="B8" s="29"/>
      <c r="C8" s="30">
        <v>0</v>
      </c>
      <c r="D8" s="30">
        <v>0</v>
      </c>
      <c r="E8" s="30">
        <v>0</v>
      </c>
      <c r="F8" s="30">
        <v>0</v>
      </c>
      <c r="G8" s="30">
        <v>0</v>
      </c>
      <c r="H8" s="30">
        <v>0</v>
      </c>
      <c r="I8" s="30">
        <v>30849.187000000002</v>
      </c>
      <c r="J8" s="30">
        <v>64843.25</v>
      </c>
      <c r="K8" s="30">
        <v>111791.47</v>
      </c>
      <c r="L8" s="30">
        <v>153496.60999999999</v>
      </c>
      <c r="M8" s="30">
        <v>185334.97</v>
      </c>
      <c r="N8" s="30">
        <v>226597.2</v>
      </c>
      <c r="O8" s="30">
        <v>256442.50999999998</v>
      </c>
      <c r="P8" s="30">
        <v>272372.07</v>
      </c>
      <c r="Q8" s="30">
        <v>295992.21000000002</v>
      </c>
      <c r="R8" s="30">
        <v>324029.91000000003</v>
      </c>
      <c r="S8" s="30">
        <v>377501.7</v>
      </c>
      <c r="T8" s="30">
        <v>385318.69999999995</v>
      </c>
      <c r="U8" s="30">
        <v>398272.6</v>
      </c>
      <c r="V8" s="30">
        <v>410452.5</v>
      </c>
      <c r="W8" s="30">
        <v>425648.6</v>
      </c>
      <c r="X8" s="30">
        <v>431222</v>
      </c>
      <c r="Y8" s="30">
        <v>435094.6</v>
      </c>
      <c r="Z8" s="30">
        <v>449094.89999999997</v>
      </c>
      <c r="AA8" s="30">
        <v>456130.30000000005</v>
      </c>
    </row>
  </sheetData>
  <sheetProtection algorithmName="SHA-512" hashValue="3RBOofRoxWXg8tbrVe7TNmt69saEcfAHkieLDsFEUs7aRDHAa8z3GeYfjdd+cQ1ifXhN5OBt4zmnoTZImABF+g==" saltValue="1lcXPSTtqMFWEolCpCWpp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2585-F5FE-48B3-B79B-CC886DFEDB23}">
  <sheetPr codeName="Sheet8">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127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0.61883726612019185</v>
      </c>
      <c r="D6" s="31">
        <v>0.54546058254791774</v>
      </c>
      <c r="E6" s="31">
        <v>0.60961040497317276</v>
      </c>
      <c r="F6" s="31">
        <v>0.62177937123944904</v>
      </c>
      <c r="G6" s="31">
        <v>0.63024044556152592</v>
      </c>
      <c r="H6" s="31">
        <v>0.5734148361341338</v>
      </c>
      <c r="I6" s="31">
        <v>0.59223912103029919</v>
      </c>
      <c r="J6" s="31">
        <v>0.60139969741782784</v>
      </c>
      <c r="K6" s="31">
        <v>0.6063068503162854</v>
      </c>
      <c r="L6" s="31">
        <v>0.60465140446862797</v>
      </c>
      <c r="M6" s="31">
        <v>0.59370840508893985</v>
      </c>
      <c r="N6" s="31">
        <v>0.66686521294061041</v>
      </c>
      <c r="O6" s="31">
        <v>0.71239097151572384</v>
      </c>
      <c r="P6" s="31">
        <v>0.68820145898612328</v>
      </c>
      <c r="Q6" s="31">
        <v>0.75782421097610841</v>
      </c>
      <c r="R6" s="31">
        <v>0.76218072931684733</v>
      </c>
      <c r="S6" s="31">
        <v>0.77183888001792866</v>
      </c>
      <c r="T6" s="31">
        <v>0.76813193335574403</v>
      </c>
      <c r="U6" s="31">
        <v>0.76182088130655246</v>
      </c>
      <c r="V6" s="31">
        <v>0.70375233956985184</v>
      </c>
      <c r="W6" s="31">
        <v>0.71466145614477405</v>
      </c>
      <c r="X6" s="31">
        <v>0.75950397153072335</v>
      </c>
      <c r="Y6" s="31">
        <v>0.7265795408558654</v>
      </c>
      <c r="Z6" s="31">
        <v>0.66825856682842588</v>
      </c>
      <c r="AA6" s="31">
        <v>0.66661896786338215</v>
      </c>
    </row>
    <row r="7" spans="1:27" x14ac:dyDescent="0.25">
      <c r="A7" s="28" t="s">
        <v>40</v>
      </c>
      <c r="B7" s="28" t="s">
        <v>72</v>
      </c>
      <c r="C7" s="31">
        <v>0.76192624494967609</v>
      </c>
      <c r="D7" s="31">
        <v>0.66746090033230521</v>
      </c>
      <c r="E7" s="31">
        <v>0.73175734538239023</v>
      </c>
      <c r="F7" s="31">
        <v>0.7935274951601895</v>
      </c>
      <c r="G7" s="31">
        <v>0.80202880644473418</v>
      </c>
      <c r="H7" s="31">
        <v>0.77564735749647584</v>
      </c>
      <c r="I7" s="31">
        <v>0.71345884050164399</v>
      </c>
      <c r="J7" s="31">
        <v>0.74340436198296311</v>
      </c>
      <c r="K7" s="31">
        <v>0.68840646809261341</v>
      </c>
      <c r="L7" s="31">
        <v>0.73680463902346882</v>
      </c>
      <c r="M7" s="31">
        <v>0.74070923675506728</v>
      </c>
      <c r="N7" s="31">
        <v>0.76382088255802494</v>
      </c>
      <c r="O7" s="31">
        <v>0.79420531422173357</v>
      </c>
      <c r="P7" s="31">
        <v>0.77881088048419522</v>
      </c>
      <c r="Q7" s="31">
        <v>0.7564546473055116</v>
      </c>
      <c r="R7" s="31">
        <v>0.77945021865731012</v>
      </c>
      <c r="S7" s="31">
        <v>0.75405906207111661</v>
      </c>
      <c r="T7" s="31">
        <v>0.73623383521085073</v>
      </c>
      <c r="U7" s="31">
        <v>0.73348796667826877</v>
      </c>
      <c r="V7" s="31">
        <v>0.78454666949885932</v>
      </c>
      <c r="W7" s="31">
        <v>0.73592732917098935</v>
      </c>
      <c r="X7" s="31">
        <v>0.76247439969842912</v>
      </c>
      <c r="Y7" s="31">
        <v>0.71993795593531584</v>
      </c>
      <c r="Z7" s="31">
        <v>0.73115744136429317</v>
      </c>
      <c r="AA7" s="31">
        <v>0.75516653641251053</v>
      </c>
    </row>
    <row r="8" spans="1:27" x14ac:dyDescent="0.25">
      <c r="A8" s="28" t="s">
        <v>40</v>
      </c>
      <c r="B8" s="28" t="s">
        <v>20</v>
      </c>
      <c r="C8" s="31">
        <v>8.9461117816958521E-2</v>
      </c>
      <c r="D8" s="31">
        <v>8.5844352837486482E-2</v>
      </c>
      <c r="E8" s="31">
        <v>7.0781801675542363E-2</v>
      </c>
      <c r="F8" s="31">
        <v>7.090985059132196E-2</v>
      </c>
      <c r="G8" s="31">
        <v>7.0909857285597733E-2</v>
      </c>
      <c r="H8" s="31">
        <v>7.0909860096690619E-2</v>
      </c>
      <c r="I8" s="31">
        <v>7.161035889352603E-2</v>
      </c>
      <c r="J8" s="31">
        <v>7.2051987591658553E-2</v>
      </c>
      <c r="K8" s="31">
        <v>7.0928267046273405E-2</v>
      </c>
      <c r="L8" s="31">
        <v>7.0914886476317815E-2</v>
      </c>
      <c r="M8" s="31">
        <v>7.0909879993406921E-2</v>
      </c>
      <c r="N8" s="31">
        <v>7.0951381803575825E-2</v>
      </c>
      <c r="O8" s="31">
        <v>7.097065034606849E-2</v>
      </c>
      <c r="P8" s="31">
        <v>8.5185939253799914E-2</v>
      </c>
      <c r="Q8" s="31">
        <v>0.1959002363891208</v>
      </c>
      <c r="R8" s="31">
        <v>0.15427276575415083</v>
      </c>
      <c r="S8" s="31">
        <v>0.25968460134937976</v>
      </c>
      <c r="T8" s="31">
        <v>0.28486021388214139</v>
      </c>
      <c r="U8" s="31">
        <v>0.31318916907417965</v>
      </c>
      <c r="V8" s="31">
        <v>0.28516818188678245</v>
      </c>
      <c r="W8" s="31">
        <v>0.29708267720813913</v>
      </c>
      <c r="X8" s="31">
        <v>0.37441040233385869</v>
      </c>
      <c r="Y8" s="31">
        <v>0.34636078103342482</v>
      </c>
      <c r="Z8" s="31">
        <v>0.30826438087530916</v>
      </c>
      <c r="AA8" s="31">
        <v>0.31914751533283792</v>
      </c>
    </row>
    <row r="9" spans="1:27" x14ac:dyDescent="0.25">
      <c r="A9" s="28" t="s">
        <v>40</v>
      </c>
      <c r="B9" s="28" t="s">
        <v>32</v>
      </c>
      <c r="C9" s="31">
        <v>5.8863844057495653E-2</v>
      </c>
      <c r="D9" s="31">
        <v>6.2950280470670888E-2</v>
      </c>
      <c r="E9" s="31">
        <v>6.6022262205830698E-2</v>
      </c>
      <c r="F9" s="31">
        <v>8.1782242711626284E-3</v>
      </c>
      <c r="G9" s="31">
        <v>8.5008430804355464E-3</v>
      </c>
      <c r="H9" s="31">
        <v>1.0046159905163329E-2</v>
      </c>
      <c r="I9" s="31">
        <v>1.0487647523709159E-2</v>
      </c>
      <c r="J9" s="31">
        <v>1.1007369160519845E-2</v>
      </c>
      <c r="K9" s="31">
        <v>1.1775082543027747E-2</v>
      </c>
      <c r="L9" s="31">
        <v>1.0690243940990517E-2</v>
      </c>
      <c r="M9" s="31">
        <v>8.825917193537057E-3</v>
      </c>
      <c r="N9" s="31">
        <v>8.575855637513171E-3</v>
      </c>
      <c r="O9" s="31">
        <v>8.325230505795575E-3</v>
      </c>
      <c r="P9" s="31">
        <v>1.2997345012293644E-2</v>
      </c>
      <c r="Q9" s="31">
        <v>2.2751712328767125E-2</v>
      </c>
      <c r="R9" s="31">
        <v>1.0360655251141552E-2</v>
      </c>
      <c r="S9" s="31">
        <v>3.1963392694063925E-2</v>
      </c>
      <c r="T9" s="31">
        <v>3.3557847031963468E-2</v>
      </c>
      <c r="U9" s="31" t="s">
        <v>166</v>
      </c>
      <c r="V9" s="31" t="s">
        <v>166</v>
      </c>
      <c r="W9" s="31" t="s">
        <v>166</v>
      </c>
      <c r="X9" s="31" t="s">
        <v>166</v>
      </c>
      <c r="Y9" s="31" t="s">
        <v>166</v>
      </c>
      <c r="Z9" s="31" t="s">
        <v>166</v>
      </c>
      <c r="AA9" s="31" t="s">
        <v>166</v>
      </c>
    </row>
    <row r="10" spans="1:27" x14ac:dyDescent="0.25">
      <c r="A10" s="28" t="s">
        <v>40</v>
      </c>
      <c r="B10" s="28" t="s">
        <v>67</v>
      </c>
      <c r="C10" s="31">
        <v>8.7604297406520875E-4</v>
      </c>
      <c r="D10" s="31">
        <v>8.4061449439792098E-4</v>
      </c>
      <c r="E10" s="31">
        <v>1.8133531949486577E-3</v>
      </c>
      <c r="F10" s="31">
        <v>3.8327113936279103E-4</v>
      </c>
      <c r="G10" s="31">
        <v>8.709909289772882E-4</v>
      </c>
      <c r="H10" s="31">
        <v>1.6048986344450403E-3</v>
      </c>
      <c r="I10" s="31">
        <v>1.3122728969566675E-3</v>
      </c>
      <c r="J10" s="31">
        <v>1.5363846398287432E-3</v>
      </c>
      <c r="K10" s="31">
        <v>1.549589117453295E-3</v>
      </c>
      <c r="L10" s="31">
        <v>1.3700386183918103E-3</v>
      </c>
      <c r="M10" s="31">
        <v>7.1760909951117233E-4</v>
      </c>
      <c r="N10" s="31">
        <v>1.5514482375209116E-3</v>
      </c>
      <c r="O10" s="31">
        <v>8.6918882076840399E-4</v>
      </c>
      <c r="P10" s="31">
        <v>1.9204734599485346E-3</v>
      </c>
      <c r="Q10" s="31">
        <v>9.0516510168008324E-3</v>
      </c>
      <c r="R10" s="31">
        <v>7.1362710356120684E-3</v>
      </c>
      <c r="S10" s="31">
        <v>1.8106209589405863E-2</v>
      </c>
      <c r="T10" s="31">
        <v>1.568750068693342E-2</v>
      </c>
      <c r="U10" s="31">
        <v>2.8454975774131447E-2</v>
      </c>
      <c r="V10" s="31">
        <v>3.6279039965199163E-2</v>
      </c>
      <c r="W10" s="31">
        <v>3.1134856234032206E-2</v>
      </c>
      <c r="X10" s="31">
        <v>6.3368958124964916E-2</v>
      </c>
      <c r="Y10" s="31">
        <v>9.0254934221567926E-2</v>
      </c>
      <c r="Z10" s="31">
        <v>7.8834142697972592E-2</v>
      </c>
      <c r="AA10" s="31">
        <v>7.9151234977520468E-2</v>
      </c>
    </row>
    <row r="11" spans="1:27" x14ac:dyDescent="0.25">
      <c r="A11" s="28" t="s">
        <v>40</v>
      </c>
      <c r="B11" s="28" t="s">
        <v>66</v>
      </c>
      <c r="C11" s="31">
        <v>0.19977227374063955</v>
      </c>
      <c r="D11" s="31">
        <v>0.25817641458506246</v>
      </c>
      <c r="E11" s="31">
        <v>0.21043842222355855</v>
      </c>
      <c r="F11" s="31">
        <v>0.23376598640935908</v>
      </c>
      <c r="G11" s="31">
        <v>0.2650891499809811</v>
      </c>
      <c r="H11" s="31">
        <v>0.24890326077220165</v>
      </c>
      <c r="I11" s="31">
        <v>0.25166765596031471</v>
      </c>
      <c r="J11" s="31">
        <v>0.28967380145305299</v>
      </c>
      <c r="K11" s="31">
        <v>0.25252165069088761</v>
      </c>
      <c r="L11" s="31">
        <v>0.2131537977810829</v>
      </c>
      <c r="M11" s="31">
        <v>0.26869212588240149</v>
      </c>
      <c r="N11" s="31">
        <v>0.21887364692619496</v>
      </c>
      <c r="O11" s="31">
        <v>0.23495743000915684</v>
      </c>
      <c r="P11" s="31">
        <v>0.26472129262645999</v>
      </c>
      <c r="Q11" s="31">
        <v>0.25092217251036752</v>
      </c>
      <c r="R11" s="31">
        <v>0.24456619931588391</v>
      </c>
      <c r="S11" s="31">
        <v>0.27948592488612806</v>
      </c>
      <c r="T11" s="31">
        <v>0.24281185228273275</v>
      </c>
      <c r="U11" s="31">
        <v>0.20423846205222862</v>
      </c>
      <c r="V11" s="31">
        <v>0.25922855903619735</v>
      </c>
      <c r="W11" s="31">
        <v>0.20784415137691861</v>
      </c>
      <c r="X11" s="31">
        <v>0.22487082964130592</v>
      </c>
      <c r="Y11" s="31">
        <v>0.25396013702086406</v>
      </c>
      <c r="Z11" s="31">
        <v>0.23429782129818463</v>
      </c>
      <c r="AA11" s="31">
        <v>0.23419335880177006</v>
      </c>
    </row>
    <row r="12" spans="1:27" x14ac:dyDescent="0.25">
      <c r="A12" s="28" t="s">
        <v>40</v>
      </c>
      <c r="B12" s="28" t="s">
        <v>70</v>
      </c>
      <c r="C12" s="31">
        <v>0.33563237615638941</v>
      </c>
      <c r="D12" s="31">
        <v>0.3632195795816851</v>
      </c>
      <c r="E12" s="31">
        <v>0.32495398164459272</v>
      </c>
      <c r="F12" s="31">
        <v>0.32724709169150462</v>
      </c>
      <c r="G12" s="31">
        <v>0.34735069491715365</v>
      </c>
      <c r="H12" s="31">
        <v>0.36037174812259454</v>
      </c>
      <c r="I12" s="31">
        <v>0.36948880527349354</v>
      </c>
      <c r="J12" s="31">
        <v>0.35128459460549633</v>
      </c>
      <c r="K12" s="31">
        <v>0.3248306289222303</v>
      </c>
      <c r="L12" s="31">
        <v>0.33323765818048617</v>
      </c>
      <c r="M12" s="31">
        <v>0.35013358420107088</v>
      </c>
      <c r="N12" s="31">
        <v>0.33208289818871339</v>
      </c>
      <c r="O12" s="31">
        <v>0.32361113932580066</v>
      </c>
      <c r="P12" s="31">
        <v>0.35384459560432663</v>
      </c>
      <c r="Q12" s="31">
        <v>0.37253502657657778</v>
      </c>
      <c r="R12" s="31">
        <v>0.38539419065300567</v>
      </c>
      <c r="S12" s="31">
        <v>0.37130471224166495</v>
      </c>
      <c r="T12" s="31">
        <v>0.36400794432542211</v>
      </c>
      <c r="U12" s="31">
        <v>0.37066415223367527</v>
      </c>
      <c r="V12" s="31">
        <v>0.37197987848288028</v>
      </c>
      <c r="W12" s="31">
        <v>0.34750412949364573</v>
      </c>
      <c r="X12" s="31">
        <v>0.31806175858742897</v>
      </c>
      <c r="Y12" s="31">
        <v>0.35153116721300237</v>
      </c>
      <c r="Z12" s="31">
        <v>0.3659813276370914</v>
      </c>
      <c r="AA12" s="31">
        <v>0.3778490034769873</v>
      </c>
    </row>
    <row r="13" spans="1:27" x14ac:dyDescent="0.25">
      <c r="A13" s="28" t="s">
        <v>40</v>
      </c>
      <c r="B13" s="28" t="s">
        <v>69</v>
      </c>
      <c r="C13" s="31">
        <v>0.27755939282689235</v>
      </c>
      <c r="D13" s="31">
        <v>0.28734236342015007</v>
      </c>
      <c r="E13" s="31">
        <v>0.2889066290791204</v>
      </c>
      <c r="F13" s="31">
        <v>0.28582140387860216</v>
      </c>
      <c r="G13" s="31">
        <v>0.27828737051272834</v>
      </c>
      <c r="H13" s="31">
        <v>0.29671842579921348</v>
      </c>
      <c r="I13" s="31">
        <v>0.29714857589953947</v>
      </c>
      <c r="J13" s="31">
        <v>0.26368368297915845</v>
      </c>
      <c r="K13" s="31">
        <v>0.27036866605412629</v>
      </c>
      <c r="L13" s="31">
        <v>0.28878424426018823</v>
      </c>
      <c r="M13" s="31">
        <v>0.29926176790545894</v>
      </c>
      <c r="N13" s="31">
        <v>0.29651567665272227</v>
      </c>
      <c r="O13" s="31">
        <v>0.28797573550054228</v>
      </c>
      <c r="P13" s="31">
        <v>0.28116181329852591</v>
      </c>
      <c r="Q13" s="31">
        <v>0.30257790577414345</v>
      </c>
      <c r="R13" s="31">
        <v>0.3039638112596158</v>
      </c>
      <c r="S13" s="31">
        <v>0.26829235288211389</v>
      </c>
      <c r="T13" s="31">
        <v>0.28208365150676773</v>
      </c>
      <c r="U13" s="31">
        <v>0.29785423450184567</v>
      </c>
      <c r="V13" s="31">
        <v>0.30516890634720339</v>
      </c>
      <c r="W13" s="31">
        <v>0.30083867837398565</v>
      </c>
      <c r="X13" s="31">
        <v>0.29180581979449688</v>
      </c>
      <c r="Y13" s="31">
        <v>0.2844669948634384</v>
      </c>
      <c r="Z13" s="31">
        <v>0.30408381989052763</v>
      </c>
      <c r="AA13" s="31">
        <v>0.30660724869473716</v>
      </c>
    </row>
    <row r="14" spans="1:27" x14ac:dyDescent="0.25">
      <c r="A14" s="28" t="s">
        <v>40</v>
      </c>
      <c r="B14" s="28" t="s">
        <v>36</v>
      </c>
      <c r="C14" s="31">
        <v>9.4721416739004596E-2</v>
      </c>
      <c r="D14" s="31">
        <v>5.4040081225870819E-2</v>
      </c>
      <c r="E14" s="31">
        <v>5.952179155362966E-2</v>
      </c>
      <c r="F14" s="31">
        <v>5.5954895745409371E-2</v>
      </c>
      <c r="G14" s="31">
        <v>5.8698360370493648E-2</v>
      </c>
      <c r="H14" s="31">
        <v>6.1667852688600089E-2</v>
      </c>
      <c r="I14" s="31">
        <v>6.1223207826381423E-2</v>
      </c>
      <c r="J14" s="31">
        <v>7.0821079170876239E-2</v>
      </c>
      <c r="K14" s="31">
        <v>7.0238373063926537E-2</v>
      </c>
      <c r="L14" s="31">
        <v>0.11385215073697467</v>
      </c>
      <c r="M14" s="31">
        <v>0.11704083121964971</v>
      </c>
      <c r="N14" s="31">
        <v>0.12416556793338231</v>
      </c>
      <c r="O14" s="31">
        <v>0.12433618479306641</v>
      </c>
      <c r="P14" s="31">
        <v>0.12376981363630818</v>
      </c>
      <c r="Q14" s="31">
        <v>0.12650694564305645</v>
      </c>
      <c r="R14" s="31">
        <v>0.12641255305021132</v>
      </c>
      <c r="S14" s="31">
        <v>0.12229407615129741</v>
      </c>
      <c r="T14" s="31">
        <v>0.12158480675642079</v>
      </c>
      <c r="U14" s="31">
        <v>0.12286210483030138</v>
      </c>
      <c r="V14" s="31">
        <v>0.12112211105111309</v>
      </c>
      <c r="W14" s="31">
        <v>0.12290760017679209</v>
      </c>
      <c r="X14" s="31">
        <v>0.12732301154278214</v>
      </c>
      <c r="Y14" s="31">
        <v>0.12410399161642019</v>
      </c>
      <c r="Z14" s="31">
        <v>0.12804633331866244</v>
      </c>
      <c r="AA14" s="31">
        <v>0.12837093892430573</v>
      </c>
    </row>
    <row r="15" spans="1:27" x14ac:dyDescent="0.25">
      <c r="A15" s="28" t="s">
        <v>40</v>
      </c>
      <c r="B15" s="28" t="s">
        <v>74</v>
      </c>
      <c r="C15" s="31">
        <v>1.3007610434635547E-2</v>
      </c>
      <c r="D15" s="31">
        <v>1.9494147077061843E-2</v>
      </c>
      <c r="E15" s="31">
        <v>3.9944198799255884E-2</v>
      </c>
      <c r="F15" s="31">
        <v>4.5226311170820661E-2</v>
      </c>
      <c r="G15" s="31">
        <v>5.855084717929615E-2</v>
      </c>
      <c r="H15" s="31">
        <v>9.9365141202992321E-2</v>
      </c>
      <c r="I15" s="31">
        <v>0.11196995038611882</v>
      </c>
      <c r="J15" s="31">
        <v>0.10065751724772966</v>
      </c>
      <c r="K15" s="31">
        <v>0.19146945322535108</v>
      </c>
      <c r="L15" s="31">
        <v>0.20323776550346243</v>
      </c>
      <c r="M15" s="31">
        <v>0.1942005278068594</v>
      </c>
      <c r="N15" s="31">
        <v>0.2179220399567342</v>
      </c>
      <c r="O15" s="31">
        <v>0.20538173930724377</v>
      </c>
      <c r="P15" s="31">
        <v>0.20571795872184953</v>
      </c>
      <c r="Q15" s="31">
        <v>0.24140821547925015</v>
      </c>
      <c r="R15" s="31">
        <v>0.21908908752894879</v>
      </c>
      <c r="S15" s="31">
        <v>0.2146823536057077</v>
      </c>
      <c r="T15" s="31">
        <v>0.20638206887175292</v>
      </c>
      <c r="U15" s="31">
        <v>0.22704237688113457</v>
      </c>
      <c r="V15" s="31">
        <v>0.22185640542244336</v>
      </c>
      <c r="W15" s="31">
        <v>0.23129723570205188</v>
      </c>
      <c r="X15" s="31">
        <v>0.23510134279568598</v>
      </c>
      <c r="Y15" s="31">
        <v>0.23143902079998147</v>
      </c>
      <c r="Z15" s="31">
        <v>0.2472302491846004</v>
      </c>
      <c r="AA15" s="31">
        <v>0.24432920879676065</v>
      </c>
    </row>
    <row r="16" spans="1:27" x14ac:dyDescent="0.25">
      <c r="A16" s="28" t="s">
        <v>40</v>
      </c>
      <c r="B16" s="28" t="s">
        <v>56</v>
      </c>
      <c r="C16" s="31">
        <v>8.5780506413130439E-2</v>
      </c>
      <c r="D16" s="31">
        <v>9.0108293600919084E-2</v>
      </c>
      <c r="E16" s="31">
        <v>8.9299831637154645E-2</v>
      </c>
      <c r="F16" s="31">
        <v>8.3573141262635625E-2</v>
      </c>
      <c r="G16" s="31">
        <v>8.7811637913399451E-2</v>
      </c>
      <c r="H16" s="31">
        <v>9.0688031987334716E-2</v>
      </c>
      <c r="I16" s="31">
        <v>8.8141905820161723E-2</v>
      </c>
      <c r="J16" s="31">
        <v>8.1863774445103732E-2</v>
      </c>
      <c r="K16" s="31">
        <v>8.7890299614647602E-2</v>
      </c>
      <c r="L16" s="31">
        <v>8.476441392374548E-2</v>
      </c>
      <c r="M16" s="31">
        <v>8.3336239131845319E-2</v>
      </c>
      <c r="N16" s="31">
        <v>8.4829879919426643E-2</v>
      </c>
      <c r="O16" s="31">
        <v>8.2174654048697074E-2</v>
      </c>
      <c r="P16" s="31">
        <v>7.8041504009272455E-2</v>
      </c>
      <c r="Q16" s="31">
        <v>7.3807116244075807E-2</v>
      </c>
      <c r="R16" s="31">
        <v>7.3081300601510205E-2</v>
      </c>
      <c r="S16" s="31">
        <v>7.1285365641478568E-2</v>
      </c>
      <c r="T16" s="31">
        <v>6.844041122090265E-2</v>
      </c>
      <c r="U16" s="31">
        <v>6.7638119875627636E-2</v>
      </c>
      <c r="V16" s="31">
        <v>6.596033723821805E-2</v>
      </c>
      <c r="W16" s="31">
        <v>6.7099506709659085E-2</v>
      </c>
      <c r="X16" s="31">
        <v>6.6906284915421055E-2</v>
      </c>
      <c r="Y16" s="31">
        <v>6.3759967089954975E-2</v>
      </c>
      <c r="Z16" s="31">
        <v>6.433375743767579E-2</v>
      </c>
      <c r="AA16" s="31">
        <v>6.3817627326655316E-2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0.54037230967449079</v>
      </c>
      <c r="D20" s="31">
        <v>0.4694649346882252</v>
      </c>
      <c r="E20" s="31">
        <v>0.53668214672681236</v>
      </c>
      <c r="F20" s="31">
        <v>0.55529780009287211</v>
      </c>
      <c r="G20" s="31">
        <v>0.55353795892357593</v>
      </c>
      <c r="H20" s="31">
        <v>0.48904632579552787</v>
      </c>
      <c r="I20" s="31">
        <v>0.53262966811906753</v>
      </c>
      <c r="J20" s="31">
        <v>0.52082018895675453</v>
      </c>
      <c r="K20" s="31">
        <v>0.5302547030892244</v>
      </c>
      <c r="L20" s="31">
        <v>0.55072667894771399</v>
      </c>
      <c r="M20" s="31">
        <v>0.55291745912407364</v>
      </c>
      <c r="N20" s="31">
        <v>0.62399264142665367</v>
      </c>
      <c r="O20" s="31">
        <v>0.70654978303499461</v>
      </c>
      <c r="P20" s="31">
        <v>0.66273912044382133</v>
      </c>
      <c r="Q20" s="31">
        <v>0.7435210841289609</v>
      </c>
      <c r="R20" s="31">
        <v>0.7500000259443752</v>
      </c>
      <c r="S20" s="31">
        <v>0.74999997405562469</v>
      </c>
      <c r="T20" s="31">
        <v>0.75000000000000011</v>
      </c>
      <c r="U20" s="31">
        <v>0.75</v>
      </c>
      <c r="V20" s="31">
        <v>0.62809783623910342</v>
      </c>
      <c r="W20" s="31">
        <v>0.75</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4.2297026653018849E-3</v>
      </c>
      <c r="D22" s="31">
        <v>6.3363506729033686E-3</v>
      </c>
      <c r="E22" s="31">
        <v>6.3457546771761289E-3</v>
      </c>
      <c r="F22" s="31">
        <v>1.1968489116861037E-2</v>
      </c>
      <c r="G22" s="31">
        <v>1.1968487878946664E-2</v>
      </c>
      <c r="H22" s="31">
        <v>1.1968479241193312E-2</v>
      </c>
      <c r="I22" s="31">
        <v>1.1968483000009411E-2</v>
      </c>
      <c r="J22" s="31">
        <v>1.1968489903576397E-2</v>
      </c>
      <c r="K22" s="31">
        <v>1.2055527681031623E-2</v>
      </c>
      <c r="L22" s="31">
        <v>1.1992189208430442E-2</v>
      </c>
      <c r="M22" s="31">
        <v>1.1968494792987547E-2</v>
      </c>
      <c r="N22" s="31">
        <v>1.2164621337949775E-2</v>
      </c>
      <c r="O22" s="31">
        <v>1.2255667249577098E-2</v>
      </c>
      <c r="P22" s="31">
        <v>2.4247924247298651E-2</v>
      </c>
      <c r="Q22" s="31">
        <v>0.19409371652692139</v>
      </c>
      <c r="R22" s="31">
        <v>0.124886338830691</v>
      </c>
      <c r="S22" s="31">
        <v>0.25444869386226165</v>
      </c>
      <c r="T22" s="31">
        <v>0.27976449575045137</v>
      </c>
      <c r="U22" s="31">
        <v>0.34515168325338813</v>
      </c>
      <c r="V22" s="31">
        <v>0.28806176895901237</v>
      </c>
      <c r="W22" s="31">
        <v>0.29576294421062782</v>
      </c>
      <c r="X22" s="31">
        <v>0.40065394419274131</v>
      </c>
      <c r="Y22" s="31">
        <v>0.25426994897739524</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1.185781414201168E-7</v>
      </c>
      <c r="D24" s="31">
        <v>1.1172961012720856E-7</v>
      </c>
      <c r="E24" s="31">
        <v>3.1918388894124869E-4</v>
      </c>
      <c r="F24" s="31">
        <v>1.0525118889460075E-5</v>
      </c>
      <c r="G24" s="31">
        <v>3.4110095245576963E-4</v>
      </c>
      <c r="H24" s="31">
        <v>2.7956880178278925E-4</v>
      </c>
      <c r="I24" s="31">
        <v>2.5077979106019561E-4</v>
      </c>
      <c r="J24" s="31">
        <v>3.1361898581330809E-4</v>
      </c>
      <c r="K24" s="31">
        <v>2.7456330424656047E-4</v>
      </c>
      <c r="L24" s="31">
        <v>4.1266738384015326E-4</v>
      </c>
      <c r="M24" s="31">
        <v>4.0628651829696059E-4</v>
      </c>
      <c r="N24" s="31">
        <v>7.6083690278478994E-4</v>
      </c>
      <c r="O24" s="31">
        <v>4.8459764049209845E-4</v>
      </c>
      <c r="P24" s="31">
        <v>2.8065277267541605E-5</v>
      </c>
      <c r="Q24" s="31">
        <v>1.037983505369869E-2</v>
      </c>
      <c r="R24" s="31">
        <v>8.9703641647412308E-3</v>
      </c>
      <c r="S24" s="31">
        <v>1.1425113091764565E-2</v>
      </c>
      <c r="T24" s="31">
        <v>1.0789046405233645E-2</v>
      </c>
      <c r="U24" s="31">
        <v>1.8856686622361691E-2</v>
      </c>
      <c r="V24" s="31">
        <v>2.6049921761629541E-2</v>
      </c>
      <c r="W24" s="31">
        <v>1.7465463715865839E-2</v>
      </c>
      <c r="X24" s="31">
        <v>5.3860322429935471E-2</v>
      </c>
      <c r="Y24" s="31">
        <v>8.0746776760638836E-2</v>
      </c>
      <c r="Z24" s="31">
        <v>8.0405035349967735E-2</v>
      </c>
      <c r="AA24" s="31">
        <v>8.5217425100222149E-2</v>
      </c>
    </row>
    <row r="25" spans="1:27" s="27" customFormat="1" x14ac:dyDescent="0.25">
      <c r="A25" s="28" t="s">
        <v>131</v>
      </c>
      <c r="B25" s="28" t="s">
        <v>66</v>
      </c>
      <c r="C25" s="31">
        <v>8.6418851213888509E-2</v>
      </c>
      <c r="D25" s="31">
        <v>9.3826364211763644E-2</v>
      </c>
      <c r="E25" s="31">
        <v>9.0238931958949276E-2</v>
      </c>
      <c r="F25" s="31">
        <v>0.12325960169989598</v>
      </c>
      <c r="G25" s="31">
        <v>0.13553511686785116</v>
      </c>
      <c r="H25" s="31">
        <v>0.13800538134635376</v>
      </c>
      <c r="I25" s="31">
        <v>0.1424997210542972</v>
      </c>
      <c r="J25" s="31">
        <v>0.17341422397034223</v>
      </c>
      <c r="K25" s="31">
        <v>0.14656918441159181</v>
      </c>
      <c r="L25" s="31">
        <v>0.1339153940051539</v>
      </c>
      <c r="M25" s="31">
        <v>0.12739543378995433</v>
      </c>
      <c r="N25" s="31">
        <v>0.12538184890817849</v>
      </c>
      <c r="O25" s="31">
        <v>0.13773918802839183</v>
      </c>
      <c r="P25" s="31">
        <v>0.14647716781952166</v>
      </c>
      <c r="Q25" s="31">
        <v>0.15232714593788146</v>
      </c>
      <c r="R25" s="31">
        <v>0.1369336385460464</v>
      </c>
      <c r="S25" s="31">
        <v>0.1661348917220489</v>
      </c>
      <c r="T25" s="31">
        <v>0.14039013563000136</v>
      </c>
      <c r="U25" s="31">
        <v>0.1269134695962747</v>
      </c>
      <c r="V25" s="31">
        <v>0.12617435372304356</v>
      </c>
      <c r="W25" s="31">
        <v>0.11516814096478142</v>
      </c>
      <c r="X25" s="31">
        <v>0.13549259306478592</v>
      </c>
      <c r="Y25" s="31">
        <v>0.13936568443419683</v>
      </c>
      <c r="Z25" s="31">
        <v>0.13386072227496723</v>
      </c>
      <c r="AA25" s="31">
        <v>0.13305107418961074</v>
      </c>
    </row>
    <row r="26" spans="1:27" s="27" customFormat="1" x14ac:dyDescent="0.25">
      <c r="A26" s="28" t="s">
        <v>131</v>
      </c>
      <c r="B26" s="28" t="s">
        <v>70</v>
      </c>
      <c r="C26" s="31">
        <v>0.34691429938296897</v>
      </c>
      <c r="D26" s="31">
        <v>0.39243491097756028</v>
      </c>
      <c r="E26" s="31">
        <v>0.35782178523197733</v>
      </c>
      <c r="F26" s="31">
        <v>0.34284169448314344</v>
      </c>
      <c r="G26" s="31">
        <v>0.37074457562507823</v>
      </c>
      <c r="H26" s="31">
        <v>0.38613210018428501</v>
      </c>
      <c r="I26" s="31">
        <v>0.37424435249046373</v>
      </c>
      <c r="J26" s="31">
        <v>0.35700854556158984</v>
      </c>
      <c r="K26" s="31">
        <v>0.29546666206795996</v>
      </c>
      <c r="L26" s="31">
        <v>0.31715667759960725</v>
      </c>
      <c r="M26" s="31">
        <v>0.32421713393237178</v>
      </c>
      <c r="N26" s="31">
        <v>0.32772944587550806</v>
      </c>
      <c r="O26" s="31">
        <v>0.32192789501476871</v>
      </c>
      <c r="P26" s="31">
        <v>0.35121428032433438</v>
      </c>
      <c r="Q26" s="31">
        <v>0.36781370714461969</v>
      </c>
      <c r="R26" s="31">
        <v>0.36386710423621688</v>
      </c>
      <c r="S26" s="31">
        <v>0.3432914220094363</v>
      </c>
      <c r="T26" s="31">
        <v>0.31001090646060864</v>
      </c>
      <c r="U26" s="31">
        <v>0.3299668612733016</v>
      </c>
      <c r="V26" s="31">
        <v>0.33280329881207643</v>
      </c>
      <c r="W26" s="31">
        <v>0.33251636898118769</v>
      </c>
      <c r="X26" s="31">
        <v>0.30438291672532353</v>
      </c>
      <c r="Y26" s="31">
        <v>0.33016592806314621</v>
      </c>
      <c r="Z26" s="31">
        <v>0.34130052286683493</v>
      </c>
      <c r="AA26" s="31">
        <v>0.34145318374384021</v>
      </c>
    </row>
    <row r="27" spans="1:27" s="27" customFormat="1" x14ac:dyDescent="0.25">
      <c r="A27" s="28" t="s">
        <v>131</v>
      </c>
      <c r="B27" s="28" t="s">
        <v>69</v>
      </c>
      <c r="C27" s="31">
        <v>0.24649508721084062</v>
      </c>
      <c r="D27" s="31">
        <v>0.27235662136960681</v>
      </c>
      <c r="E27" s="31">
        <v>0.27326488383740188</v>
      </c>
      <c r="F27" s="31">
        <v>0.28011964640865122</v>
      </c>
      <c r="G27" s="31">
        <v>0.27419411084038409</v>
      </c>
      <c r="H27" s="31">
        <v>0.29596974613200566</v>
      </c>
      <c r="I27" s="31">
        <v>0.2971377487387839</v>
      </c>
      <c r="J27" s="31">
        <v>0.26616822986158689</v>
      </c>
      <c r="K27" s="31">
        <v>0.26860295560728198</v>
      </c>
      <c r="L27" s="31">
        <v>0.29057934057112456</v>
      </c>
      <c r="M27" s="31">
        <v>0.2996633706975394</v>
      </c>
      <c r="N27" s="31">
        <v>0.29611763144790565</v>
      </c>
      <c r="O27" s="31">
        <v>0.28850773307287603</v>
      </c>
      <c r="P27" s="31">
        <v>0.28070885559431763</v>
      </c>
      <c r="Q27" s="31">
        <v>0.30381069168621261</v>
      </c>
      <c r="R27" s="31">
        <v>0.30506883347886776</v>
      </c>
      <c r="S27" s="31">
        <v>0.27141850763587605</v>
      </c>
      <c r="T27" s="31">
        <v>0.28155347360077099</v>
      </c>
      <c r="U27" s="31">
        <v>0.29977777294271862</v>
      </c>
      <c r="V27" s="31">
        <v>0.30677456978545481</v>
      </c>
      <c r="W27" s="31">
        <v>0.30082107450113876</v>
      </c>
      <c r="X27" s="31">
        <v>0.29338076222008413</v>
      </c>
      <c r="Y27" s="31">
        <v>0.28525561314422659</v>
      </c>
      <c r="Z27" s="31">
        <v>0.30780809827934197</v>
      </c>
      <c r="AA27" s="31">
        <v>0.30919951978152249</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v>0.13106802876882814</v>
      </c>
      <c r="M28" s="31">
        <v>0.13042231717138295</v>
      </c>
      <c r="N28" s="31">
        <v>0.13308988720962731</v>
      </c>
      <c r="O28" s="31">
        <v>0.13285287603070761</v>
      </c>
      <c r="P28" s="31">
        <v>0.12981058974671805</v>
      </c>
      <c r="Q28" s="31">
        <v>0.13337596606530014</v>
      </c>
      <c r="R28" s="31">
        <v>0.13298918475368354</v>
      </c>
      <c r="S28" s="31">
        <v>0.12849169755863168</v>
      </c>
      <c r="T28" s="31">
        <v>0.12741346455667218</v>
      </c>
      <c r="U28" s="31">
        <v>0.13029771689629407</v>
      </c>
      <c r="V28" s="31">
        <v>0.1280717993913123</v>
      </c>
      <c r="W28" s="31">
        <v>0.12887087504472819</v>
      </c>
      <c r="X28" s="31">
        <v>0.12877490920143933</v>
      </c>
      <c r="Y28" s="31">
        <v>0.12491005034778903</v>
      </c>
      <c r="Z28" s="31">
        <v>0.13080660883523296</v>
      </c>
      <c r="AA28" s="31">
        <v>0.13092259535856324</v>
      </c>
    </row>
    <row r="29" spans="1:27" s="27" customFormat="1" x14ac:dyDescent="0.25">
      <c r="A29" s="28" t="s">
        <v>131</v>
      </c>
      <c r="B29" s="28" t="s">
        <v>74</v>
      </c>
      <c r="C29" s="31">
        <v>3.4427038622526587E-3</v>
      </c>
      <c r="D29" s="31">
        <v>2.4053255802891929E-2</v>
      </c>
      <c r="E29" s="31">
        <v>3.9148210140791478E-2</v>
      </c>
      <c r="F29" s="31">
        <v>5.4973886730444385E-2</v>
      </c>
      <c r="G29" s="31">
        <v>5.6789701391432884E-2</v>
      </c>
      <c r="H29" s="31">
        <v>0.10167111096387031</v>
      </c>
      <c r="I29" s="31">
        <v>0.11390711802980526</v>
      </c>
      <c r="J29" s="31">
        <v>0.10498589890962978</v>
      </c>
      <c r="K29" s="31">
        <v>0.20296232150144944</v>
      </c>
      <c r="L29" s="31">
        <v>0.21522927206630069</v>
      </c>
      <c r="M29" s="31">
        <v>0.20914201580949635</v>
      </c>
      <c r="N29" s="31">
        <v>0.23100121672351978</v>
      </c>
      <c r="O29" s="31">
        <v>0.21700883059071821</v>
      </c>
      <c r="P29" s="31">
        <v>0.21898380887582405</v>
      </c>
      <c r="Q29" s="31">
        <v>0.25402716854215412</v>
      </c>
      <c r="R29" s="31">
        <v>0.22798309184749646</v>
      </c>
      <c r="S29" s="31">
        <v>0.2213140497312639</v>
      </c>
      <c r="T29" s="31">
        <v>0.21081367994330033</v>
      </c>
      <c r="U29" s="31">
        <v>0.23163399618904323</v>
      </c>
      <c r="V29" s="31">
        <v>0.2273773414385189</v>
      </c>
      <c r="W29" s="31">
        <v>0.23160907524370045</v>
      </c>
      <c r="X29" s="31">
        <v>0.22708717136872439</v>
      </c>
      <c r="Y29" s="31">
        <v>0.22658319321622836</v>
      </c>
      <c r="Z29" s="31">
        <v>0.24339566780883029</v>
      </c>
      <c r="AA29" s="31">
        <v>0.2392543080924531</v>
      </c>
    </row>
    <row r="30" spans="1:27" s="27" customFormat="1" x14ac:dyDescent="0.25">
      <c r="A30" s="28" t="s">
        <v>131</v>
      </c>
      <c r="B30" s="28" t="s">
        <v>56</v>
      </c>
      <c r="C30" s="31">
        <v>7.6541504492826942E-2</v>
      </c>
      <c r="D30" s="31">
        <v>9.1815782567366527E-2</v>
      </c>
      <c r="E30" s="31">
        <v>7.9332297032065471E-2</v>
      </c>
      <c r="F30" s="31">
        <v>7.992517960906606E-2</v>
      </c>
      <c r="G30" s="31">
        <v>8.3843039775955155E-2</v>
      </c>
      <c r="H30" s="31">
        <v>8.7718791706126592E-2</v>
      </c>
      <c r="I30" s="31">
        <v>8.5372113662356114E-2</v>
      </c>
      <c r="J30" s="31">
        <v>8.0245511431197875E-2</v>
      </c>
      <c r="K30" s="31">
        <v>9.4049375171372643E-2</v>
      </c>
      <c r="L30" s="31">
        <v>8.6999678439168171E-2</v>
      </c>
      <c r="M30" s="31">
        <v>8.4249426408553471E-2</v>
      </c>
      <c r="N30" s="31">
        <v>8.2694925826994989E-2</v>
      </c>
      <c r="O30" s="31">
        <v>8.1537842452967621E-2</v>
      </c>
      <c r="P30" s="31">
        <v>7.5035171900196332E-2</v>
      </c>
      <c r="Q30" s="31">
        <v>7.2204144038153215E-2</v>
      </c>
      <c r="R30" s="31">
        <v>7.1069453338324706E-2</v>
      </c>
      <c r="S30" s="31">
        <v>6.8678059213186954E-2</v>
      </c>
      <c r="T30" s="31">
        <v>6.6337162074647973E-2</v>
      </c>
      <c r="U30" s="31">
        <v>6.5768500943808067E-2</v>
      </c>
      <c r="V30" s="31">
        <v>6.3877983323117865E-2</v>
      </c>
      <c r="W30" s="31">
        <v>6.5051695543722129E-2</v>
      </c>
      <c r="X30" s="31">
        <v>6.6424008977645541E-2</v>
      </c>
      <c r="Y30" s="31">
        <v>6.2800628384232532E-2</v>
      </c>
      <c r="Z30" s="31">
        <v>6.3112506577561525E-2</v>
      </c>
      <c r="AA30" s="31">
        <v>6.2637463921833961E-2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0.71790820546708989</v>
      </c>
      <c r="D34" s="31">
        <v>0.6367376589828917</v>
      </c>
      <c r="E34" s="31">
        <v>0.68374127048079492</v>
      </c>
      <c r="F34" s="31">
        <v>0.68959288844849753</v>
      </c>
      <c r="G34" s="31">
        <v>0.72119100461761587</v>
      </c>
      <c r="H34" s="31">
        <v>0.67345545650290417</v>
      </c>
      <c r="I34" s="31">
        <v>0.66149482175026197</v>
      </c>
      <c r="J34" s="31">
        <v>0.69762522672881355</v>
      </c>
      <c r="K34" s="31">
        <v>0.67384855229928275</v>
      </c>
      <c r="L34" s="31">
        <v>0.64882574833420603</v>
      </c>
      <c r="M34" s="31">
        <v>0.6201385574297601</v>
      </c>
      <c r="N34" s="31">
        <v>0.69464407200061484</v>
      </c>
      <c r="O34" s="31">
        <v>0.71617571187127638</v>
      </c>
      <c r="P34" s="31">
        <v>0.7046995296358064</v>
      </c>
      <c r="Q34" s="31">
        <v>0.76110999791928169</v>
      </c>
      <c r="R34" s="31">
        <v>0.76536712021095421</v>
      </c>
      <c r="S34" s="31">
        <v>0.77923809867045457</v>
      </c>
      <c r="T34" s="31">
        <v>0.77427519619701257</v>
      </c>
      <c r="U34" s="31">
        <v>0.76582590269378281</v>
      </c>
      <c r="V34" s="31">
        <v>0.72938476882975634</v>
      </c>
      <c r="W34" s="31">
        <v>0.70268843820614524</v>
      </c>
      <c r="X34" s="31">
        <v>0.75950397153072335</v>
      </c>
      <c r="Y34" s="31">
        <v>0.7265795408558654</v>
      </c>
      <c r="Z34" s="31">
        <v>0.66825856682842588</v>
      </c>
      <c r="AA34" s="31">
        <v>0.66661896786338215</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8.2225457614391304E-2</v>
      </c>
      <c r="D36" s="31">
        <v>8.4098080016968071E-2</v>
      </c>
      <c r="E36" s="31">
        <v>8.4098086648314974E-2</v>
      </c>
      <c r="F36" s="31">
        <v>9.3577776057614803E-2</v>
      </c>
      <c r="G36" s="31">
        <v>9.3577789772722672E-2</v>
      </c>
      <c r="H36" s="31">
        <v>9.3577795276637205E-2</v>
      </c>
      <c r="I36" s="31">
        <v>9.4875742236910851E-2</v>
      </c>
      <c r="J36" s="31">
        <v>9.5694024149516832E-2</v>
      </c>
      <c r="K36" s="31">
        <v>9.3577796931396132E-2</v>
      </c>
      <c r="L36" s="31">
        <v>9.3577793192075973E-2</v>
      </c>
      <c r="M36" s="31">
        <v>9.3577798460628914E-2</v>
      </c>
      <c r="N36" s="31">
        <v>9.3577835572975387E-2</v>
      </c>
      <c r="O36" s="31">
        <v>9.3577868786578478E-2</v>
      </c>
      <c r="P36" s="31">
        <v>9.8388398324265755E-2</v>
      </c>
      <c r="Q36" s="31">
        <v>0.21105777412250179</v>
      </c>
      <c r="R36" s="31">
        <v>0.21959549885304175</v>
      </c>
      <c r="S36" s="31">
        <v>0.30695412514073089</v>
      </c>
      <c r="T36" s="31">
        <v>0.33637837486098593</v>
      </c>
      <c r="U36" s="31">
        <v>0.35545938157325835</v>
      </c>
      <c r="V36" s="31">
        <v>0.33898710355351186</v>
      </c>
      <c r="W36" s="31">
        <v>0.35568529479533639</v>
      </c>
      <c r="X36" s="31">
        <v>0.4319434705734494</v>
      </c>
      <c r="Y36" s="31">
        <v>0.42972882798591872</v>
      </c>
      <c r="Z36" s="31">
        <v>0.3682708318090388</v>
      </c>
      <c r="AA36" s="31">
        <v>0.47570529143482221</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3.9813576310288357E-5</v>
      </c>
      <c r="D38" s="31">
        <v>1.1262149183353226E-7</v>
      </c>
      <c r="E38" s="31">
        <v>1.5499470080684494E-4</v>
      </c>
      <c r="F38" s="31">
        <v>3.9707286520668787E-4</v>
      </c>
      <c r="G38" s="31">
        <v>1.1806597428262386E-3</v>
      </c>
      <c r="H38" s="31">
        <v>7.768578464810923E-4</v>
      </c>
      <c r="I38" s="31">
        <v>3.5844369809656375E-4</v>
      </c>
      <c r="J38" s="31">
        <v>1.3307785089924579E-3</v>
      </c>
      <c r="K38" s="31">
        <v>3.1327615504750188E-4</v>
      </c>
      <c r="L38" s="31">
        <v>4.2819128861752866E-4</v>
      </c>
      <c r="M38" s="31">
        <v>3.7139408782126246E-4</v>
      </c>
      <c r="N38" s="31">
        <v>1.1530002785570921E-3</v>
      </c>
      <c r="O38" s="31">
        <v>3.3567727470592065E-4</v>
      </c>
      <c r="P38" s="31">
        <v>4.1313741021757855E-4</v>
      </c>
      <c r="Q38" s="31">
        <v>4.3357059461110398E-3</v>
      </c>
      <c r="R38" s="31">
        <v>7.4230597052830985E-3</v>
      </c>
      <c r="S38" s="31">
        <v>2.389228270572611E-2</v>
      </c>
      <c r="T38" s="31">
        <v>1.7423340316329698E-2</v>
      </c>
      <c r="U38" s="31">
        <v>3.0506310884384168E-2</v>
      </c>
      <c r="V38" s="31">
        <v>4.2796327461450352E-2</v>
      </c>
      <c r="W38" s="31">
        <v>3.1846052661398151E-2</v>
      </c>
      <c r="X38" s="31">
        <v>9.1275624839493613E-2</v>
      </c>
      <c r="Y38" s="31">
        <v>9.1904983917345417E-2</v>
      </c>
      <c r="Z38" s="31">
        <v>0.10465756657498294</v>
      </c>
      <c r="AA38" s="31">
        <v>0.12235507577978487</v>
      </c>
    </row>
    <row r="39" spans="1:27" s="27" customFormat="1" x14ac:dyDescent="0.25">
      <c r="A39" s="28" t="s">
        <v>132</v>
      </c>
      <c r="B39" s="28" t="s">
        <v>66</v>
      </c>
      <c r="C39" s="31">
        <v>0.51405677585478438</v>
      </c>
      <c r="D39" s="31">
        <v>0.51153328566564227</v>
      </c>
      <c r="E39" s="31">
        <v>0.51131257053464108</v>
      </c>
      <c r="F39" s="31">
        <v>0.50729447052573384</v>
      </c>
      <c r="G39" s="31">
        <v>0.50518659083830908</v>
      </c>
      <c r="H39" s="31">
        <v>0.50307854635984095</v>
      </c>
      <c r="I39" s="31">
        <v>0.50310196915949634</v>
      </c>
      <c r="J39" s="31">
        <v>0.49652732337626038</v>
      </c>
      <c r="K39" s="31">
        <v>0.49663457987394605</v>
      </c>
      <c r="L39" s="31">
        <v>0.49456126885310547</v>
      </c>
      <c r="M39" s="31">
        <v>0.49479316730354556</v>
      </c>
      <c r="N39" s="31">
        <v>0.49096641216742143</v>
      </c>
      <c r="O39" s="31">
        <v>0.48875315609830505</v>
      </c>
      <c r="P39" s="31">
        <v>0.48636232269902346</v>
      </c>
      <c r="Q39" s="31">
        <v>0.48566874715976033</v>
      </c>
      <c r="R39" s="31">
        <v>0.48078080511926946</v>
      </c>
      <c r="S39" s="31">
        <v>0.41653659886536604</v>
      </c>
      <c r="T39" s="31">
        <v>0.41548228863982289</v>
      </c>
      <c r="U39" s="31">
        <v>0.41449546838245471</v>
      </c>
      <c r="V39" s="31">
        <v>0.41023944928739453</v>
      </c>
      <c r="W39" s="31">
        <v>0.41050681472256811</v>
      </c>
      <c r="X39" s="31" t="s">
        <v>166</v>
      </c>
      <c r="Y39" s="31" t="s">
        <v>166</v>
      </c>
      <c r="Z39" s="31" t="s">
        <v>166</v>
      </c>
      <c r="AA39" s="31" t="s">
        <v>166</v>
      </c>
    </row>
    <row r="40" spans="1:27" s="27" customFormat="1" x14ac:dyDescent="0.25">
      <c r="A40" s="28" t="s">
        <v>132</v>
      </c>
      <c r="B40" s="28" t="s">
        <v>70</v>
      </c>
      <c r="C40" s="31">
        <v>0.35713521727390729</v>
      </c>
      <c r="D40" s="31">
        <v>0.34817464183896757</v>
      </c>
      <c r="E40" s="31">
        <v>0.34480732715709006</v>
      </c>
      <c r="F40" s="31">
        <v>0.31522956052901502</v>
      </c>
      <c r="G40" s="31">
        <v>0.39180619092368107</v>
      </c>
      <c r="H40" s="31">
        <v>0.39029680850757198</v>
      </c>
      <c r="I40" s="31">
        <v>0.44683254300454062</v>
      </c>
      <c r="J40" s="31">
        <v>0.43189327310680137</v>
      </c>
      <c r="K40" s="31">
        <v>0.39006241444065071</v>
      </c>
      <c r="L40" s="31">
        <v>0.40198615257589576</v>
      </c>
      <c r="M40" s="31">
        <v>0.38939666919780863</v>
      </c>
      <c r="N40" s="31">
        <v>0.37968769229678606</v>
      </c>
      <c r="O40" s="31">
        <v>0.33941928132193006</v>
      </c>
      <c r="P40" s="31">
        <v>0.41016296484500342</v>
      </c>
      <c r="Q40" s="31">
        <v>0.41144867819290598</v>
      </c>
      <c r="R40" s="31">
        <v>0.43034678877256322</v>
      </c>
      <c r="S40" s="31">
        <v>0.42227203746012887</v>
      </c>
      <c r="T40" s="31">
        <v>0.41891881863958308</v>
      </c>
      <c r="U40" s="31">
        <v>0.42424155975955219</v>
      </c>
      <c r="V40" s="31">
        <v>0.38307050963393841</v>
      </c>
      <c r="W40" s="31">
        <v>0.37727409599304484</v>
      </c>
      <c r="X40" s="31">
        <v>0.31670527305502538</v>
      </c>
      <c r="Y40" s="31">
        <v>0.38330914509226466</v>
      </c>
      <c r="Z40" s="31">
        <v>0.38605944070996073</v>
      </c>
      <c r="AA40" s="31">
        <v>0.40639136834299511</v>
      </c>
    </row>
    <row r="41" spans="1:27" s="27" customFormat="1" x14ac:dyDescent="0.25">
      <c r="A41" s="28" t="s">
        <v>132</v>
      </c>
      <c r="B41" s="28" t="s">
        <v>69</v>
      </c>
      <c r="C41" s="31">
        <v>0.30282794177166861</v>
      </c>
      <c r="D41" s="31">
        <v>0.30934646234740754</v>
      </c>
      <c r="E41" s="31">
        <v>0.31161436564579637</v>
      </c>
      <c r="F41" s="31">
        <v>0.29780929173992732</v>
      </c>
      <c r="G41" s="31">
        <v>0.29161955541493439</v>
      </c>
      <c r="H41" s="31">
        <v>0.30994770971909158</v>
      </c>
      <c r="I41" s="31">
        <v>0.30808442112078904</v>
      </c>
      <c r="J41" s="31">
        <v>0.2587145995199997</v>
      </c>
      <c r="K41" s="31">
        <v>0.27803600123841266</v>
      </c>
      <c r="L41" s="31">
        <v>0.29082571371523663</v>
      </c>
      <c r="M41" s="31">
        <v>0.30807523677550475</v>
      </c>
      <c r="N41" s="31">
        <v>0.303668611012681</v>
      </c>
      <c r="O41" s="31">
        <v>0.29340572844938134</v>
      </c>
      <c r="P41" s="31">
        <v>0.2898223877925224</v>
      </c>
      <c r="Q41" s="31">
        <v>0.30947686073126907</v>
      </c>
      <c r="R41" s="31">
        <v>0.30837891578969762</v>
      </c>
      <c r="S41" s="31">
        <v>0.25877558750812146</v>
      </c>
      <c r="T41" s="31">
        <v>0.28503758747906088</v>
      </c>
      <c r="U41" s="31">
        <v>0.29742353097104113</v>
      </c>
      <c r="V41" s="31">
        <v>0.3092318360624226</v>
      </c>
      <c r="W41" s="31">
        <v>0.30763627193567461</v>
      </c>
      <c r="X41" s="31">
        <v>0.29622943219755626</v>
      </c>
      <c r="Y41" s="31">
        <v>0.29113126797103517</v>
      </c>
      <c r="Z41" s="31">
        <v>0.30748190695651578</v>
      </c>
      <c r="AA41" s="31">
        <v>0.31021989344447676</v>
      </c>
    </row>
    <row r="42" spans="1:27" s="27" customFormat="1" x14ac:dyDescent="0.25">
      <c r="A42" s="28" t="s">
        <v>132</v>
      </c>
      <c r="B42" s="28" t="s">
        <v>36</v>
      </c>
      <c r="C42" s="31">
        <v>7.031056443106673E-2</v>
      </c>
      <c r="D42" s="31">
        <v>0.10792759848844831</v>
      </c>
      <c r="E42" s="31">
        <v>0.1278074644858159</v>
      </c>
      <c r="F42" s="31">
        <v>0.13675199034063795</v>
      </c>
      <c r="G42" s="31">
        <v>0.15204585307795113</v>
      </c>
      <c r="H42" s="31">
        <v>0.15327551046816287</v>
      </c>
      <c r="I42" s="31">
        <v>0.15871576554016686</v>
      </c>
      <c r="J42" s="31">
        <v>0.13741724139389247</v>
      </c>
      <c r="K42" s="31">
        <v>0.13957302876649955</v>
      </c>
      <c r="L42" s="31">
        <v>0.13928991564234541</v>
      </c>
      <c r="M42" s="31">
        <v>0.13234463012472822</v>
      </c>
      <c r="N42" s="31">
        <v>0.13799192714113453</v>
      </c>
      <c r="O42" s="31">
        <v>0.13739555458537039</v>
      </c>
      <c r="P42" s="31">
        <v>0.13358075977552208</v>
      </c>
      <c r="Q42" s="31">
        <v>0.13472919688167467</v>
      </c>
      <c r="R42" s="31">
        <v>0.13428923206363266</v>
      </c>
      <c r="S42" s="31">
        <v>0.12985863874400619</v>
      </c>
      <c r="T42" s="31">
        <v>0.13150696281756191</v>
      </c>
      <c r="U42" s="31">
        <v>0.13192488490855619</v>
      </c>
      <c r="V42" s="31">
        <v>0.13107805843871223</v>
      </c>
      <c r="W42" s="31">
        <v>0.13235996472668274</v>
      </c>
      <c r="X42" s="31">
        <v>0.13169082421657746</v>
      </c>
      <c r="Y42" s="31">
        <v>0.1293793034877897</v>
      </c>
      <c r="Z42" s="31">
        <v>0.13074109821811528</v>
      </c>
      <c r="AA42" s="31">
        <v>0.13006481001410211</v>
      </c>
    </row>
    <row r="43" spans="1:27" s="27" customFormat="1" x14ac:dyDescent="0.25">
      <c r="A43" s="28" t="s">
        <v>132</v>
      </c>
      <c r="B43" s="28" t="s">
        <v>74</v>
      </c>
      <c r="C43" s="31">
        <v>1.7034939517744131E-2</v>
      </c>
      <c r="D43" s="31">
        <v>1.757452235039654E-2</v>
      </c>
      <c r="E43" s="31">
        <v>4.0279351918609312E-2</v>
      </c>
      <c r="F43" s="31">
        <v>4.1120200886761667E-2</v>
      </c>
      <c r="G43" s="31">
        <v>6.5593516316792805E-2</v>
      </c>
      <c r="H43" s="31">
        <v>9.0139346908955989E-2</v>
      </c>
      <c r="I43" s="31">
        <v>0.10421936733113758</v>
      </c>
      <c r="J43" s="31">
        <v>8.3341927463901608E-2</v>
      </c>
      <c r="K43" s="31">
        <v>0.10517107097606437</v>
      </c>
      <c r="L43" s="31">
        <v>0.11319533159300564</v>
      </c>
      <c r="M43" s="31">
        <v>8.2007014278257545E-2</v>
      </c>
      <c r="N43" s="31">
        <v>0.11971246254813855</v>
      </c>
      <c r="O43" s="31">
        <v>0.11807541566091749</v>
      </c>
      <c r="P43" s="31">
        <v>0.10610637615641301</v>
      </c>
      <c r="Q43" s="31">
        <v>0.14200825448306295</v>
      </c>
      <c r="R43" s="31">
        <v>0.16042993241930911</v>
      </c>
      <c r="S43" s="31">
        <v>0.18292085208409894</v>
      </c>
      <c r="T43" s="31">
        <v>0.18515683106555023</v>
      </c>
      <c r="U43" s="31">
        <v>0.19817586194893233</v>
      </c>
      <c r="V43" s="31">
        <v>0.18570154640998013</v>
      </c>
      <c r="W43" s="31">
        <v>0.2237781221458022</v>
      </c>
      <c r="X43" s="31">
        <v>0.24243366233915278</v>
      </c>
      <c r="Y43" s="31">
        <v>0.23022898539333703</v>
      </c>
      <c r="Z43" s="31">
        <v>0.24348856874655408</v>
      </c>
      <c r="AA43" s="31">
        <v>0.24092886155979742</v>
      </c>
    </row>
    <row r="44" spans="1:27" s="27" customFormat="1" x14ac:dyDescent="0.25">
      <c r="A44" s="28" t="s">
        <v>132</v>
      </c>
      <c r="B44" s="28" t="s">
        <v>56</v>
      </c>
      <c r="C44" s="31">
        <v>8.159852800721408E-2</v>
      </c>
      <c r="D44" s="31">
        <v>7.5527479705733119E-2</v>
      </c>
      <c r="E44" s="31">
        <v>8.0243056102721422E-2</v>
      </c>
      <c r="F44" s="31">
        <v>8.2625599315068493E-2</v>
      </c>
      <c r="G44" s="31">
        <v>9.153144735340106E-2</v>
      </c>
      <c r="H44" s="31">
        <v>9.4304373203161498E-2</v>
      </c>
      <c r="I44" s="31">
        <v>8.996452063888237E-2</v>
      </c>
      <c r="J44" s="31">
        <v>8.1445827355573541E-2</v>
      </c>
      <c r="K44" s="31">
        <v>8.9009395135454986E-2</v>
      </c>
      <c r="L44" s="31">
        <v>8.8657804311331301E-2</v>
      </c>
      <c r="M44" s="31">
        <v>8.2442581197685008E-2</v>
      </c>
      <c r="N44" s="31">
        <v>8.6400462987445137E-2</v>
      </c>
      <c r="O44" s="31">
        <v>8.4983406772199052E-2</v>
      </c>
      <c r="P44" s="31">
        <v>7.9591807901841977E-2</v>
      </c>
      <c r="Q44" s="31">
        <v>7.393951077853865E-2</v>
      </c>
      <c r="R44" s="31">
        <v>7.3303108267853412E-2</v>
      </c>
      <c r="S44" s="31">
        <v>7.3121683608068117E-2</v>
      </c>
      <c r="T44" s="31">
        <v>7.1120300137112083E-2</v>
      </c>
      <c r="U44" s="31">
        <v>7.0952893238348372E-2</v>
      </c>
      <c r="V44" s="31">
        <v>6.7369384163678048E-2</v>
      </c>
      <c r="W44" s="31">
        <v>6.8334880830408021E-2</v>
      </c>
      <c r="X44" s="31">
        <v>6.8947187539422375E-2</v>
      </c>
      <c r="Y44" s="31">
        <v>6.5944989417690336E-2</v>
      </c>
      <c r="Z44" s="31">
        <v>6.5087408534455576E-2</v>
      </c>
      <c r="AA44" s="31">
        <v>6.536544968036441E-2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0.76192624494967609</v>
      </c>
      <c r="D49" s="31">
        <v>0.66746090033230521</v>
      </c>
      <c r="E49" s="31">
        <v>0.73175734538239023</v>
      </c>
      <c r="F49" s="31">
        <v>0.7935274951601895</v>
      </c>
      <c r="G49" s="31">
        <v>0.80202880644473418</v>
      </c>
      <c r="H49" s="31">
        <v>0.77564735749647584</v>
      </c>
      <c r="I49" s="31">
        <v>0.71345884050164399</v>
      </c>
      <c r="J49" s="31">
        <v>0.74340436198296311</v>
      </c>
      <c r="K49" s="31">
        <v>0.68840646809261341</v>
      </c>
      <c r="L49" s="31">
        <v>0.73680463902346882</v>
      </c>
      <c r="M49" s="31">
        <v>0.74070923675506728</v>
      </c>
      <c r="N49" s="31">
        <v>0.76382088255802494</v>
      </c>
      <c r="O49" s="31">
        <v>0.79420531422173357</v>
      </c>
      <c r="P49" s="31">
        <v>0.77881088048419522</v>
      </c>
      <c r="Q49" s="31">
        <v>0.7564546473055116</v>
      </c>
      <c r="R49" s="31">
        <v>0.77945021865731012</v>
      </c>
      <c r="S49" s="31">
        <v>0.75405906207111661</v>
      </c>
      <c r="T49" s="31">
        <v>0.73623383521085073</v>
      </c>
      <c r="U49" s="31">
        <v>0.73348796667826877</v>
      </c>
      <c r="V49" s="31">
        <v>0.78454666949885932</v>
      </c>
      <c r="W49" s="31">
        <v>0.73592732917098935</v>
      </c>
      <c r="X49" s="31">
        <v>0.76247439969842912</v>
      </c>
      <c r="Y49" s="31">
        <v>0.71993795593531584</v>
      </c>
      <c r="Z49" s="31">
        <v>0.73115744136429317</v>
      </c>
      <c r="AA49" s="31">
        <v>0.75516653641251053</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3.6881246575342463E-3</v>
      </c>
      <c r="D51" s="31">
        <v>3.1747018264840182E-3</v>
      </c>
      <c r="E51" s="31">
        <v>4.0227904109589041E-3</v>
      </c>
      <c r="F51" s="31">
        <v>2.0633785388127854E-3</v>
      </c>
      <c r="G51" s="31">
        <v>2.9021874429223746E-3</v>
      </c>
      <c r="H51" s="31">
        <v>6.9200111872146121E-3</v>
      </c>
      <c r="I51" s="31">
        <v>8.0678789954337672E-3</v>
      </c>
      <c r="J51" s="31">
        <v>9.4191461187214612E-3</v>
      </c>
      <c r="K51" s="31">
        <v>1.1415207762557078E-2</v>
      </c>
      <c r="L51" s="31">
        <v>8.5946219178082203E-3</v>
      </c>
      <c r="M51" s="31">
        <v>3.7473801369863019E-3</v>
      </c>
      <c r="N51" s="31">
        <v>3.0972155251141552E-3</v>
      </c>
      <c r="O51" s="31">
        <v>2.4455901826484017E-3</v>
      </c>
      <c r="P51" s="31">
        <v>1.4593077625570777E-2</v>
      </c>
      <c r="Q51" s="31">
        <v>2.2751712328767125E-2</v>
      </c>
      <c r="R51" s="31">
        <v>1.0360655251141552E-2</v>
      </c>
      <c r="S51" s="31">
        <v>3.1963392694063925E-2</v>
      </c>
      <c r="T51" s="31">
        <v>3.3557847031963468E-2</v>
      </c>
      <c r="U51" s="31" t="s">
        <v>166</v>
      </c>
      <c r="V51" s="31" t="s">
        <v>166</v>
      </c>
      <c r="W51" s="31" t="s">
        <v>166</v>
      </c>
      <c r="X51" s="31" t="s">
        <v>166</v>
      </c>
      <c r="Y51" s="31" t="s">
        <v>166</v>
      </c>
      <c r="Z51" s="31" t="s">
        <v>166</v>
      </c>
      <c r="AA51" s="31" t="s">
        <v>166</v>
      </c>
    </row>
    <row r="52" spans="1:27" s="27" customFormat="1" x14ac:dyDescent="0.25">
      <c r="A52" s="28" t="s">
        <v>133</v>
      </c>
      <c r="B52" s="28" t="s">
        <v>67</v>
      </c>
      <c r="C52" s="31">
        <v>4.6286410798741291E-4</v>
      </c>
      <c r="D52" s="31">
        <v>1.2494010380729194E-3</v>
      </c>
      <c r="E52" s="31">
        <v>8.0684681345991169E-4</v>
      </c>
      <c r="F52" s="31">
        <v>5.6986037737435523E-4</v>
      </c>
      <c r="G52" s="31">
        <v>7.4751178338828509E-4</v>
      </c>
      <c r="H52" s="31">
        <v>1.7722455986132985E-3</v>
      </c>
      <c r="I52" s="31">
        <v>1.1935486407157209E-3</v>
      </c>
      <c r="J52" s="31">
        <v>6.6932212495315131E-4</v>
      </c>
      <c r="K52" s="31">
        <v>1.2540240452325983E-3</v>
      </c>
      <c r="L52" s="31">
        <v>8.0571879578759215E-4</v>
      </c>
      <c r="M52" s="31">
        <v>7.8317009112098112E-4</v>
      </c>
      <c r="N52" s="31">
        <v>8.5578775603280938E-4</v>
      </c>
      <c r="O52" s="31">
        <v>4.30923985282209E-4</v>
      </c>
      <c r="P52" s="31">
        <v>4.5697488737019899E-4</v>
      </c>
      <c r="Q52" s="31">
        <v>6.241535017448222E-3</v>
      </c>
      <c r="R52" s="31">
        <v>1.9593838859534168E-3</v>
      </c>
      <c r="S52" s="31">
        <v>8.8628845445998822E-3</v>
      </c>
      <c r="T52" s="31">
        <v>3.1739192779070714E-3</v>
      </c>
      <c r="U52" s="31">
        <v>1.5825536816721528E-2</v>
      </c>
      <c r="V52" s="31">
        <v>2.131275841590731E-2</v>
      </c>
      <c r="W52" s="31">
        <v>2.5341937406985267E-2</v>
      </c>
      <c r="X52" s="31">
        <v>2.1642918102351739E-2</v>
      </c>
      <c r="Y52" s="31">
        <v>6.8809978457771495E-2</v>
      </c>
      <c r="Z52" s="31">
        <v>4.6468703318294134E-2</v>
      </c>
      <c r="AA52" s="31">
        <v>2.8992077034607766E-2</v>
      </c>
    </row>
    <row r="53" spans="1:27" s="27" customFormat="1" x14ac:dyDescent="0.25">
      <c r="A53" s="28" t="s">
        <v>133</v>
      </c>
      <c r="B53" s="28" t="s">
        <v>66</v>
      </c>
      <c r="C53" s="31">
        <v>0.14307726993133654</v>
      </c>
      <c r="D53" s="31">
        <v>0.13882930173451866</v>
      </c>
      <c r="E53" s="31">
        <v>0.1292936275423211</v>
      </c>
      <c r="F53" s="31">
        <v>0.15923546236132566</v>
      </c>
      <c r="G53" s="31">
        <v>0.16393059771469098</v>
      </c>
      <c r="H53" s="31">
        <v>0.15482118078304791</v>
      </c>
      <c r="I53" s="31">
        <v>0.15570595185142885</v>
      </c>
      <c r="J53" s="31">
        <v>0.19582911675191997</v>
      </c>
      <c r="K53" s="31">
        <v>0.16224110130013761</v>
      </c>
      <c r="L53" s="31">
        <v>0.13907248863456495</v>
      </c>
      <c r="M53" s="31">
        <v>0.13918782721332953</v>
      </c>
      <c r="N53" s="31">
        <v>0.12608702321774551</v>
      </c>
      <c r="O53" s="31">
        <v>0.15439647025351583</v>
      </c>
      <c r="P53" s="31">
        <v>0.15890486083978997</v>
      </c>
      <c r="Q53" s="31">
        <v>0.15089129079084193</v>
      </c>
      <c r="R53" s="31">
        <v>0.15056257751437088</v>
      </c>
      <c r="S53" s="31">
        <v>0.18963237831621252</v>
      </c>
      <c r="T53" s="31">
        <v>0.15743499061312238</v>
      </c>
      <c r="U53" s="31">
        <v>0.13525836604214375</v>
      </c>
      <c r="V53" s="31">
        <v>0.13465837776321826</v>
      </c>
      <c r="W53" s="31">
        <v>0.12203447774097827</v>
      </c>
      <c r="X53" s="31">
        <v>0.14919696213792399</v>
      </c>
      <c r="Y53" s="31">
        <v>0.15373095605899409</v>
      </c>
      <c r="Z53" s="31">
        <v>0.14529452029749487</v>
      </c>
      <c r="AA53" s="31">
        <v>0.14571579349670707</v>
      </c>
    </row>
    <row r="54" spans="1:27" s="27" customFormat="1" x14ac:dyDescent="0.25">
      <c r="A54" s="28" t="s">
        <v>133</v>
      </c>
      <c r="B54" s="28" t="s">
        <v>70</v>
      </c>
      <c r="C54" s="31">
        <v>0.32802009802373355</v>
      </c>
      <c r="D54" s="31">
        <v>0.3636116896488118</v>
      </c>
      <c r="E54" s="31">
        <v>0.30967670117426505</v>
      </c>
      <c r="F54" s="31">
        <v>0.32259412596140236</v>
      </c>
      <c r="G54" s="31">
        <v>0.33390511957949509</v>
      </c>
      <c r="H54" s="31">
        <v>0.34144825922381028</v>
      </c>
      <c r="I54" s="31">
        <v>0.34089499098903731</v>
      </c>
      <c r="J54" s="31">
        <v>0.3096971499690131</v>
      </c>
      <c r="K54" s="31">
        <v>0.31588976576473282</v>
      </c>
      <c r="L54" s="31">
        <v>0.31076423792401198</v>
      </c>
      <c r="M54" s="31">
        <v>0.35412705029967317</v>
      </c>
      <c r="N54" s="31">
        <v>0.30986971676345121</v>
      </c>
      <c r="O54" s="31">
        <v>0.31430720474201818</v>
      </c>
      <c r="P54" s="31">
        <v>0.32866609440136674</v>
      </c>
      <c r="Q54" s="31">
        <v>0.3483307960133068</v>
      </c>
      <c r="R54" s="31">
        <v>0.35594446066481161</v>
      </c>
      <c r="S54" s="31">
        <v>0.32530743163952291</v>
      </c>
      <c r="T54" s="31">
        <v>0.34938612807278024</v>
      </c>
      <c r="U54" s="31">
        <v>0.34347030110521792</v>
      </c>
      <c r="V54" s="31">
        <v>0.38752540340834107</v>
      </c>
      <c r="W54" s="31">
        <v>0.32656912824922446</v>
      </c>
      <c r="X54" s="31">
        <v>0.32122519513243841</v>
      </c>
      <c r="Y54" s="31">
        <v>0.33443272457255807</v>
      </c>
      <c r="Z54" s="31">
        <v>0.35933627586400146</v>
      </c>
      <c r="AA54" s="31">
        <v>0.36328625812448906</v>
      </c>
    </row>
    <row r="55" spans="1:27" s="27" customFormat="1" x14ac:dyDescent="0.25">
      <c r="A55" s="28" t="s">
        <v>133</v>
      </c>
      <c r="B55" s="28" t="s">
        <v>69</v>
      </c>
      <c r="C55" s="31">
        <v>0.28207111658263817</v>
      </c>
      <c r="D55" s="31">
        <v>0.28051403425568056</v>
      </c>
      <c r="E55" s="31">
        <v>0.2876923666235523</v>
      </c>
      <c r="F55" s="31">
        <v>0.27740106099322698</v>
      </c>
      <c r="G55" s="31">
        <v>0.26344113963240073</v>
      </c>
      <c r="H55" s="31">
        <v>0.27389250678792942</v>
      </c>
      <c r="I55" s="31">
        <v>0.2745592072865351</v>
      </c>
      <c r="J55" s="31">
        <v>0.2578713044838985</v>
      </c>
      <c r="K55" s="31">
        <v>0.26251397070183324</v>
      </c>
      <c r="L55" s="31">
        <v>0.26626937476796059</v>
      </c>
      <c r="M55" s="31">
        <v>0.27066489130279781</v>
      </c>
      <c r="N55" s="31">
        <v>0.28020489581875269</v>
      </c>
      <c r="O55" s="31">
        <v>0.2686573064385947</v>
      </c>
      <c r="P55" s="31">
        <v>0.26008840073116385</v>
      </c>
      <c r="Q55" s="31">
        <v>0.2746844189428897</v>
      </c>
      <c r="R55" s="31">
        <v>0.28222977544496453</v>
      </c>
      <c r="S55" s="31">
        <v>0.26326286763158879</v>
      </c>
      <c r="T55" s="31">
        <v>0.27462686881718068</v>
      </c>
      <c r="U55" s="31">
        <v>0.28136024057859266</v>
      </c>
      <c r="V55" s="31">
        <v>0.27987822187818695</v>
      </c>
      <c r="W55" s="31">
        <v>0.28958062362135045</v>
      </c>
      <c r="X55" s="31">
        <v>0.27588041483276687</v>
      </c>
      <c r="Y55" s="31">
        <v>0.26951454061623742</v>
      </c>
      <c r="Z55" s="31">
        <v>0.2828019371051208</v>
      </c>
      <c r="AA55" s="31">
        <v>0.28852476882556372</v>
      </c>
    </row>
    <row r="56" spans="1:27" s="27" customFormat="1" x14ac:dyDescent="0.25">
      <c r="A56" s="28" t="s">
        <v>133</v>
      </c>
      <c r="B56" s="28" t="s">
        <v>36</v>
      </c>
      <c r="C56" s="31">
        <v>0.18384349761393501</v>
      </c>
      <c r="D56" s="31">
        <v>5.2495624995248194E-2</v>
      </c>
      <c r="E56" s="31">
        <v>5.5626780688570222E-2</v>
      </c>
      <c r="F56" s="31">
        <v>5.3997597116989343E-2</v>
      </c>
      <c r="G56" s="31">
        <v>5.6444593941852021E-2</v>
      </c>
      <c r="H56" s="31">
        <v>5.9495205463887403E-2</v>
      </c>
      <c r="I56" s="31">
        <v>5.8594425669051396E-2</v>
      </c>
      <c r="J56" s="31">
        <v>5.3618820425876138E-2</v>
      </c>
      <c r="K56" s="31">
        <v>5.1711037579582744E-2</v>
      </c>
      <c r="L56" s="31">
        <v>5.155108867080932E-2</v>
      </c>
      <c r="M56" s="31">
        <v>5.3302732121258523E-2</v>
      </c>
      <c r="N56" s="31">
        <v>5.4688517053210657E-2</v>
      </c>
      <c r="O56" s="31">
        <v>5.0155685940159019E-2</v>
      </c>
      <c r="P56" s="31">
        <v>5.0701385479436062E-2</v>
      </c>
      <c r="Q56" s="31">
        <v>5.0864972133164418E-2</v>
      </c>
      <c r="R56" s="31">
        <v>5.0306566309582093E-2</v>
      </c>
      <c r="S56" s="31">
        <v>4.8348679383964747E-2</v>
      </c>
      <c r="T56" s="31">
        <v>4.6415586902606679E-2</v>
      </c>
      <c r="U56" s="31">
        <v>7.231711265237685E-2</v>
      </c>
      <c r="V56" s="31">
        <v>7.3521320705171686E-2</v>
      </c>
      <c r="W56" s="31">
        <v>5.9650797452547942E-2</v>
      </c>
      <c r="X56" s="31">
        <v>0.11695560469468726</v>
      </c>
      <c r="Y56" s="31">
        <v>0.1138490341977936</v>
      </c>
      <c r="Z56" s="31">
        <v>0.12051271167963608</v>
      </c>
      <c r="AA56" s="31">
        <v>0.12132083981898917</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v>0.28466739322868057</v>
      </c>
      <c r="V57" s="31">
        <v>0.30325846447512389</v>
      </c>
      <c r="W57" s="31">
        <v>0.31078720703880458</v>
      </c>
      <c r="X57" s="31">
        <v>0.28843291051492098</v>
      </c>
      <c r="Y57" s="31">
        <v>0.28180967270296942</v>
      </c>
      <c r="Z57" s="31">
        <v>0.28554517962453835</v>
      </c>
      <c r="AA57" s="31">
        <v>0.28964405122627807</v>
      </c>
    </row>
    <row r="58" spans="1:27" s="27" customFormat="1" x14ac:dyDescent="0.25">
      <c r="A58" s="28" t="s">
        <v>133</v>
      </c>
      <c r="B58" s="28" t="s">
        <v>56</v>
      </c>
      <c r="C58" s="31">
        <v>9.4046760844748861E-2</v>
      </c>
      <c r="D58" s="31">
        <v>9.3127209705071989E-2</v>
      </c>
      <c r="E58" s="31">
        <v>9.6538869863013702E-2</v>
      </c>
      <c r="F58" s="31">
        <v>9.0902488953679472E-2</v>
      </c>
      <c r="G58" s="31">
        <v>9.618802760187746E-2</v>
      </c>
      <c r="H58" s="31">
        <v>9.9271883346256584E-2</v>
      </c>
      <c r="I58" s="31">
        <v>9.6424622919184022E-2</v>
      </c>
      <c r="J58" s="31">
        <v>8.8201540645775969E-2</v>
      </c>
      <c r="K58" s="31">
        <v>8.6900981908276581E-2</v>
      </c>
      <c r="L58" s="31">
        <v>8.5275529926300192E-2</v>
      </c>
      <c r="M58" s="31">
        <v>8.779230965792309E-2</v>
      </c>
      <c r="N58" s="31">
        <v>9.0214024777006241E-2</v>
      </c>
      <c r="O58" s="31">
        <v>8.5253661224750324E-2</v>
      </c>
      <c r="P58" s="31">
        <v>8.4773666344053838E-2</v>
      </c>
      <c r="Q58" s="31">
        <v>7.8745512647281149E-2</v>
      </c>
      <c r="R58" s="31">
        <v>7.5717743512227639E-2</v>
      </c>
      <c r="S58" s="31">
        <v>7.2876407895777692E-2</v>
      </c>
      <c r="T58" s="31">
        <v>6.948606038655776E-2</v>
      </c>
      <c r="U58" s="31">
        <v>6.7578475762098064E-2</v>
      </c>
      <c r="V58" s="31">
        <v>6.6970538199592658E-2</v>
      </c>
      <c r="W58" s="31">
        <v>6.7463805052366779E-2</v>
      </c>
      <c r="X58" s="31">
        <v>6.5504821477251132E-2</v>
      </c>
      <c r="Y58" s="31">
        <v>6.3005415219852201E-2</v>
      </c>
      <c r="Z58" s="31">
        <v>6.5524537403794714E-2</v>
      </c>
      <c r="AA58" s="31">
        <v>6.4693381236241146E-2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0.20713683978334654</v>
      </c>
      <c r="D64" s="31">
        <v>0.18504947781137077</v>
      </c>
      <c r="E64" s="31">
        <v>0.1345436579062641</v>
      </c>
      <c r="F64" s="31">
        <v>0.10000025624171775</v>
      </c>
      <c r="G64" s="31">
        <v>0.10000025721992978</v>
      </c>
      <c r="H64" s="31">
        <v>0.10000025120921024</v>
      </c>
      <c r="I64" s="31">
        <v>0.10000025636282613</v>
      </c>
      <c r="J64" s="31">
        <v>0.10000027334555296</v>
      </c>
      <c r="K64" s="31">
        <v>0.10000029075026919</v>
      </c>
      <c r="L64" s="31">
        <v>0.1000002837785023</v>
      </c>
      <c r="M64" s="31">
        <v>0.10000028232181751</v>
      </c>
      <c r="N64" s="31">
        <v>0.10000040364364382</v>
      </c>
      <c r="O64" s="31">
        <v>0.10000042543092048</v>
      </c>
      <c r="P64" s="31">
        <v>0.15082176900237648</v>
      </c>
      <c r="Q64" s="31">
        <v>0.22930425568410584</v>
      </c>
      <c r="R64" s="31">
        <v>0.10000067474249283</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8.8850648079213806E-2</v>
      </c>
      <c r="D65" s="31">
        <v>0.10031001712328769</v>
      </c>
      <c r="E65" s="31">
        <v>0.10477193207762558</v>
      </c>
      <c r="F65" s="31">
        <v>1.2000002853881277E-2</v>
      </c>
      <c r="G65" s="31">
        <v>1.2000002853881277E-2</v>
      </c>
      <c r="H65" s="31">
        <v>1.2000002853881277E-2</v>
      </c>
      <c r="I65" s="31">
        <v>1.2000002853881277E-2</v>
      </c>
      <c r="J65" s="31">
        <v>1.2000008561643835E-2</v>
      </c>
      <c r="K65" s="31">
        <v>1.2000004280821918E-2</v>
      </c>
      <c r="L65" s="31">
        <v>1.2000007705479451E-2</v>
      </c>
      <c r="M65" s="31">
        <v>1.2000002853881277E-2</v>
      </c>
      <c r="N65" s="31">
        <v>1.2000005707762558E-2</v>
      </c>
      <c r="O65" s="31">
        <v>1.2000005707762558E-2</v>
      </c>
      <c r="P65" s="31">
        <v>1.2000012128995435E-2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3.8246924569858127E-3</v>
      </c>
      <c r="D66" s="31">
        <v>2.5382948175680991E-3</v>
      </c>
      <c r="E66" s="31">
        <v>7.6432583109294133E-3</v>
      </c>
      <c r="F66" s="31">
        <v>5.5663654701823464E-4</v>
      </c>
      <c r="G66" s="31">
        <v>1.2668510021506037E-3</v>
      </c>
      <c r="H66" s="31">
        <v>4.2584021557666718E-3</v>
      </c>
      <c r="I66" s="31">
        <v>4.2631403087575294E-3</v>
      </c>
      <c r="J66" s="31">
        <v>4.69845111197405E-3</v>
      </c>
      <c r="K66" s="31">
        <v>5.4463528429558065E-3</v>
      </c>
      <c r="L66" s="31">
        <v>6.4635141245630787E-3</v>
      </c>
      <c r="M66" s="31">
        <v>1.9784963832975015E-3</v>
      </c>
      <c r="N66" s="31">
        <v>6.9289321329207149E-3</v>
      </c>
      <c r="O66" s="31">
        <v>4.4762606335202841E-3</v>
      </c>
      <c r="P66" s="31">
        <v>1.4084685308632232E-2</v>
      </c>
      <c r="Q66" s="31">
        <v>2.9780478376678667E-2</v>
      </c>
      <c r="R66" s="31">
        <v>1.5964994414584054E-2</v>
      </c>
      <c r="S66" s="31">
        <v>8.0180366179738241E-2</v>
      </c>
      <c r="T66" s="31">
        <v>8.6610265806436271E-2</v>
      </c>
      <c r="U66" s="31">
        <v>0.12391235180553038</v>
      </c>
      <c r="V66" s="31">
        <v>0.12435341131704826</v>
      </c>
      <c r="W66" s="31">
        <v>0.13591562257987988</v>
      </c>
      <c r="X66" s="31">
        <v>0.14641249791958558</v>
      </c>
      <c r="Y66" s="31">
        <v>0.2032164112506781</v>
      </c>
      <c r="Z66" s="31">
        <v>8.3453052648270007E-2</v>
      </c>
      <c r="AA66" s="31">
        <v>5.4192833937756195E-2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0.3265160043337752</v>
      </c>
      <c r="D68" s="31">
        <v>0.33229695648235608</v>
      </c>
      <c r="E68" s="31">
        <v>0.29227094879020793</v>
      </c>
      <c r="F68" s="31">
        <v>0.30909929046997625</v>
      </c>
      <c r="G68" s="31">
        <v>0.29627771699517691</v>
      </c>
      <c r="H68" s="31">
        <v>0.31884319310273873</v>
      </c>
      <c r="I68" s="31">
        <v>0.31774156002336557</v>
      </c>
      <c r="J68" s="31">
        <v>0.29706425528303415</v>
      </c>
      <c r="K68" s="31">
        <v>0.29432897797661822</v>
      </c>
      <c r="L68" s="31">
        <v>0.29622990976394276</v>
      </c>
      <c r="M68" s="31">
        <v>0.32382273877361611</v>
      </c>
      <c r="N68" s="31">
        <v>0.29018346139031298</v>
      </c>
      <c r="O68" s="31">
        <v>0.29977110711342958</v>
      </c>
      <c r="P68" s="31">
        <v>0.29308235294375429</v>
      </c>
      <c r="Q68" s="31">
        <v>0.33844411400254387</v>
      </c>
      <c r="R68" s="31">
        <v>0.34006021929021707</v>
      </c>
      <c r="S68" s="31">
        <v>0.31867457578253378</v>
      </c>
      <c r="T68" s="31">
        <v>0.32322426257918629</v>
      </c>
      <c r="U68" s="31">
        <v>0.32519791400152381</v>
      </c>
      <c r="V68" s="31">
        <v>0.36022865665654208</v>
      </c>
      <c r="W68" s="31">
        <v>0.30428680071706127</v>
      </c>
      <c r="X68" s="31">
        <v>0.30957655622626601</v>
      </c>
      <c r="Y68" s="31">
        <v>0.29825110533924398</v>
      </c>
      <c r="Z68" s="31">
        <v>0.34137608389132423</v>
      </c>
      <c r="AA68" s="31">
        <v>0.35976423394024981</v>
      </c>
    </row>
    <row r="69" spans="1:27" s="27" customFormat="1" x14ac:dyDescent="0.25">
      <c r="A69" s="28" t="s">
        <v>134</v>
      </c>
      <c r="B69" s="28" t="s">
        <v>69</v>
      </c>
      <c r="C69" s="31">
        <v>0.30978882338497987</v>
      </c>
      <c r="D69" s="31">
        <v>0.29686689693638879</v>
      </c>
      <c r="E69" s="31">
        <v>0.29799413112263157</v>
      </c>
      <c r="F69" s="31">
        <v>0.28574005677069725</v>
      </c>
      <c r="G69" s="31">
        <v>0.27911003483959362</v>
      </c>
      <c r="H69" s="31">
        <v>0.28096464329762016</v>
      </c>
      <c r="I69" s="31">
        <v>0.28509351499807184</v>
      </c>
      <c r="J69" s="31">
        <v>0.27032143543835024</v>
      </c>
      <c r="K69" s="31">
        <v>0.27717995025380349</v>
      </c>
      <c r="L69" s="31">
        <v>0.2785241026742582</v>
      </c>
      <c r="M69" s="31">
        <v>0.2884906440150351</v>
      </c>
      <c r="N69" s="31">
        <v>0.29074400886022994</v>
      </c>
      <c r="O69" s="31">
        <v>0.27774654649637903</v>
      </c>
      <c r="P69" s="31">
        <v>0.27656968755815514</v>
      </c>
      <c r="Q69" s="31">
        <v>0.28260436318570831</v>
      </c>
      <c r="R69" s="31">
        <v>0.29314380287716907</v>
      </c>
      <c r="S69" s="31">
        <v>0.27693744956177496</v>
      </c>
      <c r="T69" s="31">
        <v>0.28861609977364167</v>
      </c>
      <c r="U69" s="31">
        <v>0.29314640317921981</v>
      </c>
      <c r="V69" s="31">
        <v>0.29502913994109309</v>
      </c>
      <c r="W69" s="31">
        <v>0.29330262162947945</v>
      </c>
      <c r="X69" s="31">
        <v>0.2788305318090657</v>
      </c>
      <c r="Y69" s="31">
        <v>0.27176411038625237</v>
      </c>
      <c r="Z69" s="31">
        <v>0.28089609090297479</v>
      </c>
      <c r="AA69" s="31">
        <v>0.29013614712529878</v>
      </c>
    </row>
    <row r="70" spans="1:27" s="27" customFormat="1" x14ac:dyDescent="0.25">
      <c r="A70" s="28" t="s">
        <v>134</v>
      </c>
      <c r="B70" s="28" t="s">
        <v>36</v>
      </c>
      <c r="C70" s="31">
        <v>5.4320585053529595E-2</v>
      </c>
      <c r="D70" s="31">
        <v>5.0357366606947097E-2</v>
      </c>
      <c r="E70" s="31">
        <v>5.9266152904870785E-2</v>
      </c>
      <c r="F70" s="31">
        <v>4.9623235370737782E-2</v>
      </c>
      <c r="G70" s="31">
        <v>5.1363569837606961E-2</v>
      </c>
      <c r="H70" s="31">
        <v>5.43754632240342E-2</v>
      </c>
      <c r="I70" s="31">
        <v>5.4179786816273501E-2</v>
      </c>
      <c r="J70" s="31">
        <v>5.0430134973340562E-2</v>
      </c>
      <c r="K70" s="31">
        <v>5.0414415362765641E-2</v>
      </c>
      <c r="L70" s="31">
        <v>5.8238128195928912E-2</v>
      </c>
      <c r="M70" s="31">
        <v>5.8400279275308047E-2</v>
      </c>
      <c r="N70" s="31">
        <v>0.11436472862354402</v>
      </c>
      <c r="O70" s="31">
        <v>0.11295320066582759</v>
      </c>
      <c r="P70" s="31">
        <v>0.11639804887919002</v>
      </c>
      <c r="Q70" s="31">
        <v>0.11927794591259364</v>
      </c>
      <c r="R70" s="31">
        <v>0.12098112420706257</v>
      </c>
      <c r="S70" s="31">
        <v>0.1178371571664668</v>
      </c>
      <c r="T70" s="31">
        <v>0.11486427432963939</v>
      </c>
      <c r="U70" s="31">
        <v>0.11389211011084818</v>
      </c>
      <c r="V70" s="31">
        <v>0.11062062658320915</v>
      </c>
      <c r="W70" s="31">
        <v>0.11789754273846986</v>
      </c>
      <c r="X70" s="31">
        <v>0.11663983994584892</v>
      </c>
      <c r="Y70" s="31">
        <v>0.1142738990919997</v>
      </c>
      <c r="Z70" s="31">
        <v>0.11836203088925175</v>
      </c>
      <c r="AA70" s="31">
        <v>0.12041787269517612</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0.10878627220038745</v>
      </c>
      <c r="D72" s="31">
        <v>0.10429939163826715</v>
      </c>
      <c r="E72" s="31">
        <v>0.11683531288580089</v>
      </c>
      <c r="F72" s="31">
        <v>9.3931828612240906E-2</v>
      </c>
      <c r="G72" s="31">
        <v>9.408872073136039E-2</v>
      </c>
      <c r="H72" s="31">
        <v>9.4929269406392694E-2</v>
      </c>
      <c r="I72" s="31">
        <v>9.3672933112703388E-2</v>
      </c>
      <c r="J72" s="31">
        <v>8.9045411868776944E-2</v>
      </c>
      <c r="K72" s="31">
        <v>8.8281918145552932E-2</v>
      </c>
      <c r="L72" s="31">
        <v>8.7884928232131967E-2</v>
      </c>
      <c r="M72" s="31">
        <v>8.844641542319559E-2</v>
      </c>
      <c r="N72" s="31">
        <v>9.0504445245626369E-2</v>
      </c>
      <c r="O72" s="31">
        <v>8.6504660036279477E-2</v>
      </c>
      <c r="P72" s="31">
        <v>8.1470175348820548E-2</v>
      </c>
      <c r="Q72" s="31">
        <v>7.7082341329579404E-2</v>
      </c>
      <c r="R72" s="31">
        <v>7.4003695438435851E-2</v>
      </c>
      <c r="S72" s="31">
        <v>7.2772030381552222E-2</v>
      </c>
      <c r="T72" s="31">
        <v>6.8936367112292785E-2</v>
      </c>
      <c r="U72" s="31">
        <v>6.7801551059899282E-2</v>
      </c>
      <c r="V72" s="31">
        <v>6.7983710079953893E-2</v>
      </c>
      <c r="W72" s="31">
        <v>6.9990586558429393E-2</v>
      </c>
      <c r="X72" s="31">
        <v>6.8841019034718731E-2</v>
      </c>
      <c r="Y72" s="31">
        <v>6.5326443787339331E-2</v>
      </c>
      <c r="Z72" s="31">
        <v>6.3900985250143524E-2</v>
      </c>
      <c r="AA72" s="31">
        <v>6.3443765224559356E-2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5.9068972043631609E-7</v>
      </c>
      <c r="E78" s="31">
        <v>7.8220981323125579E-7</v>
      </c>
      <c r="F78" s="31">
        <v>8.6380574564737233E-7</v>
      </c>
      <c r="G78" s="31">
        <v>8.450550022572005E-7</v>
      </c>
      <c r="H78" s="31">
        <v>8.6490440629357809E-7</v>
      </c>
      <c r="I78" s="31">
        <v>8.9354713943347959E-7</v>
      </c>
      <c r="J78" s="31">
        <v>9.0123425426846508E-7</v>
      </c>
      <c r="K78" s="31">
        <v>9.6478286945471298E-7</v>
      </c>
      <c r="L78" s="31">
        <v>9.8191841327020124E-7</v>
      </c>
      <c r="M78" s="31">
        <v>9.2797981453508436E-7</v>
      </c>
      <c r="N78" s="31">
        <v>1.2225105649337938E-6</v>
      </c>
      <c r="O78" s="31">
        <v>1.3341238925907069E-6</v>
      </c>
      <c r="P78" s="31">
        <v>1.2920990425989412E-6</v>
      </c>
      <c r="Q78" s="31">
        <v>1.4731671044592554E-6</v>
      </c>
      <c r="R78" s="31">
        <v>1.5676781685939309E-6</v>
      </c>
      <c r="S78" s="31">
        <v>1.9623068868670666E-6</v>
      </c>
      <c r="T78" s="31">
        <v>2.1511314799367795E-6</v>
      </c>
      <c r="U78" s="31">
        <v>2.3489276554874828E-6</v>
      </c>
      <c r="V78" s="31">
        <v>2.0711877322144757E-6</v>
      </c>
      <c r="W78" s="31">
        <v>2.8440186427503224E-6</v>
      </c>
      <c r="X78" s="31">
        <v>2.8971483717500426E-6</v>
      </c>
      <c r="Y78" s="31">
        <v>2.777014068784447E-6</v>
      </c>
      <c r="Z78" s="31">
        <v>2.7364213840134397E-6</v>
      </c>
      <c r="AA78" s="31">
        <v>2.7368004249584598E-6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6.6257287269929163E-7</v>
      </c>
      <c r="D80" s="31">
        <v>5.3506238902371545E-7</v>
      </c>
      <c r="E80" s="31">
        <v>2.4013155400754989E-4</v>
      </c>
      <c r="F80" s="31">
        <v>7.4372709874722527E-7</v>
      </c>
      <c r="G80" s="31">
        <v>2.8509152225605769E-4</v>
      </c>
      <c r="H80" s="31">
        <v>2.1074200249814878E-4</v>
      </c>
      <c r="I80" s="31">
        <v>3.8173440885615744E-5</v>
      </c>
      <c r="J80" s="31">
        <v>7.4820409119512845E-7</v>
      </c>
      <c r="K80" s="31">
        <v>7.5183727720782033E-5</v>
      </c>
      <c r="L80" s="31">
        <v>8.4395922551557169E-7</v>
      </c>
      <c r="M80" s="31">
        <v>7.1230808587527731E-7</v>
      </c>
      <c r="N80" s="31">
        <v>8.2042529585118134E-5</v>
      </c>
      <c r="O80" s="31">
        <v>1.0585030700614084E-6</v>
      </c>
      <c r="P80" s="31">
        <v>9.9278043861670015E-7</v>
      </c>
      <c r="Q80" s="31">
        <v>1.1605606621445972E-6</v>
      </c>
      <c r="R80" s="31">
        <v>1.2531981361785301E-6</v>
      </c>
      <c r="S80" s="31">
        <v>2.0894685444281151E-3</v>
      </c>
      <c r="T80" s="31">
        <v>1.6063236786109417E-6</v>
      </c>
      <c r="U80" s="31">
        <v>1.082183607352697E-3</v>
      </c>
      <c r="V80" s="31">
        <v>9.3163595837185756E-4</v>
      </c>
      <c r="W80" s="31">
        <v>2.7440173386288061E-3</v>
      </c>
      <c r="X80" s="31">
        <v>4.6112576179205262E-4</v>
      </c>
      <c r="Y80" s="31">
        <v>9.6789222262186011E-4</v>
      </c>
      <c r="Z80" s="31">
        <v>9.2557217954906939E-3</v>
      </c>
      <c r="AA80" s="31">
        <v>5.4180715860411626E-3</v>
      </c>
    </row>
    <row r="81" spans="1:27" s="27" customFormat="1" x14ac:dyDescent="0.25">
      <c r="A81" s="28" t="s">
        <v>135</v>
      </c>
      <c r="B81" s="28" t="s">
        <v>66</v>
      </c>
      <c r="C81" s="31">
        <v>0.36863436715462278</v>
      </c>
      <c r="D81" s="31">
        <v>0.55606952678507371</v>
      </c>
      <c r="E81" s="31">
        <v>0.41378300231052106</v>
      </c>
      <c r="F81" s="31">
        <v>0.42085440524072587</v>
      </c>
      <c r="G81" s="31">
        <v>0.5044980279774155</v>
      </c>
      <c r="H81" s="31">
        <v>0.45827330034742186</v>
      </c>
      <c r="I81" s="31">
        <v>0.4611908210360619</v>
      </c>
      <c r="J81" s="31">
        <v>0.50832897796896992</v>
      </c>
      <c r="K81" s="31">
        <v>0.45287843354062618</v>
      </c>
      <c r="L81" s="31">
        <v>0.36294556138639178</v>
      </c>
      <c r="M81" s="31">
        <v>0.55238458812014912</v>
      </c>
      <c r="N81" s="31">
        <v>0.40543949433139226</v>
      </c>
      <c r="O81" s="31">
        <v>0.41432614976888693</v>
      </c>
      <c r="P81" s="31">
        <v>0.4971788938078654</v>
      </c>
      <c r="Q81" s="31">
        <v>0.45360879894104777</v>
      </c>
      <c r="R81" s="31">
        <v>0.45132354503419336</v>
      </c>
      <c r="S81" s="31">
        <v>0.50091585644818626</v>
      </c>
      <c r="T81" s="31">
        <v>0.44579483078918902</v>
      </c>
      <c r="U81" s="31">
        <v>0.35979751638122542</v>
      </c>
      <c r="V81" s="31">
        <v>0.53944477392768075</v>
      </c>
      <c r="W81" s="31">
        <v>0.39906465953069453</v>
      </c>
      <c r="X81" s="31">
        <v>0.40779791013664651</v>
      </c>
      <c r="Y81" s="31">
        <v>0.49185276063030492</v>
      </c>
      <c r="Z81" s="31">
        <v>0.44401167253374679</v>
      </c>
      <c r="AA81" s="31">
        <v>0.44417481488949123</v>
      </c>
    </row>
    <row r="82" spans="1:27" s="27" customFormat="1" x14ac:dyDescent="0.25">
      <c r="A82" s="28" t="s">
        <v>135</v>
      </c>
      <c r="B82" s="28" t="s">
        <v>70</v>
      </c>
      <c r="C82" s="31">
        <v>0.35765810973439927</v>
      </c>
      <c r="D82" s="31">
        <v>0.40614989919355127</v>
      </c>
      <c r="E82" s="31">
        <v>0.37864433442004791</v>
      </c>
      <c r="F82" s="31">
        <v>0.36760487786842039</v>
      </c>
      <c r="G82" s="31">
        <v>0.40370584088610906</v>
      </c>
      <c r="H82" s="31">
        <v>0.41045761486286586</v>
      </c>
      <c r="I82" s="31">
        <v>0.42025429132154174</v>
      </c>
      <c r="J82" s="31">
        <v>0.37156884993317829</v>
      </c>
      <c r="K82" s="31">
        <v>0.3646732536598733</v>
      </c>
      <c r="L82" s="31">
        <v>0.35709617797009524</v>
      </c>
      <c r="M82" s="31">
        <v>0.4067180210430078</v>
      </c>
      <c r="N82" s="31">
        <v>0.39302076743058151</v>
      </c>
      <c r="O82" s="31">
        <v>0.38526092184992411</v>
      </c>
      <c r="P82" s="31">
        <v>0.4193278056999164</v>
      </c>
      <c r="Q82" s="31">
        <v>0.44362054504990889</v>
      </c>
      <c r="R82" s="31">
        <v>0.47027774778886694</v>
      </c>
      <c r="S82" s="31">
        <v>0.42900801324784954</v>
      </c>
      <c r="T82" s="31">
        <v>0.4230491153519077</v>
      </c>
      <c r="U82" s="31">
        <v>0.41808804015966083</v>
      </c>
      <c r="V82" s="31">
        <v>0.4547175564428908</v>
      </c>
      <c r="W82" s="31">
        <v>0.41165569165898741</v>
      </c>
      <c r="X82" s="31">
        <v>0.41174590481657991</v>
      </c>
      <c r="Y82" s="31">
        <v>0.44201347368582172</v>
      </c>
      <c r="Z82" s="31">
        <v>0.4585380837548324</v>
      </c>
      <c r="AA82" s="31">
        <v>0.47866258978781018</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v>4.1763944063926937E-3</v>
      </c>
      <c r="D86" s="31">
        <v>5.7877039472267727E-3</v>
      </c>
      <c r="E86" s="31">
        <v>5.5194623287671231E-3</v>
      </c>
      <c r="F86" s="31">
        <v>5.8767796803652975E-3</v>
      </c>
      <c r="G86" s="31">
        <v>5.509826571157444E-3</v>
      </c>
      <c r="H86" s="31">
        <v>6.8259392519441761E-3</v>
      </c>
      <c r="I86" s="31">
        <v>7.1045955919857746E-3</v>
      </c>
      <c r="J86" s="31">
        <v>1.0125116390328474E-2</v>
      </c>
      <c r="K86" s="31">
        <v>5.36596986301369E-3</v>
      </c>
      <c r="L86" s="31">
        <v>4.9062734620080326E-3</v>
      </c>
      <c r="M86" s="31">
        <v>2.7539231872809084E-3</v>
      </c>
      <c r="N86" s="31">
        <v>1.2151751587064618E-2</v>
      </c>
      <c r="O86" s="31">
        <v>1.0467369809909527E-2</v>
      </c>
      <c r="P86" s="31">
        <v>1.0291137675540622E-2</v>
      </c>
      <c r="Q86" s="31">
        <v>2.0337853107344636E-2</v>
      </c>
      <c r="R86" s="31">
        <v>6.3409599578503686E-2</v>
      </c>
      <c r="S86" s="31">
        <v>6.5443848479001879E-2</v>
      </c>
      <c r="T86" s="31">
        <v>5.8159809094949007E-2</v>
      </c>
      <c r="U86" s="31">
        <v>6.3022522309999982E-2</v>
      </c>
      <c r="V86" s="31">
        <v>6.0585328294312887E-2</v>
      </c>
      <c r="W86" s="31">
        <v>6.7574197364842242E-2</v>
      </c>
      <c r="X86" s="31">
        <v>6.4033995378376812E-2</v>
      </c>
      <c r="Y86" s="31">
        <v>5.926031258597414E-2</v>
      </c>
      <c r="Z86" s="31">
        <v>6.0329605496070721E-2</v>
      </c>
      <c r="AA86" s="31">
        <v>5.4972228930882577E-2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0.1166094966987828</v>
      </c>
      <c r="D92" s="32">
        <v>6.6883667099198935E-2</v>
      </c>
      <c r="E92" s="32">
        <v>7.3301646861935757E-2</v>
      </c>
      <c r="F92" s="32">
        <v>6.9078432976790255E-2</v>
      </c>
      <c r="G92" s="32">
        <v>7.2468306205192276E-2</v>
      </c>
      <c r="H92" s="32">
        <v>7.6128126400031165E-2</v>
      </c>
      <c r="I92" s="32">
        <v>7.5755397708124381E-2</v>
      </c>
      <c r="J92" s="32">
        <v>8.7293463857370648E-2</v>
      </c>
      <c r="K92" s="32">
        <v>8.6836528803734145E-2</v>
      </c>
      <c r="L92" s="32">
        <v>0.14053210264405219</v>
      </c>
      <c r="M92" s="32">
        <v>0.1448286719111879</v>
      </c>
      <c r="N92" s="32">
        <v>0.15306310161363204</v>
      </c>
      <c r="O92" s="32">
        <v>0.15355108945567236</v>
      </c>
      <c r="P92" s="32">
        <v>0.15300515104077808</v>
      </c>
      <c r="Q92" s="32">
        <v>0.15595243814691917</v>
      </c>
      <c r="R92" s="32">
        <v>0.15606488667492938</v>
      </c>
      <c r="S92" s="32">
        <v>0.15131441738514423</v>
      </c>
      <c r="T92" s="32">
        <v>0.14984416944529746</v>
      </c>
      <c r="U92" s="32">
        <v>0.15161059940214378</v>
      </c>
      <c r="V92" s="32">
        <v>0.14996304147478928</v>
      </c>
      <c r="W92" s="32">
        <v>0.15151811783642005</v>
      </c>
      <c r="X92" s="32">
        <v>0.1571482686023852</v>
      </c>
      <c r="Y92" s="32">
        <v>0.15312808320973739</v>
      </c>
      <c r="Z92" s="32">
        <v>0.15808189656798621</v>
      </c>
      <c r="AA92" s="32">
        <v>0.1584826379673607</v>
      </c>
    </row>
    <row r="93" spans="1:27" collapsed="1" x14ac:dyDescent="0.25">
      <c r="A93" s="28" t="s">
        <v>40</v>
      </c>
      <c r="B93" s="28" t="s">
        <v>122</v>
      </c>
      <c r="C93" s="32">
        <v>1.2555261655851959E-2</v>
      </c>
      <c r="D93" s="32">
        <v>4.0836586157173754E-2</v>
      </c>
      <c r="E93" s="32">
        <v>7.4988335221615687E-2</v>
      </c>
      <c r="F93" s="32">
        <v>0.10101610296864377</v>
      </c>
      <c r="G93" s="32">
        <v>9.9541606607039035E-2</v>
      </c>
      <c r="H93" s="32">
        <v>0.15497022113650047</v>
      </c>
      <c r="I93" s="32">
        <v>0.17745345643192997</v>
      </c>
      <c r="J93" s="32">
        <v>0.15605067027065578</v>
      </c>
      <c r="K93" s="32">
        <v>0.25300426767426792</v>
      </c>
      <c r="L93" s="32">
        <v>0.26734598358447198</v>
      </c>
      <c r="M93" s="32">
        <v>0.26308186193680871</v>
      </c>
      <c r="N93" s="32">
        <v>0.27639240430428402</v>
      </c>
      <c r="O93" s="32">
        <v>0.2719695568915248</v>
      </c>
      <c r="P93" s="32">
        <v>0.26732158536786244</v>
      </c>
      <c r="Q93" s="32">
        <v>0.30966861819425767</v>
      </c>
      <c r="R93" s="32">
        <v>0.28910517946779507</v>
      </c>
      <c r="S93" s="32">
        <v>0.27394831994366703</v>
      </c>
      <c r="T93" s="32">
        <v>0.26359415391075192</v>
      </c>
      <c r="U93" s="32">
        <v>0.29008992984962073</v>
      </c>
      <c r="V93" s="32">
        <v>0.28799084047701112</v>
      </c>
      <c r="W93" s="32">
        <v>0.29391229255407508</v>
      </c>
      <c r="X93" s="32">
        <v>0.3026563735972167</v>
      </c>
      <c r="Y93" s="32">
        <v>0.28857214670622844</v>
      </c>
      <c r="Z93" s="32">
        <v>0.31387858557854681</v>
      </c>
      <c r="AA93" s="32">
        <v>0.30656721236812035</v>
      </c>
    </row>
    <row r="94" spans="1:27" x14ac:dyDescent="0.25">
      <c r="A94" s="28" t="s">
        <v>40</v>
      </c>
      <c r="B94" s="28" t="s">
        <v>76</v>
      </c>
      <c r="C94" s="32">
        <v>0.10067349352633891</v>
      </c>
      <c r="D94" s="32">
        <v>0.10576608800261379</v>
      </c>
      <c r="E94" s="32">
        <v>0.10481745820343649</v>
      </c>
      <c r="F94" s="32">
        <v>9.8082142190115934E-2</v>
      </c>
      <c r="G94" s="32">
        <v>0.10306983401868167</v>
      </c>
      <c r="H94" s="32">
        <v>0.10645436323810729</v>
      </c>
      <c r="I94" s="32">
        <v>0.10346082386294111</v>
      </c>
      <c r="J94" s="32">
        <v>9.6077167425134169E-2</v>
      </c>
      <c r="K94" s="32">
        <v>0.10316792805719104</v>
      </c>
      <c r="L94" s="32">
        <v>9.9492162602799278E-2</v>
      </c>
      <c r="M94" s="32">
        <v>9.7811235781462516E-2</v>
      </c>
      <c r="N94" s="32">
        <v>9.9572212175788169E-2</v>
      </c>
      <c r="O94" s="32">
        <v>9.6452011765376641E-2</v>
      </c>
      <c r="P94" s="32">
        <v>9.1594009161395318E-2</v>
      </c>
      <c r="Q94" s="32">
        <v>8.6617053311124334E-2</v>
      </c>
      <c r="R94" s="32">
        <v>8.576768378065236E-2</v>
      </c>
      <c r="S94" s="32">
        <v>8.365870337361235E-2</v>
      </c>
      <c r="T94" s="32">
        <v>8.031470860799643E-2</v>
      </c>
      <c r="U94" s="32">
        <v>7.937284046043655E-2</v>
      </c>
      <c r="V94" s="32">
        <v>7.7400188060732913E-2</v>
      </c>
      <c r="W94" s="32">
        <v>7.874143199813162E-2</v>
      </c>
      <c r="X94" s="32">
        <v>7.851498123446049E-2</v>
      </c>
      <c r="Y94" s="32">
        <v>7.4814354453388354E-2</v>
      </c>
      <c r="Z94" s="32">
        <v>7.5491556601825785E-2</v>
      </c>
      <c r="AA94" s="32">
        <v>7.488659619583142E-2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v>0.16182881118603706</v>
      </c>
      <c r="M97" s="32">
        <v>0.16134909152716459</v>
      </c>
      <c r="N97" s="32">
        <v>0.16407877846837299</v>
      </c>
      <c r="O97" s="32">
        <v>0.16401589378127537</v>
      </c>
      <c r="P97" s="32">
        <v>0.16054162124984669</v>
      </c>
      <c r="Q97" s="32">
        <v>0.16441423489887422</v>
      </c>
      <c r="R97" s="32">
        <v>0.16418418971855703</v>
      </c>
      <c r="S97" s="32">
        <v>0.15904258709559987</v>
      </c>
      <c r="T97" s="32">
        <v>0.15688972538573448</v>
      </c>
      <c r="U97" s="32">
        <v>0.16086137047986676</v>
      </c>
      <c r="V97" s="32">
        <v>0.15856431179941366</v>
      </c>
      <c r="W97" s="32">
        <v>0.15900548461118064</v>
      </c>
      <c r="X97" s="32">
        <v>0.1587584886141532</v>
      </c>
      <c r="Y97" s="32">
        <v>0.15420993915298664</v>
      </c>
      <c r="Z97" s="32">
        <v>0.16148965162734399</v>
      </c>
      <c r="AA97" s="32">
        <v>0.16163283441338294</v>
      </c>
    </row>
    <row r="98" spans="1:27" x14ac:dyDescent="0.25">
      <c r="A98" s="28" t="s">
        <v>131</v>
      </c>
      <c r="B98" s="28" t="s">
        <v>122</v>
      </c>
      <c r="C98" s="32">
        <v>3.5545923706240485E-3</v>
      </c>
      <c r="D98" s="32">
        <v>4.7192680202217868E-2</v>
      </c>
      <c r="E98" s="32">
        <v>8.0113929115025004E-2</v>
      </c>
      <c r="F98" s="32">
        <v>0.11998214200742384</v>
      </c>
      <c r="G98" s="32">
        <v>9.7950584998318865E-2</v>
      </c>
      <c r="H98" s="32">
        <v>0.15585961993352729</v>
      </c>
      <c r="I98" s="32">
        <v>0.17817473963461142</v>
      </c>
      <c r="J98" s="32">
        <v>0.15903994803975019</v>
      </c>
      <c r="K98" s="32">
        <v>0.26085923689800666</v>
      </c>
      <c r="L98" s="32">
        <v>0.27529894241119163</v>
      </c>
      <c r="M98" s="32">
        <v>0.27574314203398054</v>
      </c>
      <c r="N98" s="32">
        <v>0.28424325510527487</v>
      </c>
      <c r="O98" s="32">
        <v>0.2795755809295658</v>
      </c>
      <c r="P98" s="32">
        <v>0.27638794760701696</v>
      </c>
      <c r="Q98" s="32">
        <v>0.31682910342264509</v>
      </c>
      <c r="R98" s="32">
        <v>0.29382838332081662</v>
      </c>
      <c r="S98" s="32">
        <v>0.2756973817740388</v>
      </c>
      <c r="T98" s="32">
        <v>0.26340804746911028</v>
      </c>
      <c r="U98" s="32">
        <v>0.2895600740503958</v>
      </c>
      <c r="V98" s="32">
        <v>0.28949045753176589</v>
      </c>
      <c r="W98" s="32">
        <v>0.28896498996897463</v>
      </c>
      <c r="X98" s="32">
        <v>0.29074156011785313</v>
      </c>
      <c r="Y98" s="32">
        <v>0.27693267111648029</v>
      </c>
      <c r="Z98" s="32">
        <v>0.30587705028358736</v>
      </c>
      <c r="AA98" s="32">
        <v>0.29520091497640438</v>
      </c>
    </row>
    <row r="99" spans="1:27" x14ac:dyDescent="0.25">
      <c r="A99" s="28" t="s">
        <v>131</v>
      </c>
      <c r="B99" s="28" t="s">
        <v>76</v>
      </c>
      <c r="C99" s="32">
        <v>8.9804775707539961E-2</v>
      </c>
      <c r="D99" s="32">
        <v>0.1077774482127517</v>
      </c>
      <c r="E99" s="32">
        <v>9.3093028707676648E-2</v>
      </c>
      <c r="F99" s="32">
        <v>9.3791259865039958E-2</v>
      </c>
      <c r="G99" s="32">
        <v>9.8400653808273147E-2</v>
      </c>
      <c r="H99" s="32">
        <v>0.10296039156661688</v>
      </c>
      <c r="I99" s="32">
        <v>0.10020222459751583</v>
      </c>
      <c r="J99" s="32">
        <v>9.4174036802388353E-2</v>
      </c>
      <c r="K99" s="32">
        <v>0.11041558407826213</v>
      </c>
      <c r="L99" s="32">
        <v>0.10212444647596761</v>
      </c>
      <c r="M99" s="32">
        <v>9.8888705055546755E-2</v>
      </c>
      <c r="N99" s="32">
        <v>9.7064423244146117E-2</v>
      </c>
      <c r="O99" s="32">
        <v>9.5707136563812953E-2</v>
      </c>
      <c r="P99" s="32">
        <v>8.8061765633998951E-2</v>
      </c>
      <c r="Q99" s="32">
        <v>8.4735831030972764E-2</v>
      </c>
      <c r="R99" s="32">
        <v>8.3405112880418991E-2</v>
      </c>
      <c r="S99" s="32">
        <v>8.0595054928175161E-2</v>
      </c>
      <c r="T99" s="32">
        <v>7.7843730227729391E-2</v>
      </c>
      <c r="U99" s="32">
        <v>7.7176171683159267E-2</v>
      </c>
      <c r="V99" s="32">
        <v>7.4953187863809598E-2</v>
      </c>
      <c r="W99" s="32">
        <v>7.6334976187442422E-2</v>
      </c>
      <c r="X99" s="32">
        <v>7.7950364286478988E-2</v>
      </c>
      <c r="Y99" s="32">
        <v>7.3688583015444883E-2</v>
      </c>
      <c r="Z99" s="32">
        <v>7.4057682692592233E-2</v>
      </c>
      <c r="AA99" s="32">
        <v>7.3501049927655521E-2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8.6521629781860412E-2</v>
      </c>
      <c r="D102" s="32">
        <v>0.13314975551235567</v>
      </c>
      <c r="E102" s="32">
        <v>0.15736883631299634</v>
      </c>
      <c r="F102" s="32">
        <v>0.16892652772158573</v>
      </c>
      <c r="G102" s="32">
        <v>0.1877420307614921</v>
      </c>
      <c r="H102" s="32">
        <v>0.18910094205552139</v>
      </c>
      <c r="I102" s="32">
        <v>0.19594549518857096</v>
      </c>
      <c r="J102" s="32">
        <v>0.1696509026229909</v>
      </c>
      <c r="K102" s="32">
        <v>0.17231237235361851</v>
      </c>
      <c r="L102" s="32">
        <v>0.17196287986685327</v>
      </c>
      <c r="M102" s="32">
        <v>0.16384213356493635</v>
      </c>
      <c r="N102" s="32">
        <v>0.1699066939489233</v>
      </c>
      <c r="O102" s="32">
        <v>0.16962413773788912</v>
      </c>
      <c r="P102" s="32">
        <v>0.16529381371917964</v>
      </c>
      <c r="Q102" s="32">
        <v>0.16595304946766926</v>
      </c>
      <c r="R102" s="32">
        <v>0.16578917111962549</v>
      </c>
      <c r="S102" s="32">
        <v>0.16077171294633091</v>
      </c>
      <c r="T102" s="32">
        <v>0.16190188131153976</v>
      </c>
      <c r="U102" s="32">
        <v>0.16287022672662163</v>
      </c>
      <c r="V102" s="32">
        <v>0.16227715664158293</v>
      </c>
      <c r="W102" s="32">
        <v>0.16296369192549073</v>
      </c>
      <c r="X102" s="32">
        <v>0.16272083095498524</v>
      </c>
      <c r="Y102" s="32">
        <v>0.15958126319978211</v>
      </c>
      <c r="Z102" s="32">
        <v>0.16140876155488074</v>
      </c>
      <c r="AA102" s="32">
        <v>0.16057382359918779</v>
      </c>
    </row>
    <row r="103" spans="1:27" x14ac:dyDescent="0.25">
      <c r="A103" s="28" t="s">
        <v>132</v>
      </c>
      <c r="B103" s="28" t="s">
        <v>122</v>
      </c>
      <c r="C103" s="32">
        <v>2.798498043052838E-2</v>
      </c>
      <c r="D103" s="32">
        <v>2.9940424937098125E-2</v>
      </c>
      <c r="E103" s="32">
        <v>6.6201602832913986E-2</v>
      </c>
      <c r="F103" s="32">
        <v>6.8500459217791063E-2</v>
      </c>
      <c r="G103" s="32">
        <v>0.10889030991036562</v>
      </c>
      <c r="H103" s="32">
        <v>0.14974021155897516</v>
      </c>
      <c r="I103" s="32">
        <v>0.17321161642410873</v>
      </c>
      <c r="J103" s="32">
        <v>0.13847833768489579</v>
      </c>
      <c r="K103" s="32">
        <v>0.17477362885835121</v>
      </c>
      <c r="L103" s="32">
        <v>0.18813960237089047</v>
      </c>
      <c r="M103" s="32">
        <v>0.13698410946767364</v>
      </c>
      <c r="N103" s="32">
        <v>0.19820267779108397</v>
      </c>
      <c r="O103" s="32">
        <v>0.19621812519060242</v>
      </c>
      <c r="P103" s="32">
        <v>0.17702601038812091</v>
      </c>
      <c r="Q103" s="32">
        <v>0.23528801889673906</v>
      </c>
      <c r="R103" s="32">
        <v>0.24908762357814065</v>
      </c>
      <c r="S103" s="32">
        <v>0.26356428289809608</v>
      </c>
      <c r="T103" s="32">
        <v>0.26469615280214015</v>
      </c>
      <c r="U103" s="32">
        <v>0.28465698765836134</v>
      </c>
      <c r="V103" s="32">
        <v>0.26698230022613251</v>
      </c>
      <c r="W103" s="32">
        <v>0.30538632652875419</v>
      </c>
      <c r="X103" s="32">
        <v>0.32240289644089876</v>
      </c>
      <c r="Y103" s="32">
        <v>0.30439889188207597</v>
      </c>
      <c r="Z103" s="32">
        <v>0.31885132422840723</v>
      </c>
      <c r="AA103" s="32">
        <v>0.31533916753071778</v>
      </c>
    </row>
    <row r="104" spans="1:27" x14ac:dyDescent="0.25">
      <c r="A104" s="28" t="s">
        <v>132</v>
      </c>
      <c r="B104" s="28" t="s">
        <v>76</v>
      </c>
      <c r="C104" s="32">
        <v>9.5757806769665096E-2</v>
      </c>
      <c r="D104" s="32">
        <v>8.8617101725012679E-2</v>
      </c>
      <c r="E104" s="32">
        <v>9.4165807861003509E-2</v>
      </c>
      <c r="F104" s="32">
        <v>9.6969138127853891E-2</v>
      </c>
      <c r="G104" s="32">
        <v>0.10744737938238744</v>
      </c>
      <c r="H104" s="32">
        <v>0.11070989265450774</v>
      </c>
      <c r="I104" s="32">
        <v>0.10560623645960808</v>
      </c>
      <c r="J104" s="32">
        <v>9.5586675574020161E-2</v>
      </c>
      <c r="K104" s="32">
        <v>0.10448622031337303</v>
      </c>
      <c r="L104" s="32">
        <v>0.10407319147288006</v>
      </c>
      <c r="M104" s="32">
        <v>9.6760015178037617E-2</v>
      </c>
      <c r="N104" s="32">
        <v>0.1014198003077881</v>
      </c>
      <c r="O104" s="32">
        <v>9.9755805321459265E-2</v>
      </c>
      <c r="P104" s="32">
        <v>9.3416801926120882E-2</v>
      </c>
      <c r="Q104" s="32">
        <v>8.6771669223030173E-2</v>
      </c>
      <c r="R104" s="32">
        <v>8.6027667678804598E-2</v>
      </c>
      <c r="S104" s="32">
        <v>8.5818654249901261E-2</v>
      </c>
      <c r="T104" s="32">
        <v>8.3467420154219651E-2</v>
      </c>
      <c r="U104" s="32">
        <v>8.3272868953674084E-2</v>
      </c>
      <c r="V104" s="32">
        <v>7.9057108591840924E-2</v>
      </c>
      <c r="W104" s="32">
        <v>8.0193386717863635E-2</v>
      </c>
      <c r="X104" s="32">
        <v>8.0914087914892893E-2</v>
      </c>
      <c r="Y104" s="32">
        <v>7.7382614976370445E-2</v>
      </c>
      <c r="Z104" s="32">
        <v>7.6375644201009354E-2</v>
      </c>
      <c r="AA104" s="32">
        <v>7.6704864426301991E-2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0.2262706618224975</v>
      </c>
      <c r="D107" s="32">
        <v>6.4993820075028297E-2</v>
      </c>
      <c r="E107" s="32">
        <v>6.849889195126016E-2</v>
      </c>
      <c r="F107" s="32">
        <v>6.665546091843659E-2</v>
      </c>
      <c r="G107" s="32">
        <v>6.9684678837812583E-2</v>
      </c>
      <c r="H107" s="32">
        <v>7.3450857062837549E-2</v>
      </c>
      <c r="I107" s="32">
        <v>7.2523181310646487E-2</v>
      </c>
      <c r="J107" s="32">
        <v>6.6011696528825645E-2</v>
      </c>
      <c r="K107" s="32">
        <v>6.3996156164369863E-2</v>
      </c>
      <c r="L107" s="32">
        <v>6.3487955306903279E-2</v>
      </c>
      <c r="M107" s="32">
        <v>6.5990188488810969E-2</v>
      </c>
      <c r="N107" s="32">
        <v>6.7332395751734456E-2</v>
      </c>
      <c r="O107" s="32">
        <v>6.2081619287736915E-2</v>
      </c>
      <c r="P107" s="32">
        <v>6.2433233905476983E-2</v>
      </c>
      <c r="Q107" s="32">
        <v>6.2796254348143704E-2</v>
      </c>
      <c r="R107" s="32">
        <v>6.2106877068150226E-2</v>
      </c>
      <c r="S107" s="32">
        <v>5.9689725497351659E-2</v>
      </c>
      <c r="T107" s="32">
        <v>5.7484271626214146E-2</v>
      </c>
      <c r="U107" s="32">
        <v>8.9165621700198691E-2</v>
      </c>
      <c r="V107" s="32">
        <v>9.1046982554138386E-2</v>
      </c>
      <c r="W107" s="32">
        <v>7.3363035833531473E-2</v>
      </c>
      <c r="X107" s="32">
        <v>0.1445063304323887</v>
      </c>
      <c r="Y107" s="32">
        <v>0.1404376923928139</v>
      </c>
      <c r="Z107" s="32">
        <v>0.14878111418477843</v>
      </c>
      <c r="AA107" s="32">
        <v>0.14977881054130196</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v>0.35583419051418336</v>
      </c>
      <c r="V108" s="32">
        <v>0.38078541854492703</v>
      </c>
      <c r="W108" s="32">
        <v>0.38677169492967528</v>
      </c>
      <c r="X108" s="32">
        <v>0.36169781057247574</v>
      </c>
      <c r="Y108" s="32">
        <v>0.35127217612663159</v>
      </c>
      <c r="Z108" s="32">
        <v>0.35696000374907721</v>
      </c>
      <c r="AA108" s="32">
        <v>0.3620265389660326</v>
      </c>
    </row>
    <row r="109" spans="1:27" x14ac:dyDescent="0.25">
      <c r="A109" s="28" t="s">
        <v>133</v>
      </c>
      <c r="B109" s="28" t="s">
        <v>76</v>
      </c>
      <c r="C109" s="32">
        <v>0.11039747431506849</v>
      </c>
      <c r="D109" s="32">
        <v>0.10931660474820633</v>
      </c>
      <c r="E109" s="32">
        <v>0.1133316146626078</v>
      </c>
      <c r="F109" s="32">
        <v>0.10670225470533094</v>
      </c>
      <c r="G109" s="32">
        <v>0.11292099953080222</v>
      </c>
      <c r="H109" s="32">
        <v>0.11654942060825364</v>
      </c>
      <c r="I109" s="32">
        <v>0.11320004832962008</v>
      </c>
      <c r="J109" s="32">
        <v>0.10352754451426582</v>
      </c>
      <c r="K109" s="32">
        <v>0.10199748231671961</v>
      </c>
      <c r="L109" s="32">
        <v>0.10008742498363896</v>
      </c>
      <c r="M109" s="32">
        <v>0.10304786188047863</v>
      </c>
      <c r="N109" s="32">
        <v>0.10589989781224565</v>
      </c>
      <c r="O109" s="32">
        <v>0.10006760606901696</v>
      </c>
      <c r="P109" s="32">
        <v>9.9507315360650161E-2</v>
      </c>
      <c r="Q109" s="32">
        <v>9.2420064508638586E-2</v>
      </c>
      <c r="R109" s="32">
        <v>8.886283537476479E-2</v>
      </c>
      <c r="S109" s="32">
        <v>8.5524534532271559E-2</v>
      </c>
      <c r="T109" s="32">
        <v>8.1539297195986321E-2</v>
      </c>
      <c r="U109" s="32">
        <v>7.9297323347447518E-2</v>
      </c>
      <c r="V109" s="32">
        <v>7.8583884308689358E-2</v>
      </c>
      <c r="W109" s="32">
        <v>7.9165617273378674E-2</v>
      </c>
      <c r="X109" s="32">
        <v>7.6861997320144759E-2</v>
      </c>
      <c r="Y109" s="32">
        <v>7.3922496851986111E-2</v>
      </c>
      <c r="Z109" s="32">
        <v>7.6888339190970198E-2</v>
      </c>
      <c r="AA109" s="32">
        <v>7.5912778961909635E-2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6.6898458781333714E-2</v>
      </c>
      <c r="D112" s="32">
        <v>6.233358441022023E-2</v>
      </c>
      <c r="E112" s="32">
        <v>7.3004099237522616E-2</v>
      </c>
      <c r="F112" s="32">
        <v>6.1263331456322678E-2</v>
      </c>
      <c r="G112" s="32">
        <v>6.3411747537896426E-2</v>
      </c>
      <c r="H112" s="32">
        <v>6.713018876413536E-2</v>
      </c>
      <c r="I112" s="32">
        <v>6.7052620279295122E-2</v>
      </c>
      <c r="J112" s="32">
        <v>6.2095437364560579E-2</v>
      </c>
      <c r="K112" s="32">
        <v>6.2397156339444843E-2</v>
      </c>
      <c r="L112" s="32">
        <v>7.170689376457387E-2</v>
      </c>
      <c r="M112" s="32">
        <v>7.2224406968660115E-2</v>
      </c>
      <c r="N112" s="32">
        <v>0.14124704351199341</v>
      </c>
      <c r="O112" s="32">
        <v>0.13972655234573775</v>
      </c>
      <c r="P112" s="32">
        <v>0.14338157050541461</v>
      </c>
      <c r="Q112" s="32">
        <v>0.14725671617336869</v>
      </c>
      <c r="R112" s="32">
        <v>0.14935942122034229</v>
      </c>
      <c r="S112" s="32">
        <v>0.14547797128529322</v>
      </c>
      <c r="T112" s="32">
        <v>0.14221934291064475</v>
      </c>
      <c r="U112" s="32">
        <v>0.14019595571029</v>
      </c>
      <c r="V112" s="32">
        <v>0.13698100955320325</v>
      </c>
      <c r="W112" s="32">
        <v>0.14514018813795085</v>
      </c>
      <c r="X112" s="32">
        <v>0.14430267402289426</v>
      </c>
      <c r="Y112" s="32">
        <v>0.14077601491173813</v>
      </c>
      <c r="Z112" s="32">
        <v>0.14612595639900797</v>
      </c>
      <c r="AA112" s="32">
        <v>0.1486640473187478</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0.1277341091769798</v>
      </c>
      <c r="D114" s="32">
        <v>0.12245447009129712</v>
      </c>
      <c r="E114" s="32">
        <v>0.13720828780004432</v>
      </c>
      <c r="F114" s="32">
        <v>0.11026782982612456</v>
      </c>
      <c r="G114" s="32">
        <v>0.11045824019814349</v>
      </c>
      <c r="H114" s="32">
        <v>0.11145008781173164</v>
      </c>
      <c r="I114" s="32">
        <v>0.10997544514856918</v>
      </c>
      <c r="J114" s="32">
        <v>0.10453343092027592</v>
      </c>
      <c r="K114" s="32">
        <v>0.10363490866594567</v>
      </c>
      <c r="L114" s="32">
        <v>0.10316773445323851</v>
      </c>
      <c r="M114" s="32">
        <v>0.10382664704378469</v>
      </c>
      <c r="N114" s="32">
        <v>0.10625221815110515</v>
      </c>
      <c r="O114" s="32">
        <v>0.10155048893892955</v>
      </c>
      <c r="P114" s="32">
        <v>9.5632461885635442E-2</v>
      </c>
      <c r="Q114" s="32">
        <v>9.0475267989685443E-2</v>
      </c>
      <c r="R114" s="32">
        <v>8.6857954389264302E-2</v>
      </c>
      <c r="S114" s="32">
        <v>8.5412316660801846E-2</v>
      </c>
      <c r="T114" s="32">
        <v>8.0902475632575438E-2</v>
      </c>
      <c r="U114" s="32">
        <v>7.9569941062730076E-2</v>
      </c>
      <c r="V114" s="32">
        <v>7.9786354228138859E-2</v>
      </c>
      <c r="W114" s="32">
        <v>8.2149223243597427E-2</v>
      </c>
      <c r="X114" s="32">
        <v>8.0798275904611444E-2</v>
      </c>
      <c r="Y114" s="32">
        <v>7.6664941765735309E-2</v>
      </c>
      <c r="Z114" s="32">
        <v>7.4990437390039771E-2</v>
      </c>
      <c r="AA114" s="32">
        <v>7.4455092759824773E-2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v>4.6770952054794521E-3</v>
      </c>
      <c r="D119" s="32">
        <v>6.5711983343465109E-3</v>
      </c>
      <c r="E119" s="32">
        <v>6.2517676940639279E-3</v>
      </c>
      <c r="F119" s="32">
        <v>6.6810894216133938E-3</v>
      </c>
      <c r="G119" s="32">
        <v>6.2468115470049688E-3</v>
      </c>
      <c r="H119" s="32">
        <v>7.7956130231290003E-3</v>
      </c>
      <c r="I119" s="32">
        <v>8.1239387056541105E-3</v>
      </c>
      <c r="J119" s="32">
        <v>1.1680746264393431E-2</v>
      </c>
      <c r="K119" s="32">
        <v>6.0834164383561642E-3</v>
      </c>
      <c r="L119" s="32">
        <v>5.5463191929918353E-3</v>
      </c>
      <c r="M119" s="32">
        <v>3.0126383653563018E-3</v>
      </c>
      <c r="N119" s="32">
        <v>1.4072993768034704E-2</v>
      </c>
      <c r="O119" s="32">
        <v>1.2095119183799857E-2</v>
      </c>
      <c r="P119" s="32">
        <v>1.1892746618419919E-2</v>
      </c>
      <c r="Q119" s="32">
        <v>2.371674019038774E-2</v>
      </c>
      <c r="R119" s="32">
        <v>7.4393579206181948E-2</v>
      </c>
      <c r="S119" s="32">
        <v>7.6789992925590064E-2</v>
      </c>
      <c r="T119" s="32">
        <v>6.8222968655120647E-2</v>
      </c>
      <c r="U119" s="32">
        <v>7.3945727617267046E-2</v>
      </c>
      <c r="V119" s="32">
        <v>7.1080577094806877E-2</v>
      </c>
      <c r="W119" s="32">
        <v>7.9304189448785131E-2</v>
      </c>
      <c r="X119" s="32">
        <v>7.5140459300845078E-2</v>
      </c>
      <c r="Y119" s="32">
        <v>6.9525606649061433E-2</v>
      </c>
      <c r="Z119" s="32">
        <v>7.0786172147413159E-2</v>
      </c>
      <c r="AA119" s="32">
        <v>6.4486083082277573E-2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0.15768261082411461</v>
      </c>
      <c r="D124" s="32">
        <v>0.16130879044335525</v>
      </c>
      <c r="E124" s="32">
        <v>0.16309310249552431</v>
      </c>
      <c r="F124" s="32">
        <v>0.15864833428950378</v>
      </c>
      <c r="G124" s="32">
        <v>0.15306656024080559</v>
      </c>
      <c r="H124" s="32">
        <v>0.16392307183646257</v>
      </c>
      <c r="I124" s="32">
        <v>0.16401681236730825</v>
      </c>
      <c r="J124" s="32">
        <v>0.14885315240662206</v>
      </c>
      <c r="K124" s="32">
        <v>0.15689083189339231</v>
      </c>
      <c r="L124" s="32">
        <v>0.1631434885442766</v>
      </c>
      <c r="M124" s="32">
        <v>0.16531911493218099</v>
      </c>
      <c r="N124" s="32">
        <v>0.16705207995219729</v>
      </c>
      <c r="O124" s="32">
        <v>0.16165732613777084</v>
      </c>
      <c r="P124" s="32">
        <v>0.15667261913222416</v>
      </c>
      <c r="Q124" s="32">
        <v>0.16775635128778496</v>
      </c>
      <c r="R124" s="32">
        <v>0.16804838873666905</v>
      </c>
      <c r="S124" s="32">
        <v>0.15171505705797086</v>
      </c>
      <c r="T124" s="32">
        <v>0.1597113297265742</v>
      </c>
      <c r="U124" s="32">
        <v>0.16633079669913964</v>
      </c>
      <c r="V124" s="32">
        <v>0.16871544972480421</v>
      </c>
      <c r="W124" s="32">
        <v>0.16953439743424831</v>
      </c>
      <c r="X124" s="32">
        <v>0.1650667470878463</v>
      </c>
      <c r="Y124" s="32">
        <v>0.15936456379361924</v>
      </c>
      <c r="Z124" s="32">
        <v>0.17037827910322431</v>
      </c>
      <c r="AA124" s="32">
        <v>0.16997724977861686</v>
      </c>
    </row>
    <row r="125" spans="1:27" collapsed="1" x14ac:dyDescent="0.25">
      <c r="A125" s="28" t="s">
        <v>40</v>
      </c>
      <c r="B125" s="28" t="s">
        <v>77</v>
      </c>
      <c r="C125" s="32">
        <v>4.8839334233240772E-2</v>
      </c>
      <c r="D125" s="32">
        <v>4.8355724374646886E-2</v>
      </c>
      <c r="E125" s="32">
        <v>4.7892612716332141E-2</v>
      </c>
      <c r="F125" s="32">
        <v>4.7329723384911086E-2</v>
      </c>
      <c r="G125" s="32">
        <v>4.7055392544489164E-2</v>
      </c>
      <c r="H125" s="32">
        <v>4.6977185821213192E-2</v>
      </c>
      <c r="I125" s="32">
        <v>4.6806410214609094E-2</v>
      </c>
      <c r="J125" s="32">
        <v>4.6255332949406543E-2</v>
      </c>
      <c r="K125" s="32">
        <v>4.6159947736536713E-2</v>
      </c>
      <c r="L125" s="32">
        <v>4.5872385915507428E-2</v>
      </c>
      <c r="M125" s="32">
        <v>4.6116071416847766E-2</v>
      </c>
      <c r="N125" s="32">
        <v>4.5309171642130275E-2</v>
      </c>
      <c r="O125" s="32">
        <v>4.4643196693605613E-2</v>
      </c>
      <c r="P125" s="32">
        <v>4.3829412774762724E-2</v>
      </c>
      <c r="Q125" s="32">
        <v>4.3096522442979249E-2</v>
      </c>
      <c r="R125" s="32">
        <v>4.2162821606762955E-2</v>
      </c>
      <c r="S125" s="32">
        <v>4.1359320417971975E-2</v>
      </c>
      <c r="T125" s="32">
        <v>4.0768848313012689E-2</v>
      </c>
      <c r="U125" s="32">
        <v>4.045339940580487E-2</v>
      </c>
      <c r="V125" s="32">
        <v>4.0041237577927373E-2</v>
      </c>
      <c r="W125" s="32">
        <v>3.9809188398840255E-2</v>
      </c>
      <c r="X125" s="32">
        <v>3.956682709339987E-2</v>
      </c>
      <c r="Y125" s="32">
        <v>3.9481253590946078E-2</v>
      </c>
      <c r="Z125" s="32">
        <v>3.8913258061080092E-2</v>
      </c>
      <c r="AA125" s="32">
        <v>3.84507387569933E-2</v>
      </c>
    </row>
    <row r="126" spans="1:27" collapsed="1" x14ac:dyDescent="0.25">
      <c r="A126" s="28" t="s">
        <v>40</v>
      </c>
      <c r="B126" s="28" t="s">
        <v>78</v>
      </c>
      <c r="C126" s="32">
        <v>5.7484647578924068E-2</v>
      </c>
      <c r="D126" s="32">
        <v>5.6921645618401753E-2</v>
      </c>
      <c r="E126" s="32">
        <v>5.636900099935075E-2</v>
      </c>
      <c r="F126" s="32">
        <v>5.5705648783119975E-2</v>
      </c>
      <c r="G126" s="32">
        <v>5.5398019929474802E-2</v>
      </c>
      <c r="H126" s="32">
        <v>5.5307089347462327E-2</v>
      </c>
      <c r="I126" s="32">
        <v>5.509804482031367E-2</v>
      </c>
      <c r="J126" s="32">
        <v>5.4453228124320227E-2</v>
      </c>
      <c r="K126" s="32">
        <v>5.4341424838713431E-2</v>
      </c>
      <c r="L126" s="32">
        <v>5.4000137909036759E-2</v>
      </c>
      <c r="M126" s="32">
        <v>5.4281128261054343E-2</v>
      </c>
      <c r="N126" s="32">
        <v>5.332834011363255E-2</v>
      </c>
      <c r="O126" s="32">
        <v>5.2559295703674874E-2</v>
      </c>
      <c r="P126" s="32">
        <v>5.160082415887067E-2</v>
      </c>
      <c r="Q126" s="32">
        <v>5.0740088627399156E-2</v>
      </c>
      <c r="R126" s="32">
        <v>4.9628840214846787E-2</v>
      </c>
      <c r="S126" s="32">
        <v>4.8677004495614649E-2</v>
      </c>
      <c r="T126" s="32">
        <v>4.79947263627543E-2</v>
      </c>
      <c r="U126" s="32">
        <v>4.7628718657495697E-2</v>
      </c>
      <c r="V126" s="32">
        <v>4.7132423636287689E-2</v>
      </c>
      <c r="W126" s="32">
        <v>4.6856804544702362E-2</v>
      </c>
      <c r="X126" s="32">
        <v>4.6596049922829397E-2</v>
      </c>
      <c r="Y126" s="32">
        <v>4.6464748974793996E-2</v>
      </c>
      <c r="Z126" s="32">
        <v>4.5805264600421766E-2</v>
      </c>
      <c r="AA126" s="32">
        <v>4.5274589243204301E-2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0.15893843634518717</v>
      </c>
      <c r="D129" s="32">
        <v>0.16590425407314913</v>
      </c>
      <c r="E129" s="32">
        <v>0.16277513529697615</v>
      </c>
      <c r="F129" s="32">
        <v>0.16099534735678217</v>
      </c>
      <c r="G129" s="32">
        <v>0.15417834315657813</v>
      </c>
      <c r="H129" s="32">
        <v>0.17112266427281936</v>
      </c>
      <c r="I129" s="32">
        <v>0.16867723155882663</v>
      </c>
      <c r="J129" s="32">
        <v>0.15032419602978425</v>
      </c>
      <c r="K129" s="32">
        <v>0.15450804032116625</v>
      </c>
      <c r="L129" s="32">
        <v>0.1638780107910501</v>
      </c>
      <c r="M129" s="32">
        <v>0.17126422406218564</v>
      </c>
      <c r="N129" s="32">
        <v>0.16703214852932685</v>
      </c>
      <c r="O129" s="32">
        <v>0.16382400192822985</v>
      </c>
      <c r="P129" s="32">
        <v>0.15810103282461654</v>
      </c>
      <c r="Q129" s="32">
        <v>0.17372691453399883</v>
      </c>
      <c r="R129" s="32">
        <v>0.17109726807981074</v>
      </c>
      <c r="S129" s="32">
        <v>0.15235802558876535</v>
      </c>
      <c r="T129" s="32">
        <v>0.15708191833089774</v>
      </c>
      <c r="U129" s="32">
        <v>0.16659306339796434</v>
      </c>
      <c r="V129" s="32">
        <v>0.1738512394107426</v>
      </c>
      <c r="W129" s="32">
        <v>0.16890983711379784</v>
      </c>
      <c r="X129" s="32">
        <v>0.16650646581107797</v>
      </c>
      <c r="Y129" s="32">
        <v>0.16001305635969656</v>
      </c>
      <c r="Z129" s="32">
        <v>0.17565398835330964</v>
      </c>
      <c r="AA129" s="32">
        <v>0.17257903646164985</v>
      </c>
    </row>
    <row r="130" spans="1:27" x14ac:dyDescent="0.25">
      <c r="A130" s="28" t="s">
        <v>131</v>
      </c>
      <c r="B130" s="28" t="s">
        <v>77</v>
      </c>
      <c r="C130" s="32">
        <v>4.878961591333391E-2</v>
      </c>
      <c r="D130" s="32">
        <v>4.8029146049163481E-2</v>
      </c>
      <c r="E130" s="32">
        <v>4.7783737183737338E-2</v>
      </c>
      <c r="F130" s="32">
        <v>4.7391007608920253E-2</v>
      </c>
      <c r="G130" s="32">
        <v>4.7287327509363743E-2</v>
      </c>
      <c r="H130" s="32">
        <v>4.7291027117010866E-2</v>
      </c>
      <c r="I130" s="32">
        <v>4.7006680254812486E-2</v>
      </c>
      <c r="J130" s="32">
        <v>4.6346932261478714E-2</v>
      </c>
      <c r="K130" s="32">
        <v>4.6068235794320504E-2</v>
      </c>
      <c r="L130" s="32">
        <v>4.562617723137858E-2</v>
      </c>
      <c r="M130" s="32">
        <v>4.5794215482491872E-2</v>
      </c>
      <c r="N130" s="32">
        <v>4.4837848778794563E-2</v>
      </c>
      <c r="O130" s="32">
        <v>4.410320033922107E-2</v>
      </c>
      <c r="P130" s="32">
        <v>4.32785499545668E-2</v>
      </c>
      <c r="Q130" s="32">
        <v>4.251192693887975E-2</v>
      </c>
      <c r="R130" s="32">
        <v>4.1614462409665334E-2</v>
      </c>
      <c r="S130" s="32">
        <v>4.0921851585255679E-2</v>
      </c>
      <c r="T130" s="32">
        <v>4.0332870600497166E-2</v>
      </c>
      <c r="U130" s="32">
        <v>4.0108511263673284E-2</v>
      </c>
      <c r="V130" s="32">
        <v>3.9733011032609296E-2</v>
      </c>
      <c r="W130" s="32">
        <v>3.9470529274412774E-2</v>
      </c>
      <c r="X130" s="32">
        <v>3.9192109369016681E-2</v>
      </c>
      <c r="Y130" s="32">
        <v>3.9090318831787506E-2</v>
      </c>
      <c r="Z130" s="32">
        <v>3.8540112717291519E-2</v>
      </c>
      <c r="AA130" s="32">
        <v>3.802193008882393E-2</v>
      </c>
    </row>
    <row r="131" spans="1:27" x14ac:dyDescent="0.25">
      <c r="A131" s="28" t="s">
        <v>131</v>
      </c>
      <c r="B131" s="28" t="s">
        <v>78</v>
      </c>
      <c r="C131" s="32">
        <v>5.7434000089217424E-2</v>
      </c>
      <c r="D131" s="32">
        <v>5.6553105320872779E-2</v>
      </c>
      <c r="E131" s="32">
        <v>5.6251481337687453E-2</v>
      </c>
      <c r="F131" s="32">
        <v>5.5783170550359452E-2</v>
      </c>
      <c r="G131" s="32">
        <v>5.5670878765629428E-2</v>
      </c>
      <c r="H131" s="32">
        <v>5.5682950926211422E-2</v>
      </c>
      <c r="I131" s="32">
        <v>5.5338348712098799E-2</v>
      </c>
      <c r="J131" s="32">
        <v>5.4570277586321311E-2</v>
      </c>
      <c r="K131" s="32">
        <v>5.4230394713763064E-2</v>
      </c>
      <c r="L131" s="32">
        <v>5.3705780700876234E-2</v>
      </c>
      <c r="M131" s="32">
        <v>5.3877844968919821E-2</v>
      </c>
      <c r="N131" s="32">
        <v>5.2778147983561251E-2</v>
      </c>
      <c r="O131" s="32">
        <v>5.1942093313552186E-2</v>
      </c>
      <c r="P131" s="32">
        <v>5.0934084356400122E-2</v>
      </c>
      <c r="Q131" s="32">
        <v>5.0065742053206838E-2</v>
      </c>
      <c r="R131" s="32">
        <v>4.8983656145588569E-2</v>
      </c>
      <c r="S131" s="32">
        <v>4.8157915253648487E-2</v>
      </c>
      <c r="T131" s="32">
        <v>4.7460702210527422E-2</v>
      </c>
      <c r="U131" s="32">
        <v>4.7229620399305811E-2</v>
      </c>
      <c r="V131" s="32">
        <v>4.6758376684157936E-2</v>
      </c>
      <c r="W131" s="32">
        <v>4.6463860333630487E-2</v>
      </c>
      <c r="X131" s="32">
        <v>4.6159154941279271E-2</v>
      </c>
      <c r="Y131" s="32">
        <v>4.59888016720554E-2</v>
      </c>
      <c r="Z131" s="32">
        <v>4.5344931252542249E-2</v>
      </c>
      <c r="AA131" s="32">
        <v>4.4787229945764104E-2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0.16228149838584455</v>
      </c>
      <c r="D134" s="32">
        <v>0.17230442322244383</v>
      </c>
      <c r="E134" s="32">
        <v>0.17202736158523216</v>
      </c>
      <c r="F134" s="32">
        <v>0.16549067037779075</v>
      </c>
      <c r="G134" s="32">
        <v>0.16669624097008234</v>
      </c>
      <c r="H134" s="32">
        <v>0.17726057313372384</v>
      </c>
      <c r="I134" s="32">
        <v>0.17799329168445702</v>
      </c>
      <c r="J134" s="32">
        <v>0.14990829332618205</v>
      </c>
      <c r="K134" s="32">
        <v>0.16256508491996491</v>
      </c>
      <c r="L134" s="32">
        <v>0.16820947161335167</v>
      </c>
      <c r="M134" s="32">
        <v>0.17720359161597127</v>
      </c>
      <c r="N134" s="32">
        <v>0.17576602145946418</v>
      </c>
      <c r="O134" s="32">
        <v>0.16777497448591855</v>
      </c>
      <c r="P134" s="32">
        <v>0.16955441393990933</v>
      </c>
      <c r="Q134" s="32">
        <v>0.18054360265645503</v>
      </c>
      <c r="R134" s="32">
        <v>0.1810994056669136</v>
      </c>
      <c r="S134" s="32">
        <v>0.15286767756700428</v>
      </c>
      <c r="T134" s="32">
        <v>0.16674048979123551</v>
      </c>
      <c r="U134" s="32">
        <v>0.17289450596275768</v>
      </c>
      <c r="V134" s="32">
        <v>0.18159493245745048</v>
      </c>
      <c r="W134" s="32">
        <v>0.17931951956042322</v>
      </c>
      <c r="X134" s="32">
        <v>0.17243486505103778</v>
      </c>
      <c r="Y134" s="32">
        <v>0.17357202036064523</v>
      </c>
      <c r="Z134" s="32">
        <v>0.18365241592563492</v>
      </c>
      <c r="AA134" s="32">
        <v>0.18372808262238535</v>
      </c>
    </row>
    <row r="135" spans="1:27" x14ac:dyDescent="0.25">
      <c r="A135" s="28" t="s">
        <v>132</v>
      </c>
      <c r="B135" s="28" t="s">
        <v>77</v>
      </c>
      <c r="C135" s="32">
        <v>4.8220064926387474E-2</v>
      </c>
      <c r="D135" s="32">
        <v>4.742016063454535E-2</v>
      </c>
      <c r="E135" s="32">
        <v>4.7197454491311998E-2</v>
      </c>
      <c r="F135" s="32">
        <v>4.6909698644549545E-2</v>
      </c>
      <c r="G135" s="32">
        <v>4.6809260327733929E-2</v>
      </c>
      <c r="H135" s="32">
        <v>4.6827031632339783E-2</v>
      </c>
      <c r="I135" s="32">
        <v>4.6645027396331112E-2</v>
      </c>
      <c r="J135" s="32">
        <v>4.6157864061091521E-2</v>
      </c>
      <c r="K135" s="32">
        <v>4.5932202240392413E-2</v>
      </c>
      <c r="L135" s="32">
        <v>4.5774971298320019E-2</v>
      </c>
      <c r="M135" s="32">
        <v>4.6112318282274092E-2</v>
      </c>
      <c r="N135" s="32">
        <v>4.5362955670802119E-2</v>
      </c>
      <c r="O135" s="32">
        <v>4.474317810076324E-2</v>
      </c>
      <c r="P135" s="32">
        <v>4.3953873239955955E-2</v>
      </c>
      <c r="Q135" s="32">
        <v>4.3245301530734331E-2</v>
      </c>
      <c r="R135" s="32">
        <v>4.2238632668019319E-2</v>
      </c>
      <c r="S135" s="32">
        <v>4.1407909671077235E-2</v>
      </c>
      <c r="T135" s="32">
        <v>4.0731474944393858E-2</v>
      </c>
      <c r="U135" s="32">
        <v>4.0319213432883902E-2</v>
      </c>
      <c r="V135" s="32">
        <v>4.0154900578139592E-2</v>
      </c>
      <c r="W135" s="32">
        <v>4.004711499141813E-2</v>
      </c>
      <c r="X135" s="32">
        <v>3.9892549914887693E-2</v>
      </c>
      <c r="Y135" s="32">
        <v>3.9900546699773241E-2</v>
      </c>
      <c r="Z135" s="32">
        <v>3.9374985926899614E-2</v>
      </c>
      <c r="AA135" s="32">
        <v>3.8958333333333331E-2</v>
      </c>
    </row>
    <row r="136" spans="1:27" x14ac:dyDescent="0.25">
      <c r="A136" s="28" t="s">
        <v>132</v>
      </c>
      <c r="B136" s="28" t="s">
        <v>78</v>
      </c>
      <c r="C136" s="32">
        <v>5.6777016901737018E-2</v>
      </c>
      <c r="D136" s="32">
        <v>5.5815060251585544E-2</v>
      </c>
      <c r="E136" s="32">
        <v>5.5566554382165616E-2</v>
      </c>
      <c r="F136" s="32">
        <v>5.5207680293199619E-2</v>
      </c>
      <c r="G136" s="32">
        <v>5.5120146303528794E-2</v>
      </c>
      <c r="H136" s="32">
        <v>5.5143203112871415E-2</v>
      </c>
      <c r="I136" s="32">
        <v>5.4930521639385048E-2</v>
      </c>
      <c r="J136" s="32">
        <v>5.4321712334343401E-2</v>
      </c>
      <c r="K136" s="32">
        <v>5.4052494283437495E-2</v>
      </c>
      <c r="L136" s="32">
        <v>5.3906071996769056E-2</v>
      </c>
      <c r="M136" s="32">
        <v>5.4282247144975614E-2</v>
      </c>
      <c r="N136" s="32">
        <v>5.3379369594143619E-2</v>
      </c>
      <c r="O136" s="32">
        <v>5.2687003023990028E-2</v>
      </c>
      <c r="P136" s="32">
        <v>5.1763471960928294E-2</v>
      </c>
      <c r="Q136" s="32">
        <v>5.0915908717475249E-2</v>
      </c>
      <c r="R136" s="32">
        <v>4.9727592424794E-2</v>
      </c>
      <c r="S136" s="32">
        <v>4.874881778069047E-2</v>
      </c>
      <c r="T136" s="32">
        <v>4.7938583953038724E-2</v>
      </c>
      <c r="U136" s="32">
        <v>4.7459160244381675E-2</v>
      </c>
      <c r="V136" s="32">
        <v>4.7253008146990252E-2</v>
      </c>
      <c r="W136" s="32">
        <v>4.7118712345390702E-2</v>
      </c>
      <c r="X136" s="32">
        <v>4.6989911316401761E-2</v>
      </c>
      <c r="Y136" s="32">
        <v>4.6960889312848343E-2</v>
      </c>
      <c r="Z136" s="32">
        <v>4.6352972402621172E-2</v>
      </c>
      <c r="AA136" s="32">
        <v>4.5839912685686532E-2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0.14601309695183287</v>
      </c>
      <c r="D139" s="32">
        <v>0.141555955459016</v>
      </c>
      <c r="E139" s="32">
        <v>0.14987454526262553</v>
      </c>
      <c r="F139" s="32">
        <v>0.14631738123851051</v>
      </c>
      <c r="G139" s="32">
        <v>0.13834876519990738</v>
      </c>
      <c r="H139" s="32">
        <v>0.14706469766090255</v>
      </c>
      <c r="I139" s="32">
        <v>0.14772979432063077</v>
      </c>
      <c r="J139" s="32">
        <v>0.1422585477642723</v>
      </c>
      <c r="K139" s="32">
        <v>0.15010165657639291</v>
      </c>
      <c r="L139" s="32">
        <v>0.15575326381424187</v>
      </c>
      <c r="M139" s="32">
        <v>0.14941877341902096</v>
      </c>
      <c r="N139" s="32">
        <v>0.15731615086315684</v>
      </c>
      <c r="O139" s="32">
        <v>0.15226862036337765</v>
      </c>
      <c r="P139" s="32">
        <v>0.14391785476867924</v>
      </c>
      <c r="Q139" s="32">
        <v>0.1526830114404478</v>
      </c>
      <c r="R139" s="32">
        <v>0.15351469914824806</v>
      </c>
      <c r="S139" s="32">
        <v>0.14570740202508892</v>
      </c>
      <c r="T139" s="32">
        <v>0.15224304283500301</v>
      </c>
      <c r="U139" s="32">
        <v>0.15820542634521409</v>
      </c>
      <c r="V139" s="32">
        <v>0.15219142785259471</v>
      </c>
      <c r="W139" s="32">
        <v>0.15933128902791013</v>
      </c>
      <c r="X139" s="32">
        <v>0.15530353290568472</v>
      </c>
      <c r="Y139" s="32">
        <v>0.14601243146607945</v>
      </c>
      <c r="Z139" s="32">
        <v>0.15509471268353378</v>
      </c>
      <c r="AA139" s="32">
        <v>0.1550034756656149</v>
      </c>
    </row>
    <row r="140" spans="1:27" x14ac:dyDescent="0.25">
      <c r="A140" s="28" t="s">
        <v>133</v>
      </c>
      <c r="B140" s="28" t="s">
        <v>77</v>
      </c>
      <c r="C140" s="32">
        <v>4.9094073164226155E-2</v>
      </c>
      <c r="D140" s="32">
        <v>4.8546553571960464E-2</v>
      </c>
      <c r="E140" s="32">
        <v>4.8159548946696495E-2</v>
      </c>
      <c r="F140" s="32">
        <v>4.7677258279183746E-2</v>
      </c>
      <c r="G140" s="32">
        <v>4.7478882154616021E-2</v>
      </c>
      <c r="H140" s="32">
        <v>4.7514934256828602E-2</v>
      </c>
      <c r="I140" s="32">
        <v>4.7572126960995213E-2</v>
      </c>
      <c r="J140" s="32">
        <v>4.7085198241232744E-2</v>
      </c>
      <c r="K140" s="32">
        <v>4.7051941858490078E-2</v>
      </c>
      <c r="L140" s="32">
        <v>4.6718879431542196E-2</v>
      </c>
      <c r="M140" s="32">
        <v>4.689423042357526E-2</v>
      </c>
      <c r="N140" s="32">
        <v>4.6209175348346274E-2</v>
      </c>
      <c r="O140" s="32">
        <v>4.559010950157711E-2</v>
      </c>
      <c r="P140" s="32">
        <v>4.4724975318864039E-2</v>
      </c>
      <c r="Q140" s="32">
        <v>4.4026579228125598E-2</v>
      </c>
      <c r="R140" s="32">
        <v>4.3071198905331384E-2</v>
      </c>
      <c r="S140" s="32">
        <v>4.216793902653429E-2</v>
      </c>
      <c r="T140" s="32">
        <v>4.154218078621439E-2</v>
      </c>
      <c r="U140" s="32">
        <v>4.1240060838293888E-2</v>
      </c>
      <c r="V140" s="32">
        <v>4.0680824662256608E-2</v>
      </c>
      <c r="W140" s="32">
        <v>4.044308171296504E-2</v>
      </c>
      <c r="X140" s="32">
        <v>4.0210490755512647E-2</v>
      </c>
      <c r="Y140" s="32">
        <v>4.009897773530445E-2</v>
      </c>
      <c r="Z140" s="32">
        <v>3.9526556732604877E-2</v>
      </c>
      <c r="AA140" s="32">
        <v>3.909760485673696E-2</v>
      </c>
    </row>
    <row r="141" spans="1:27" x14ac:dyDescent="0.25">
      <c r="A141" s="28" t="s">
        <v>133</v>
      </c>
      <c r="B141" s="28" t="s">
        <v>78</v>
      </c>
      <c r="C141" s="32">
        <v>5.775843763298321E-2</v>
      </c>
      <c r="D141" s="32">
        <v>5.7133117959158888E-2</v>
      </c>
      <c r="E141" s="32">
        <v>5.6673471399298195E-2</v>
      </c>
      <c r="F141" s="32">
        <v>5.6105594062634913E-2</v>
      </c>
      <c r="G141" s="32">
        <v>5.5880833286624444E-2</v>
      </c>
      <c r="H141" s="32">
        <v>5.59146997639672E-2</v>
      </c>
      <c r="I141" s="32">
        <v>5.5990111533987932E-2</v>
      </c>
      <c r="J141" s="32">
        <v>5.5434356973039223E-2</v>
      </c>
      <c r="K141" s="32">
        <v>5.541294586703318E-2</v>
      </c>
      <c r="L141" s="32">
        <v>5.5000225180667474E-2</v>
      </c>
      <c r="M141" s="32">
        <v>5.5211621836028936E-2</v>
      </c>
      <c r="N141" s="32">
        <v>5.4382880705166628E-2</v>
      </c>
      <c r="O141" s="32">
        <v>5.3644308945661676E-2</v>
      </c>
      <c r="P141" s="32">
        <v>5.2659908256857353E-2</v>
      </c>
      <c r="Q141" s="32">
        <v>5.1810981596457799E-2</v>
      </c>
      <c r="R141" s="32">
        <v>5.0680295821935908E-2</v>
      </c>
      <c r="S141" s="32">
        <v>4.9613681154578926E-2</v>
      </c>
      <c r="T141" s="32">
        <v>4.8932841042159621E-2</v>
      </c>
      <c r="U141" s="32">
        <v>4.8564787783272098E-2</v>
      </c>
      <c r="V141" s="32">
        <v>4.7916286410932166E-2</v>
      </c>
      <c r="W141" s="32">
        <v>4.7595528284567812E-2</v>
      </c>
      <c r="X141" s="32">
        <v>4.7352993085793327E-2</v>
      </c>
      <c r="Y141" s="32">
        <v>4.71997150694606E-2</v>
      </c>
      <c r="Z141" s="32">
        <v>4.6544904829804064E-2</v>
      </c>
      <c r="AA141" s="32">
        <v>4.6036077933912053E-2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0.1692640625636701</v>
      </c>
      <c r="D144" s="32">
        <v>0.17168809407767183</v>
      </c>
      <c r="E144" s="32">
        <v>0.17711483485714211</v>
      </c>
      <c r="F144" s="32">
        <v>0.17117698995508376</v>
      </c>
      <c r="G144" s="32">
        <v>0.16188901687647203</v>
      </c>
      <c r="H144" s="32">
        <v>0.16817362369032973</v>
      </c>
      <c r="I144" s="32">
        <v>0.17335269484913768</v>
      </c>
      <c r="J144" s="32">
        <v>0.16476392851832855</v>
      </c>
      <c r="K144" s="32">
        <v>0.17302468999905185</v>
      </c>
      <c r="L144" s="32">
        <v>0.17531798359573955</v>
      </c>
      <c r="M144" s="32">
        <v>0.17525299948175124</v>
      </c>
      <c r="N144" s="32">
        <v>0.17976000195818423</v>
      </c>
      <c r="O144" s="32">
        <v>0.17315981685252427</v>
      </c>
      <c r="P144" s="32">
        <v>0.16394296451902082</v>
      </c>
      <c r="Q144" s="32">
        <v>0.17079412022745327</v>
      </c>
      <c r="R144" s="32">
        <v>0.17635988359324919</v>
      </c>
      <c r="S144" s="32">
        <v>0.16814724783236484</v>
      </c>
      <c r="T144" s="32">
        <v>0.17605001438446524</v>
      </c>
      <c r="U144" s="32">
        <v>0.17849039418970469</v>
      </c>
      <c r="V144" s="32">
        <v>0.17821111990018149</v>
      </c>
      <c r="W144" s="32">
        <v>0.18273379654049021</v>
      </c>
      <c r="X144" s="32">
        <v>0.17651826751687846</v>
      </c>
      <c r="Y144" s="32">
        <v>0.16690415802586603</v>
      </c>
      <c r="Z144" s="32">
        <v>0.17319430508970113</v>
      </c>
      <c r="AA144" s="32">
        <v>0.1785773457109876</v>
      </c>
    </row>
    <row r="145" spans="1:27" x14ac:dyDescent="0.25">
      <c r="A145" s="28" t="s">
        <v>134</v>
      </c>
      <c r="B145" s="28" t="s">
        <v>77</v>
      </c>
      <c r="C145" s="32">
        <v>4.9223183614240662E-2</v>
      </c>
      <c r="D145" s="32">
        <v>4.940110008642809E-2</v>
      </c>
      <c r="E145" s="32">
        <v>4.844448515020993E-2</v>
      </c>
      <c r="F145" s="32">
        <v>4.7212563756430105E-2</v>
      </c>
      <c r="G145" s="32">
        <v>4.6241152080941254E-2</v>
      </c>
      <c r="H145" s="32">
        <v>4.5569898151544788E-2</v>
      </c>
      <c r="I145" s="32">
        <v>4.5213726363828068E-2</v>
      </c>
      <c r="J145" s="32">
        <v>4.4610584794752557E-2</v>
      </c>
      <c r="K145" s="32">
        <v>4.4952806938364488E-2</v>
      </c>
      <c r="L145" s="32">
        <v>4.4958044066970487E-2</v>
      </c>
      <c r="M145" s="32">
        <v>4.5383335238503096E-2</v>
      </c>
      <c r="N145" s="32">
        <v>4.4540558127820963E-2</v>
      </c>
      <c r="O145" s="32">
        <v>4.3809339356275685E-2</v>
      </c>
      <c r="P145" s="32">
        <v>4.306564160285048E-2</v>
      </c>
      <c r="Q145" s="32">
        <v>4.2249862259478896E-2</v>
      </c>
      <c r="R145" s="32">
        <v>4.1357101164173099E-2</v>
      </c>
      <c r="S145" s="32">
        <v>4.046603756451507E-2</v>
      </c>
      <c r="T145" s="32">
        <v>4.0087887439296914E-2</v>
      </c>
      <c r="U145" s="32">
        <v>3.9629047724612267E-2</v>
      </c>
      <c r="V145" s="32">
        <v>3.8984063515556784E-2</v>
      </c>
      <c r="W145" s="32">
        <v>3.8600442208786834E-2</v>
      </c>
      <c r="X145" s="32">
        <v>3.8230789986579729E-2</v>
      </c>
      <c r="Y145" s="32">
        <v>3.8065366495082964E-2</v>
      </c>
      <c r="Z145" s="32">
        <v>3.7375142024531342E-2</v>
      </c>
      <c r="AA145" s="32">
        <v>3.6868464054266685E-2</v>
      </c>
    </row>
    <row r="146" spans="1:27" x14ac:dyDescent="0.25">
      <c r="A146" s="28" t="s">
        <v>134</v>
      </c>
      <c r="B146" s="28" t="s">
        <v>78</v>
      </c>
      <c r="C146" s="32">
        <v>5.7930625752443926E-2</v>
      </c>
      <c r="D146" s="32">
        <v>5.8146426023331747E-2</v>
      </c>
      <c r="E146" s="32">
        <v>5.6997026714920504E-2</v>
      </c>
      <c r="F146" s="32">
        <v>5.5568717883287697E-2</v>
      </c>
      <c r="G146" s="32">
        <v>5.4453822537142191E-2</v>
      </c>
      <c r="H146" s="32">
        <v>5.3663104725738028E-2</v>
      </c>
      <c r="I146" s="32">
        <v>5.32004500676065E-2</v>
      </c>
      <c r="J146" s="32">
        <v>5.2512874709364235E-2</v>
      </c>
      <c r="K146" s="32">
        <v>5.2907590777825447E-2</v>
      </c>
      <c r="L146" s="32">
        <v>5.2896960448705642E-2</v>
      </c>
      <c r="M146" s="32">
        <v>5.3450034468948575E-2</v>
      </c>
      <c r="N146" s="32">
        <v>5.2441209045876222E-2</v>
      </c>
      <c r="O146" s="32">
        <v>5.1583399841002693E-2</v>
      </c>
      <c r="P146" s="32">
        <v>5.0714306559541934E-2</v>
      </c>
      <c r="Q146" s="32">
        <v>4.9766087793564118E-2</v>
      </c>
      <c r="R146" s="32">
        <v>4.8712444815063947E-2</v>
      </c>
      <c r="S146" s="32">
        <v>4.7654798842367771E-2</v>
      </c>
      <c r="T146" s="32">
        <v>4.720487554064242E-2</v>
      </c>
      <c r="U146" s="32">
        <v>4.6639446524864847E-2</v>
      </c>
      <c r="V146" s="32">
        <v>4.5866844738388222E-2</v>
      </c>
      <c r="W146" s="32">
        <v>4.547037924633858E-2</v>
      </c>
      <c r="X146" s="32">
        <v>4.4991400500708836E-2</v>
      </c>
      <c r="Y146" s="32">
        <v>4.4822246874979495E-2</v>
      </c>
      <c r="Z146" s="32">
        <v>4.3995146571854792E-2</v>
      </c>
      <c r="AA146" s="32">
        <v>4.3435627699428374E-2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0.13905490340927767</v>
      </c>
      <c r="D149" s="32">
        <v>0.13694851172668057</v>
      </c>
      <c r="E149" s="32">
        <v>0.14240735599301171</v>
      </c>
      <c r="F149" s="32">
        <v>0.14250947755175147</v>
      </c>
      <c r="G149" s="32">
        <v>0.13433096353708845</v>
      </c>
      <c r="H149" s="32">
        <v>0.14240869823060864</v>
      </c>
      <c r="I149" s="32">
        <v>0.14408329870917908</v>
      </c>
      <c r="J149" s="32">
        <v>0.13954823551013945</v>
      </c>
      <c r="K149" s="32">
        <v>0.13990597968622118</v>
      </c>
      <c r="L149" s="32">
        <v>0.1425465643514344</v>
      </c>
      <c r="M149" s="32">
        <v>0.14084517360467397</v>
      </c>
      <c r="N149" s="32">
        <v>0.14442387507200002</v>
      </c>
      <c r="O149" s="32">
        <v>0.14340538025518826</v>
      </c>
      <c r="P149" s="32">
        <v>0.13612179575261149</v>
      </c>
      <c r="Q149" s="32">
        <v>0.14437918363821348</v>
      </c>
      <c r="R149" s="32">
        <v>0.14476647336703871</v>
      </c>
      <c r="S149" s="32">
        <v>0.13998181013012875</v>
      </c>
      <c r="T149" s="32">
        <v>0.14095883912977222</v>
      </c>
      <c r="U149" s="32">
        <v>0.14398427964391891</v>
      </c>
      <c r="V149" s="32">
        <v>0.14202994004982072</v>
      </c>
      <c r="W149" s="32">
        <v>0.14602832492997928</v>
      </c>
      <c r="X149" s="32">
        <v>0.14535508239193184</v>
      </c>
      <c r="Y149" s="32">
        <v>0.13754213782155689</v>
      </c>
      <c r="Z149" s="32">
        <v>0.14586352997178015</v>
      </c>
      <c r="AA149" s="32">
        <v>0.1456962891976511</v>
      </c>
    </row>
    <row r="150" spans="1:27" x14ac:dyDescent="0.25">
      <c r="A150" s="28" t="s">
        <v>135</v>
      </c>
      <c r="B150" s="28" t="s">
        <v>77</v>
      </c>
      <c r="C150" s="32">
        <v>4.8455216345332834E-2</v>
      </c>
      <c r="D150" s="32">
        <v>4.7653113496085711E-2</v>
      </c>
      <c r="E150" s="32">
        <v>4.7125372300765467E-2</v>
      </c>
      <c r="F150" s="32">
        <v>4.703339025990582E-2</v>
      </c>
      <c r="G150" s="32">
        <v>4.6751412957798152E-2</v>
      </c>
      <c r="H150" s="32">
        <v>4.6693212107608087E-2</v>
      </c>
      <c r="I150" s="32">
        <v>4.6507410824774567E-2</v>
      </c>
      <c r="J150" s="32">
        <v>4.6041873056817992E-2</v>
      </c>
      <c r="K150" s="32">
        <v>4.557632406539959E-2</v>
      </c>
      <c r="L150" s="32">
        <v>4.5175618705013867E-2</v>
      </c>
      <c r="M150" s="32">
        <v>4.5319295261824093E-2</v>
      </c>
      <c r="N150" s="32">
        <v>4.4428191008923285E-2</v>
      </c>
      <c r="O150" s="32">
        <v>4.3831958675594848E-2</v>
      </c>
      <c r="P150" s="32">
        <v>4.3072916809724603E-2</v>
      </c>
      <c r="Q150" s="32">
        <v>4.2406436423071348E-2</v>
      </c>
      <c r="R150" s="32">
        <v>4.1554399508463839E-2</v>
      </c>
      <c r="S150" s="32">
        <v>4.0916679599665905E-2</v>
      </c>
      <c r="T150" s="32">
        <v>4.0475667370480535E-2</v>
      </c>
      <c r="U150" s="32">
        <v>4.0107238154303899E-2</v>
      </c>
      <c r="V150" s="32">
        <v>3.9577770909627184E-2</v>
      </c>
      <c r="W150" s="32">
        <v>3.915629731915491E-2</v>
      </c>
      <c r="X150" s="32">
        <v>3.8854624811264178E-2</v>
      </c>
      <c r="Y150" s="32">
        <v>3.8633262631865069E-2</v>
      </c>
      <c r="Z150" s="32">
        <v>3.7885285541311604E-2</v>
      </c>
      <c r="AA150" s="32">
        <v>3.7426911709318215E-2</v>
      </c>
    </row>
    <row r="151" spans="1:27" x14ac:dyDescent="0.25">
      <c r="A151" s="28" t="s">
        <v>135</v>
      </c>
      <c r="B151" s="28" t="s">
        <v>78</v>
      </c>
      <c r="C151" s="32">
        <v>5.7043651858106191E-2</v>
      </c>
      <c r="D151" s="32">
        <v>5.6074298469417048E-2</v>
      </c>
      <c r="E151" s="32">
        <v>5.5473568855892608E-2</v>
      </c>
      <c r="F151" s="32">
        <v>5.5377544415618339E-2</v>
      </c>
      <c r="G151" s="32">
        <v>5.5014125034633925E-2</v>
      </c>
      <c r="H151" s="32">
        <v>5.4957292996895668E-2</v>
      </c>
      <c r="I151" s="32">
        <v>5.4745382163189187E-2</v>
      </c>
      <c r="J151" s="32">
        <v>5.4172169597770832E-2</v>
      </c>
      <c r="K151" s="32">
        <v>5.3673906490045317E-2</v>
      </c>
      <c r="L151" s="32">
        <v>5.3182713236923841E-2</v>
      </c>
      <c r="M151" s="32">
        <v>5.3322710653297446E-2</v>
      </c>
      <c r="N151" s="32">
        <v>5.2300030386356992E-2</v>
      </c>
      <c r="O151" s="32">
        <v>5.1593484415068877E-2</v>
      </c>
      <c r="P151" s="32">
        <v>5.0712167216786216E-2</v>
      </c>
      <c r="Q151" s="32">
        <v>4.991917342731976E-2</v>
      </c>
      <c r="R151" s="32">
        <v>4.8900868085532123E-2</v>
      </c>
      <c r="S151" s="32">
        <v>4.8141027731843297E-2</v>
      </c>
      <c r="T151" s="32">
        <v>4.7655123901673181E-2</v>
      </c>
      <c r="U151" s="32">
        <v>4.7185831280160934E-2</v>
      </c>
      <c r="V151" s="32">
        <v>4.6562768231070417E-2</v>
      </c>
      <c r="W151" s="32">
        <v>4.6127100520258708E-2</v>
      </c>
      <c r="X151" s="32">
        <v>4.5739093368988674E-2</v>
      </c>
      <c r="Y151" s="32">
        <v>4.5461551872938155E-2</v>
      </c>
      <c r="Z151" s="32">
        <v>4.4619020949477305E-2</v>
      </c>
      <c r="AA151" s="32">
        <v>4.4042650833908244E-2</v>
      </c>
    </row>
  </sheetData>
  <sheetProtection algorithmName="SHA-512" hashValue="0D5I2FAFKWJZubAtXPIg+PxvdKN00qGJi0yyDRuguXWWGEdp2XK7Q6CIVneadDZdsFwXviHmh3XYItZqfPpamA==" saltValue="/gVFGp99lx7MiM1u9XFoW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00396-54A3-40B3-A622-02260E7C8ABF}">
  <sheetPr codeName="Sheet93">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138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99670.771700000012</v>
      </c>
      <c r="D6" s="24">
        <v>85463.505900000018</v>
      </c>
      <c r="E6" s="24">
        <v>87504.306599999982</v>
      </c>
      <c r="F6" s="24">
        <v>89097.2546</v>
      </c>
      <c r="G6" s="24">
        <v>84061.347542034011</v>
      </c>
      <c r="H6" s="24">
        <v>76481.951319742991</v>
      </c>
      <c r="I6" s="24">
        <v>72233.343332174991</v>
      </c>
      <c r="J6" s="24">
        <v>72431.618335489999</v>
      </c>
      <c r="K6" s="24">
        <v>62836.472137232995</v>
      </c>
      <c r="L6" s="24">
        <v>60377.756577269996</v>
      </c>
      <c r="M6" s="24">
        <v>53704.414502107997</v>
      </c>
      <c r="N6" s="24">
        <v>60321.822094007002</v>
      </c>
      <c r="O6" s="24">
        <v>64439.890715962989</v>
      </c>
      <c r="P6" s="24">
        <v>62251.809160030985</v>
      </c>
      <c r="Q6" s="24">
        <v>46907.915500000003</v>
      </c>
      <c r="R6" s="24">
        <v>42503.892500000002</v>
      </c>
      <c r="S6" s="24">
        <v>35266.9856</v>
      </c>
      <c r="T6" s="24">
        <v>35097.607199999999</v>
      </c>
      <c r="U6" s="24">
        <v>34809.241600000001</v>
      </c>
      <c r="V6" s="24">
        <v>32155.964500000002</v>
      </c>
      <c r="W6" s="24">
        <v>32654.425600000002</v>
      </c>
      <c r="X6" s="24">
        <v>20971.059099999999</v>
      </c>
      <c r="Y6" s="24">
        <v>17738.8001</v>
      </c>
      <c r="Z6" s="24">
        <v>14178.2549</v>
      </c>
      <c r="AA6" s="24">
        <v>12012.020500000001</v>
      </c>
    </row>
    <row r="7" spans="1:27" x14ac:dyDescent="0.25">
      <c r="A7" s="28" t="s">
        <v>40</v>
      </c>
      <c r="B7" s="28" t="s">
        <v>72</v>
      </c>
      <c r="C7" s="24">
        <v>31870.612900000004</v>
      </c>
      <c r="D7" s="24">
        <v>27919.221999999998</v>
      </c>
      <c r="E7" s="24">
        <v>30608.678</v>
      </c>
      <c r="F7" s="24">
        <v>25020.087570209998</v>
      </c>
      <c r="G7" s="24">
        <v>23379.907190527003</v>
      </c>
      <c r="H7" s="24">
        <v>22610.859156537001</v>
      </c>
      <c r="I7" s="24">
        <v>20781.306588516996</v>
      </c>
      <c r="J7" s="24">
        <v>21653.135399999996</v>
      </c>
      <c r="K7" s="24">
        <v>20051.212</v>
      </c>
      <c r="L7" s="24">
        <v>21460.905299999999</v>
      </c>
      <c r="M7" s="24">
        <v>21574.6345</v>
      </c>
      <c r="N7" s="24">
        <v>22247.8073</v>
      </c>
      <c r="O7" s="24">
        <v>23132.8145</v>
      </c>
      <c r="P7" s="24">
        <v>22684.420899999997</v>
      </c>
      <c r="Q7" s="24">
        <v>22033.251</v>
      </c>
      <c r="R7" s="24">
        <v>22703.0429</v>
      </c>
      <c r="S7" s="24">
        <v>21963.4748</v>
      </c>
      <c r="T7" s="24">
        <v>21444.279500000001</v>
      </c>
      <c r="U7" s="24">
        <v>21364.300600000002</v>
      </c>
      <c r="V7" s="24">
        <v>22851.4872</v>
      </c>
      <c r="W7" s="24">
        <v>21435.351900000001</v>
      </c>
      <c r="X7" s="24">
        <v>22208.588299999999</v>
      </c>
      <c r="Y7" s="24">
        <v>20969.629500000003</v>
      </c>
      <c r="Z7" s="24">
        <v>21296.419399999999</v>
      </c>
      <c r="AA7" s="24">
        <v>21995.732199999999</v>
      </c>
    </row>
    <row r="8" spans="1:27" x14ac:dyDescent="0.25">
      <c r="A8" s="28" t="s">
        <v>40</v>
      </c>
      <c r="B8" s="28" t="s">
        <v>20</v>
      </c>
      <c r="C8" s="24">
        <v>2459.8904497779999</v>
      </c>
      <c r="D8" s="24">
        <v>2360.4419997702003</v>
      </c>
      <c r="E8" s="24">
        <v>1834.6619952835999</v>
      </c>
      <c r="F8" s="24">
        <v>1837.9810752896999</v>
      </c>
      <c r="G8" s="24">
        <v>1837.9812800625002</v>
      </c>
      <c r="H8" s="24">
        <v>1837.9813664174001</v>
      </c>
      <c r="I8" s="24">
        <v>1856.1382854679996</v>
      </c>
      <c r="J8" s="24">
        <v>1867.5853197948004</v>
      </c>
      <c r="K8" s="24">
        <v>1838.4585455650999</v>
      </c>
      <c r="L8" s="24">
        <v>1838.1117283241001</v>
      </c>
      <c r="M8" s="24">
        <v>1837.9819633999998</v>
      </c>
      <c r="N8" s="24">
        <v>1839.0578895292003</v>
      </c>
      <c r="O8" s="24">
        <v>1839.5574251977002</v>
      </c>
      <c r="P8" s="24">
        <v>2208.0175171031001</v>
      </c>
      <c r="Q8" s="24">
        <v>5077.7311255226996</v>
      </c>
      <c r="R8" s="24">
        <v>3478.4477197048</v>
      </c>
      <c r="S8" s="24">
        <v>4651.8257041349998</v>
      </c>
      <c r="T8" s="24">
        <v>5102.8059169607013</v>
      </c>
      <c r="U8" s="24">
        <v>5216.8510231634</v>
      </c>
      <c r="V8" s="24">
        <v>4750.1002616979004</v>
      </c>
      <c r="W8" s="24">
        <v>4948.5629879479993</v>
      </c>
      <c r="X8" s="24">
        <v>6236.6298571152993</v>
      </c>
      <c r="Y8" s="24">
        <v>4434.3901681433999</v>
      </c>
      <c r="Z8" s="24">
        <v>3447.0789877203997</v>
      </c>
      <c r="AA8" s="24">
        <v>1766.9271555107</v>
      </c>
    </row>
    <row r="9" spans="1:27" x14ac:dyDescent="0.25">
      <c r="A9" s="28" t="s">
        <v>40</v>
      </c>
      <c r="B9" s="28" t="s">
        <v>32</v>
      </c>
      <c r="C9" s="24">
        <v>732.21912899999995</v>
      </c>
      <c r="D9" s="24">
        <v>716.87779400000011</v>
      </c>
      <c r="E9" s="24">
        <v>751.86152200000004</v>
      </c>
      <c r="F9" s="24">
        <v>93.133617999999998</v>
      </c>
      <c r="G9" s="24">
        <v>96.807600999999991</v>
      </c>
      <c r="H9" s="24">
        <v>114.40566899999999</v>
      </c>
      <c r="I9" s="24">
        <v>119.4333299999999</v>
      </c>
      <c r="J9" s="24">
        <v>125.35191999999999</v>
      </c>
      <c r="K9" s="24">
        <v>134.09464</v>
      </c>
      <c r="L9" s="24">
        <v>121.740498</v>
      </c>
      <c r="M9" s="24">
        <v>100.509545</v>
      </c>
      <c r="N9" s="24">
        <v>97.661844000000002</v>
      </c>
      <c r="O9" s="24">
        <v>94.807725000000005</v>
      </c>
      <c r="P9" s="24">
        <v>148.01376500000001</v>
      </c>
      <c r="Q9" s="24">
        <v>99.652500000000003</v>
      </c>
      <c r="R9" s="24">
        <v>45.379669999999997</v>
      </c>
      <c r="S9" s="24">
        <v>139.99966000000001</v>
      </c>
      <c r="T9" s="24">
        <v>146.98337000000001</v>
      </c>
      <c r="U9" s="24">
        <v>0</v>
      </c>
      <c r="V9" s="24">
        <v>0</v>
      </c>
      <c r="W9" s="24">
        <v>0</v>
      </c>
      <c r="X9" s="24">
        <v>0</v>
      </c>
      <c r="Y9" s="24">
        <v>0</v>
      </c>
      <c r="Z9" s="24">
        <v>0</v>
      </c>
      <c r="AA9" s="24">
        <v>0</v>
      </c>
    </row>
    <row r="10" spans="1:27" x14ac:dyDescent="0.25">
      <c r="A10" s="28" t="s">
        <v>40</v>
      </c>
      <c r="B10" s="28" t="s">
        <v>67</v>
      </c>
      <c r="C10" s="24">
        <v>51.513729744277008</v>
      </c>
      <c r="D10" s="24">
        <v>49.430439607589982</v>
      </c>
      <c r="E10" s="24">
        <v>106.6301652744819</v>
      </c>
      <c r="F10" s="24">
        <v>22.537399899606999</v>
      </c>
      <c r="G10" s="24">
        <v>51.216672157340007</v>
      </c>
      <c r="H10" s="24">
        <v>94.3724728153</v>
      </c>
      <c r="I10" s="24">
        <v>77.165271739554981</v>
      </c>
      <c r="J10" s="24">
        <v>90.343662293763984</v>
      </c>
      <c r="K10" s="24">
        <v>91.12012336520398</v>
      </c>
      <c r="L10" s="24">
        <v>75.689434479247993</v>
      </c>
      <c r="M10" s="24">
        <v>39.645180166723001</v>
      </c>
      <c r="N10" s="24">
        <v>82.526790382499996</v>
      </c>
      <c r="O10" s="24">
        <v>42.808758137290006</v>
      </c>
      <c r="P10" s="24">
        <v>92.617660058399991</v>
      </c>
      <c r="Q10" s="24">
        <v>426.22158088680004</v>
      </c>
      <c r="R10" s="24">
        <v>412.31679624982007</v>
      </c>
      <c r="S10" s="24">
        <v>1228.8214333977</v>
      </c>
      <c r="T10" s="24">
        <v>1064.6699446695</v>
      </c>
      <c r="U10" s="24">
        <v>1821.4885664493997</v>
      </c>
      <c r="V10" s="24">
        <v>2284.1943343957901</v>
      </c>
      <c r="W10" s="24">
        <v>1960.3072201709999</v>
      </c>
      <c r="X10" s="24">
        <v>3937.6442728876996</v>
      </c>
      <c r="Y10" s="24">
        <v>5608.2994533966994</v>
      </c>
      <c r="Z10" s="24">
        <v>4327.5627600598</v>
      </c>
      <c r="AA10" s="24">
        <v>4344.9694085169995</v>
      </c>
    </row>
    <row r="11" spans="1:27" x14ac:dyDescent="0.25">
      <c r="A11" s="28" t="s">
        <v>40</v>
      </c>
      <c r="B11" s="28" t="s">
        <v>66</v>
      </c>
      <c r="C11" s="24">
        <v>12482.611515300001</v>
      </c>
      <c r="D11" s="24">
        <v>16131.947769</v>
      </c>
      <c r="E11" s="24">
        <v>13149.0773135</v>
      </c>
      <c r="F11" s="24">
        <v>14606.681593999998</v>
      </c>
      <c r="G11" s="24">
        <v>16563.884538000002</v>
      </c>
      <c r="H11" s="24">
        <v>15552.522133999997</v>
      </c>
      <c r="I11" s="24">
        <v>15725.253166999999</v>
      </c>
      <c r="J11" s="24">
        <v>18100.036916999998</v>
      </c>
      <c r="K11" s="24">
        <v>15778.614347999997</v>
      </c>
      <c r="L11" s="24">
        <v>13318.745393900001</v>
      </c>
      <c r="M11" s="24">
        <v>16789.013619399997</v>
      </c>
      <c r="N11" s="24">
        <v>13676.145615000001</v>
      </c>
      <c r="O11" s="24">
        <v>14681.127998999997</v>
      </c>
      <c r="P11" s="24">
        <v>16540.899263999996</v>
      </c>
      <c r="Q11" s="24">
        <v>15678.672226999999</v>
      </c>
      <c r="R11" s="24">
        <v>15281.524301000001</v>
      </c>
      <c r="S11" s="24">
        <v>17251.922719999999</v>
      </c>
      <c r="T11" s="24">
        <v>14988.129770000003</v>
      </c>
      <c r="U11" s="24">
        <v>12607.096995</v>
      </c>
      <c r="V11" s="24">
        <v>16001.489410000002</v>
      </c>
      <c r="W11" s="24">
        <v>12829.666605999999</v>
      </c>
      <c r="X11" s="24">
        <v>13750.666846000002</v>
      </c>
      <c r="Y11" s="24">
        <v>15529.454140000002</v>
      </c>
      <c r="Z11" s="24">
        <v>14327.119655999997</v>
      </c>
      <c r="AA11" s="24">
        <v>14320.731860000002</v>
      </c>
    </row>
    <row r="12" spans="1:27" x14ac:dyDescent="0.25">
      <c r="A12" s="28" t="s">
        <v>40</v>
      </c>
      <c r="B12" s="28" t="s">
        <v>70</v>
      </c>
      <c r="C12" s="24">
        <v>27412.532863</v>
      </c>
      <c r="D12" s="24">
        <v>33791.955191131899</v>
      </c>
      <c r="E12" s="24">
        <v>31622.453918824704</v>
      </c>
      <c r="F12" s="24">
        <v>34017.776404137985</v>
      </c>
      <c r="G12" s="24">
        <v>37004.307678936675</v>
      </c>
      <c r="H12" s="24">
        <v>40300.60487404398</v>
      </c>
      <c r="I12" s="24">
        <v>43446.435159009743</v>
      </c>
      <c r="J12" s="24">
        <v>46048.350264689347</v>
      </c>
      <c r="K12" s="24">
        <v>45045.128609119602</v>
      </c>
      <c r="L12" s="24">
        <v>46076.674400699449</v>
      </c>
      <c r="M12" s="24">
        <v>48412.869696931011</v>
      </c>
      <c r="N12" s="24">
        <v>46147.983244828203</v>
      </c>
      <c r="O12" s="24">
        <v>44423.020968528544</v>
      </c>
      <c r="P12" s="24">
        <v>48573.279347369295</v>
      </c>
      <c r="Q12" s="24">
        <v>59449.247120768487</v>
      </c>
      <c r="R12" s="24">
        <v>67414.044146160202</v>
      </c>
      <c r="S12" s="24">
        <v>82031.358242373346</v>
      </c>
      <c r="T12" s="24">
        <v>82882.593543212104</v>
      </c>
      <c r="U12" s="24">
        <v>83545.705226232385</v>
      </c>
      <c r="V12" s="24">
        <v>81698.794475262694</v>
      </c>
      <c r="W12" s="24">
        <v>83978.048451500101</v>
      </c>
      <c r="X12" s="24">
        <v>83637.671544596087</v>
      </c>
      <c r="Y12" s="24">
        <v>90275.221313354108</v>
      </c>
      <c r="Z12" s="24">
        <v>93058.483703016289</v>
      </c>
      <c r="AA12" s="24">
        <v>97038.446098143395</v>
      </c>
    </row>
    <row r="13" spans="1:27" x14ac:dyDescent="0.25">
      <c r="A13" s="28" t="s">
        <v>40</v>
      </c>
      <c r="B13" s="28" t="s">
        <v>69</v>
      </c>
      <c r="C13" s="24">
        <v>13593.869923785429</v>
      </c>
      <c r="D13" s="24">
        <v>20631.394558100863</v>
      </c>
      <c r="E13" s="24">
        <v>21613.020560991077</v>
      </c>
      <c r="F13" s="24">
        <v>21382.21692775685</v>
      </c>
      <c r="G13" s="24">
        <v>23124.00324244488</v>
      </c>
      <c r="H13" s="24">
        <v>26843.488736427571</v>
      </c>
      <c r="I13" s="24">
        <v>29219.320961506095</v>
      </c>
      <c r="J13" s="24">
        <v>25928.644691385238</v>
      </c>
      <c r="K13" s="24">
        <v>41287.280999382128</v>
      </c>
      <c r="L13" s="24">
        <v>44099.477105783262</v>
      </c>
      <c r="M13" s="24">
        <v>45699.47562173273</v>
      </c>
      <c r="N13" s="24">
        <v>45280.137152947391</v>
      </c>
      <c r="O13" s="24">
        <v>43976.02979161129</v>
      </c>
      <c r="P13" s="24">
        <v>42935.497379338798</v>
      </c>
      <c r="Q13" s="24">
        <v>46205.935139548696</v>
      </c>
      <c r="R13" s="24">
        <v>46095.392009618299</v>
      </c>
      <c r="S13" s="24">
        <v>41743.024523940199</v>
      </c>
      <c r="T13" s="24">
        <v>43695.559556193897</v>
      </c>
      <c r="U13" s="24">
        <v>46282.632367007696</v>
      </c>
      <c r="V13" s="24">
        <v>47552.103921636895</v>
      </c>
      <c r="W13" s="24">
        <v>51927.078345812792</v>
      </c>
      <c r="X13" s="24">
        <v>63150.324870592405</v>
      </c>
      <c r="Y13" s="24">
        <v>61639.124117613297</v>
      </c>
      <c r="Z13" s="24">
        <v>64970.380887392501</v>
      </c>
      <c r="AA13" s="24">
        <v>65253.677139412786</v>
      </c>
    </row>
    <row r="14" spans="1:27" x14ac:dyDescent="0.25">
      <c r="A14" s="28" t="s">
        <v>40</v>
      </c>
      <c r="B14" s="28" t="s">
        <v>36</v>
      </c>
      <c r="C14" s="24">
        <v>201.08234532089998</v>
      </c>
      <c r="D14" s="24">
        <v>266.20591949319999</v>
      </c>
      <c r="E14" s="24">
        <v>293.20941386379997</v>
      </c>
      <c r="F14" s="24">
        <v>275.63858146780001</v>
      </c>
      <c r="G14" s="24">
        <v>289.15495567070002</v>
      </c>
      <c r="H14" s="24">
        <v>303.78599484429992</v>
      </c>
      <c r="I14" s="24">
        <v>301.597815491299</v>
      </c>
      <c r="J14" s="24">
        <v>426.68381363629999</v>
      </c>
      <c r="K14" s="24">
        <v>423.17311968079997</v>
      </c>
      <c r="L14" s="24">
        <v>2228.455995679999</v>
      </c>
      <c r="M14" s="24">
        <v>2859.425093627</v>
      </c>
      <c r="N14" s="24">
        <v>4350.8330500950005</v>
      </c>
      <c r="O14" s="24">
        <v>4296.5474874959991</v>
      </c>
      <c r="P14" s="24">
        <v>5062.494463043</v>
      </c>
      <c r="Q14" s="24">
        <v>5755.6041264400001</v>
      </c>
      <c r="R14" s="24">
        <v>5751.3096093675003</v>
      </c>
      <c r="S14" s="24">
        <v>5563.9345117805005</v>
      </c>
      <c r="T14" s="24">
        <v>5531.6653505539998</v>
      </c>
      <c r="U14" s="24">
        <v>5788.8079328079994</v>
      </c>
      <c r="V14" s="24">
        <v>5722.800105937501</v>
      </c>
      <c r="W14" s="24">
        <v>7049.3377843039998</v>
      </c>
      <c r="X14" s="24">
        <v>7696.4104008285003</v>
      </c>
      <c r="Y14" s="24">
        <v>7501.8313915760018</v>
      </c>
      <c r="Z14" s="24">
        <v>8450.6076925950001</v>
      </c>
      <c r="AA14" s="24">
        <v>8460.7854565769994</v>
      </c>
    </row>
    <row r="15" spans="1:27" x14ac:dyDescent="0.25">
      <c r="A15" s="28" t="s">
        <v>40</v>
      </c>
      <c r="B15" s="28" t="s">
        <v>74</v>
      </c>
      <c r="C15" s="24">
        <v>92.296800599999983</v>
      </c>
      <c r="D15" s="24">
        <v>138.32267000000002</v>
      </c>
      <c r="E15" s="24">
        <v>283.42805700000002</v>
      </c>
      <c r="F15" s="24">
        <v>320.9116680093</v>
      </c>
      <c r="G15" s="24">
        <v>1461.7876065963999</v>
      </c>
      <c r="H15" s="24">
        <v>2480.7629210732994</v>
      </c>
      <c r="I15" s="24">
        <v>2795.4565738416004</v>
      </c>
      <c r="J15" s="24">
        <v>2513.0295035396002</v>
      </c>
      <c r="K15" s="24">
        <v>8134.7833300454995</v>
      </c>
      <c r="L15" s="24">
        <v>8634.7729036925011</v>
      </c>
      <c r="M15" s="24">
        <v>8250.8166925534006</v>
      </c>
      <c r="N15" s="24">
        <v>9258.6524086989975</v>
      </c>
      <c r="O15" s="24">
        <v>8725.8646027608011</v>
      </c>
      <c r="P15" s="24">
        <v>8740.1514936760996</v>
      </c>
      <c r="Q15" s="24">
        <v>10700.634518957</v>
      </c>
      <c r="R15" s="24">
        <v>9923.9475549559993</v>
      </c>
      <c r="S15" s="24">
        <v>10207.184417016499</v>
      </c>
      <c r="T15" s="24">
        <v>9812.543585888001</v>
      </c>
      <c r="U15" s="24">
        <v>11017.334534071999</v>
      </c>
      <c r="V15" s="24">
        <v>10765.686101021</v>
      </c>
      <c r="W15" s="24">
        <v>12098.252724937001</v>
      </c>
      <c r="X15" s="24">
        <v>14056.710792943999</v>
      </c>
      <c r="Y15" s="24">
        <v>13977.782336619</v>
      </c>
      <c r="Z15" s="24">
        <v>16500.690302306004</v>
      </c>
      <c r="AA15" s="24">
        <v>16307.069395534998</v>
      </c>
    </row>
    <row r="16" spans="1:27" x14ac:dyDescent="0.25">
      <c r="A16" s="28" t="s">
        <v>40</v>
      </c>
      <c r="B16" s="28" t="s">
        <v>56</v>
      </c>
      <c r="C16" s="24">
        <v>27.502603141999998</v>
      </c>
      <c r="D16" s="24">
        <v>43.335240820000003</v>
      </c>
      <c r="E16" s="24">
        <v>61.963331055000005</v>
      </c>
      <c r="F16" s="24">
        <v>81.782970029999916</v>
      </c>
      <c r="G16" s="24">
        <v>119.53833352999999</v>
      </c>
      <c r="H16" s="24">
        <v>169.13354265000001</v>
      </c>
      <c r="I16" s="24">
        <v>211.70842726999999</v>
      </c>
      <c r="J16" s="24">
        <v>249.99035145999997</v>
      </c>
      <c r="K16" s="24">
        <v>352.77689945999998</v>
      </c>
      <c r="L16" s="24">
        <v>413.88228148999997</v>
      </c>
      <c r="M16" s="24">
        <v>517.14272259999893</v>
      </c>
      <c r="N16" s="24">
        <v>611.87656549999997</v>
      </c>
      <c r="O16" s="24">
        <v>686.1537975</v>
      </c>
      <c r="P16" s="24">
        <v>739.08707779999997</v>
      </c>
      <c r="Q16" s="24">
        <v>784.97031989999994</v>
      </c>
      <c r="R16" s="24">
        <v>861.96118290000004</v>
      </c>
      <c r="S16" s="24">
        <v>923.94448599999998</v>
      </c>
      <c r="T16" s="24">
        <v>967.6483379</v>
      </c>
      <c r="U16" s="24">
        <v>1035.3399967999999</v>
      </c>
      <c r="V16" s="24">
        <v>1087.3854567000001</v>
      </c>
      <c r="W16" s="24">
        <v>1188.3972136000002</v>
      </c>
      <c r="X16" s="24">
        <v>1270.8385888</v>
      </c>
      <c r="Y16" s="24">
        <v>1294.6280442999998</v>
      </c>
      <c r="Z16" s="24">
        <v>1371.1505316</v>
      </c>
      <c r="AA16" s="24">
        <v>1426.3967582999999</v>
      </c>
    </row>
    <row r="17" spans="1:27" x14ac:dyDescent="0.25">
      <c r="A17" s="33" t="s">
        <v>139</v>
      </c>
      <c r="B17" s="33"/>
      <c r="C17" s="30">
        <v>188274.02221060771</v>
      </c>
      <c r="D17" s="30">
        <v>187064.7756516106</v>
      </c>
      <c r="E17" s="30">
        <v>187190.69007587386</v>
      </c>
      <c r="F17" s="30">
        <v>186077.66918929416</v>
      </c>
      <c r="G17" s="30">
        <v>186119.45574516238</v>
      </c>
      <c r="H17" s="30">
        <v>183836.18572898424</v>
      </c>
      <c r="I17" s="30">
        <v>183458.39609541537</v>
      </c>
      <c r="J17" s="30">
        <v>186245.06651065315</v>
      </c>
      <c r="K17" s="30">
        <v>187062.38140266505</v>
      </c>
      <c r="L17" s="30">
        <v>187369.10043845608</v>
      </c>
      <c r="M17" s="30">
        <v>188158.54462873845</v>
      </c>
      <c r="N17" s="30">
        <v>189693.14193069431</v>
      </c>
      <c r="O17" s="30">
        <v>192630.05788343784</v>
      </c>
      <c r="P17" s="30">
        <v>195434.55499290058</v>
      </c>
      <c r="Q17" s="30">
        <v>195878.6261937267</v>
      </c>
      <c r="R17" s="30">
        <v>197934.04004273313</v>
      </c>
      <c r="S17" s="30">
        <v>204277.41268384623</v>
      </c>
      <c r="T17" s="30">
        <v>204422.62880103622</v>
      </c>
      <c r="U17" s="30">
        <v>205647.3163778529</v>
      </c>
      <c r="V17" s="30">
        <v>207294.1341029933</v>
      </c>
      <c r="W17" s="30">
        <v>209733.44111143189</v>
      </c>
      <c r="X17" s="30">
        <v>213892.5847911915</v>
      </c>
      <c r="Y17" s="30">
        <v>216194.91879250752</v>
      </c>
      <c r="Z17" s="30">
        <v>215605.30029418899</v>
      </c>
      <c r="AA17" s="30">
        <v>216732.50436158388</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48567.366300000009</v>
      </c>
      <c r="D20" s="24">
        <v>40138.125200000002</v>
      </c>
      <c r="E20" s="24">
        <v>38833.032099999997</v>
      </c>
      <c r="F20" s="24">
        <v>40180.016100000001</v>
      </c>
      <c r="G20" s="24">
        <v>40052.664300000004</v>
      </c>
      <c r="H20" s="24">
        <v>35386.205099999999</v>
      </c>
      <c r="I20" s="24">
        <v>34912.906900000002</v>
      </c>
      <c r="J20" s="24">
        <v>34138.817000000003</v>
      </c>
      <c r="K20" s="24">
        <v>25848.777665914</v>
      </c>
      <c r="L20" s="24">
        <v>24763.56929213</v>
      </c>
      <c r="M20" s="24">
        <v>19664.873402958001</v>
      </c>
      <c r="N20" s="24">
        <v>22192.656999999999</v>
      </c>
      <c r="O20" s="24">
        <v>25128.849200000001</v>
      </c>
      <c r="P20" s="24">
        <v>23570.697799999998</v>
      </c>
      <c r="Q20" s="24">
        <v>8597.4830000000002</v>
      </c>
      <c r="R20" s="24">
        <v>8672.4002999999993</v>
      </c>
      <c r="S20" s="24">
        <v>8672.3996999999999</v>
      </c>
      <c r="T20" s="24">
        <v>8672.4000000000015</v>
      </c>
      <c r="U20" s="24">
        <v>8672.4</v>
      </c>
      <c r="V20" s="24">
        <v>7262.8209000000006</v>
      </c>
      <c r="W20" s="24">
        <v>8672.4</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23.157584778</v>
      </c>
      <c r="D22" s="24">
        <v>34.691477128399995</v>
      </c>
      <c r="E22" s="24">
        <v>34.742971116700005</v>
      </c>
      <c r="F22" s="24">
        <v>65.527410720700004</v>
      </c>
      <c r="G22" s="24">
        <v>65.527403967999987</v>
      </c>
      <c r="H22" s="24">
        <v>65.527356681200004</v>
      </c>
      <c r="I22" s="24">
        <v>65.527377266800002</v>
      </c>
      <c r="J22" s="24">
        <v>65.527415151199989</v>
      </c>
      <c r="K22" s="24">
        <v>66.003946568499885</v>
      </c>
      <c r="L22" s="24">
        <v>65.657168819999995</v>
      </c>
      <c r="M22" s="24">
        <v>65.527442049900003</v>
      </c>
      <c r="N22" s="24">
        <v>66.601241366799982</v>
      </c>
      <c r="O22" s="24">
        <v>67.099717872000014</v>
      </c>
      <c r="P22" s="24">
        <v>132.75727209619998</v>
      </c>
      <c r="Q22" s="24">
        <v>1062.662879596</v>
      </c>
      <c r="R22" s="24">
        <v>683.75268778500003</v>
      </c>
      <c r="S22" s="24">
        <v>1393.1093151355001</v>
      </c>
      <c r="T22" s="24">
        <v>1531.7136122239999</v>
      </c>
      <c r="U22" s="24">
        <v>1889.7091649219999</v>
      </c>
      <c r="V22" s="24">
        <v>1577.1412823840001</v>
      </c>
      <c r="W22" s="24">
        <v>1619.305311334</v>
      </c>
      <c r="X22" s="24">
        <v>2193.5867147919998</v>
      </c>
      <c r="Y22" s="24">
        <v>412.073942923</v>
      </c>
      <c r="Z22" s="24">
        <v>1.48316E-2</v>
      </c>
      <c r="AA22" s="24">
        <v>1.4860348000000001E-2</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1.4937152560000001E-3</v>
      </c>
      <c r="D24" s="24">
        <v>1.4074451200000002E-3</v>
      </c>
      <c r="E24" s="24">
        <v>4.0207260251000001</v>
      </c>
      <c r="F24" s="24">
        <v>0.13258382105400002</v>
      </c>
      <c r="G24" s="24">
        <v>4.296813106530001</v>
      </c>
      <c r="H24" s="24">
        <v>3.5216990509199997</v>
      </c>
      <c r="I24" s="24">
        <v>3.1590469301999997</v>
      </c>
      <c r="J24" s="24">
        <v>3.9506257870599999</v>
      </c>
      <c r="K24" s="24">
        <v>3.4586454934300002</v>
      </c>
      <c r="L24" s="24">
        <v>5.1983283760900001</v>
      </c>
      <c r="M24" s="24">
        <v>5.1179493817699999</v>
      </c>
      <c r="N24" s="24">
        <v>9.5841843716900001</v>
      </c>
      <c r="O24" s="24">
        <v>6.1044268659700007</v>
      </c>
      <c r="P24" s="24">
        <v>0.35353543570000001</v>
      </c>
      <c r="Q24" s="24">
        <v>126.20767803195</v>
      </c>
      <c r="R24" s="24">
        <v>204.96220072977002</v>
      </c>
      <c r="S24" s="24">
        <v>376.32470708969998</v>
      </c>
      <c r="T24" s="24">
        <v>355.37370197570004</v>
      </c>
      <c r="U24" s="24">
        <v>621.1086468453999</v>
      </c>
      <c r="V24" s="24">
        <v>858.04228708170001</v>
      </c>
      <c r="W24" s="24">
        <v>575.28412611800002</v>
      </c>
      <c r="X24" s="24">
        <v>1774.0717606676999</v>
      </c>
      <c r="Y24" s="24">
        <v>2659.6687732089999</v>
      </c>
      <c r="Z24" s="24">
        <v>2180.7265417600001</v>
      </c>
      <c r="AA24" s="24">
        <v>2311.2470562434</v>
      </c>
    </row>
    <row r="25" spans="1:27" s="27" customFormat="1" x14ac:dyDescent="0.25">
      <c r="A25" s="28" t="s">
        <v>131</v>
      </c>
      <c r="B25" s="28" t="s">
        <v>66</v>
      </c>
      <c r="C25" s="24">
        <v>1911.49857</v>
      </c>
      <c r="D25" s="24">
        <v>2075.3453500000001</v>
      </c>
      <c r="E25" s="24">
        <v>1995.9949359999991</v>
      </c>
      <c r="F25" s="24">
        <v>2726.3791299999993</v>
      </c>
      <c r="G25" s="24">
        <v>2997.9012499999999</v>
      </c>
      <c r="H25" s="24">
        <v>3052.541029999999</v>
      </c>
      <c r="I25" s="24">
        <v>3151.9513299999999</v>
      </c>
      <c r="J25" s="24">
        <v>3835.7492199999997</v>
      </c>
      <c r="K25" s="24">
        <v>3241.9637899999989</v>
      </c>
      <c r="L25" s="24">
        <v>2962.074599999999</v>
      </c>
      <c r="M25" s="24">
        <v>2817.8595999999998</v>
      </c>
      <c r="N25" s="24">
        <v>2773.3211160000001</v>
      </c>
      <c r="O25" s="24">
        <v>3046.6530999999986</v>
      </c>
      <c r="P25" s="24">
        <v>3239.9284749999997</v>
      </c>
      <c r="Q25" s="24">
        <v>3369.3241410000001</v>
      </c>
      <c r="R25" s="24">
        <v>3028.8351510000002</v>
      </c>
      <c r="S25" s="24">
        <v>3674.7376699999995</v>
      </c>
      <c r="T25" s="24">
        <v>3105.2894100000003</v>
      </c>
      <c r="U25" s="24">
        <v>2807.1990340000002</v>
      </c>
      <c r="V25" s="24">
        <v>2790.8505300000002</v>
      </c>
      <c r="W25" s="24">
        <v>2547.4041100000004</v>
      </c>
      <c r="X25" s="24">
        <v>2996.9606659999999</v>
      </c>
      <c r="Y25" s="24">
        <v>3082.629574</v>
      </c>
      <c r="Z25" s="24">
        <v>2960.8653159999999</v>
      </c>
      <c r="AA25" s="24">
        <v>2942.9567099999999</v>
      </c>
    </row>
    <row r="26" spans="1:27" s="27" customFormat="1" x14ac:dyDescent="0.25">
      <c r="A26" s="28" t="s">
        <v>131</v>
      </c>
      <c r="B26" s="28" t="s">
        <v>70</v>
      </c>
      <c r="C26" s="24">
        <v>6036.760494000001</v>
      </c>
      <c r="D26" s="24">
        <v>7608.598973326777</v>
      </c>
      <c r="E26" s="24">
        <v>8468.668310346522</v>
      </c>
      <c r="F26" s="24">
        <v>10389.807833510951</v>
      </c>
      <c r="G26" s="24">
        <v>11235.403905675941</v>
      </c>
      <c r="H26" s="24">
        <v>12049.171221594499</v>
      </c>
      <c r="I26" s="24">
        <v>11871.146855923898</v>
      </c>
      <c r="J26" s="24">
        <v>13708.106791412771</v>
      </c>
      <c r="K26" s="24">
        <v>13185.8052514796</v>
      </c>
      <c r="L26" s="24">
        <v>14153.766668751401</v>
      </c>
      <c r="M26" s="24">
        <v>14468.854024993196</v>
      </c>
      <c r="N26" s="24">
        <v>14625.598314504101</v>
      </c>
      <c r="O26" s="24">
        <v>14366.692251120001</v>
      </c>
      <c r="P26" s="24">
        <v>15673.657521560799</v>
      </c>
      <c r="Q26" s="24">
        <v>20579.823815450094</v>
      </c>
      <c r="R26" s="24">
        <v>20210.7875437816</v>
      </c>
      <c r="S26" s="24">
        <v>21790.509675528498</v>
      </c>
      <c r="T26" s="24">
        <v>19128.153008336405</v>
      </c>
      <c r="U26" s="24">
        <v>20359.474644149697</v>
      </c>
      <c r="V26" s="24">
        <v>19483.502001004101</v>
      </c>
      <c r="W26" s="24">
        <v>25269.922346095293</v>
      </c>
      <c r="X26" s="24">
        <v>24809.8357278045</v>
      </c>
      <c r="Y26" s="24">
        <v>26058.2169209563</v>
      </c>
      <c r="Z26" s="24">
        <v>26937.018590802389</v>
      </c>
      <c r="AA26" s="24">
        <v>26949.067922879298</v>
      </c>
    </row>
    <row r="27" spans="1:27" s="27" customFormat="1" x14ac:dyDescent="0.25">
      <c r="A27" s="28" t="s">
        <v>131</v>
      </c>
      <c r="B27" s="28" t="s">
        <v>69</v>
      </c>
      <c r="C27" s="24">
        <v>4643.611214113419</v>
      </c>
      <c r="D27" s="24">
        <v>9225.6589569996577</v>
      </c>
      <c r="E27" s="24">
        <v>10078.669902840611</v>
      </c>
      <c r="F27" s="24">
        <v>10331.4910320659</v>
      </c>
      <c r="G27" s="24">
        <v>12384.4311409439</v>
      </c>
      <c r="H27" s="24">
        <v>15550.410177886899</v>
      </c>
      <c r="I27" s="24">
        <v>17948.591240069298</v>
      </c>
      <c r="J27" s="24">
        <v>16077.879007526599</v>
      </c>
      <c r="K27" s="24">
        <v>28996.605561606397</v>
      </c>
      <c r="L27" s="24">
        <v>31369.031319135098</v>
      </c>
      <c r="M27" s="24">
        <v>32349.683380213901</v>
      </c>
      <c r="N27" s="24">
        <v>31966.909030713898</v>
      </c>
      <c r="O27" s="24">
        <v>31145.394614474801</v>
      </c>
      <c r="P27" s="24">
        <v>30303.479178838501</v>
      </c>
      <c r="Q27" s="24">
        <v>32797.403635632596</v>
      </c>
      <c r="R27" s="24">
        <v>32933.224904972703</v>
      </c>
      <c r="S27" s="24">
        <v>29300.568557805</v>
      </c>
      <c r="T27" s="24">
        <v>30023.972121120994</v>
      </c>
      <c r="U27" s="24">
        <v>31967.3538981073</v>
      </c>
      <c r="V27" s="24">
        <v>32713.4783563452</v>
      </c>
      <c r="W27" s="24">
        <v>34477.100856119396</v>
      </c>
      <c r="X27" s="24">
        <v>38507.158851854496</v>
      </c>
      <c r="Y27" s="24">
        <v>37258.293104674696</v>
      </c>
      <c r="Z27" s="24">
        <v>40203.957224538499</v>
      </c>
      <c r="AA27" s="24">
        <v>40385.696373529296</v>
      </c>
    </row>
    <row r="28" spans="1:27" s="27" customFormat="1" x14ac:dyDescent="0.25">
      <c r="A28" s="28" t="s">
        <v>131</v>
      </c>
      <c r="B28" s="28" t="s">
        <v>36</v>
      </c>
      <c r="C28" s="24">
        <v>1.3766597300000001E-2</v>
      </c>
      <c r="D28" s="24">
        <v>1.4888568500000001E-2</v>
      </c>
      <c r="E28" s="24">
        <v>1.5498346E-2</v>
      </c>
      <c r="F28" s="24">
        <v>1.5418738199999999E-2</v>
      </c>
      <c r="G28" s="24">
        <v>2.2593360799999983E-2</v>
      </c>
      <c r="H28" s="24">
        <v>2.9175483000000002E-2</v>
      </c>
      <c r="I28" s="24">
        <v>3.48830532E-2</v>
      </c>
      <c r="J28" s="24">
        <v>4.0137539E-2</v>
      </c>
      <c r="K28" s="24">
        <v>4.1166301099999997E-2</v>
      </c>
      <c r="L28" s="24">
        <v>1810.196377596</v>
      </c>
      <c r="M28" s="24">
        <v>1801.2784599020001</v>
      </c>
      <c r="N28" s="24">
        <v>2802.952926557</v>
      </c>
      <c r="O28" s="24">
        <v>2797.9613355279998</v>
      </c>
      <c r="P28" s="24">
        <v>2733.8889616209999</v>
      </c>
      <c r="Q28" s="24">
        <v>3197.1196568939999</v>
      </c>
      <c r="R28" s="24">
        <v>3187.8482258305003</v>
      </c>
      <c r="S28" s="24">
        <v>3080.0401621525002</v>
      </c>
      <c r="T28" s="24">
        <v>3054.1941277449996</v>
      </c>
      <c r="U28" s="24">
        <v>3123.3317735409996</v>
      </c>
      <c r="V28" s="24">
        <v>3069.9775737275004</v>
      </c>
      <c r="W28" s="24">
        <v>4391.5764646480002</v>
      </c>
      <c r="X28" s="24">
        <v>4388.3267957955004</v>
      </c>
      <c r="Y28" s="24">
        <v>4256.6222814650009</v>
      </c>
      <c r="Z28" s="24">
        <v>4457.5725549950002</v>
      </c>
      <c r="AA28" s="24">
        <v>4461.5227827790004</v>
      </c>
    </row>
    <row r="29" spans="1:27" s="27" customFormat="1" x14ac:dyDescent="0.25">
      <c r="A29" s="28" t="s">
        <v>131</v>
      </c>
      <c r="B29" s="28" t="s">
        <v>74</v>
      </c>
      <c r="C29" s="24">
        <v>7.2379405999999902</v>
      </c>
      <c r="D29" s="24">
        <v>50.569564999999997</v>
      </c>
      <c r="E29" s="24">
        <v>82.305197000000007</v>
      </c>
      <c r="F29" s="24">
        <v>115.57964666659998</v>
      </c>
      <c r="G29" s="24">
        <v>1134.2535190123001</v>
      </c>
      <c r="H29" s="24">
        <v>2030.664419218899</v>
      </c>
      <c r="I29" s="24">
        <v>2275.0528446333005</v>
      </c>
      <c r="J29" s="24">
        <v>2096.8705848972004</v>
      </c>
      <c r="K29" s="24">
        <v>7609.625819506</v>
      </c>
      <c r="L29" s="24">
        <v>8069.548152280001</v>
      </c>
      <c r="M29" s="24">
        <v>7841.3198704839997</v>
      </c>
      <c r="N29" s="24">
        <v>8660.8825322459998</v>
      </c>
      <c r="O29" s="24">
        <v>8136.2687935900012</v>
      </c>
      <c r="P29" s="24">
        <v>8210.3162638689992</v>
      </c>
      <c r="Q29" s="24">
        <v>9991.4974525399994</v>
      </c>
      <c r="R29" s="24">
        <v>8967.1222930199983</v>
      </c>
      <c r="S29" s="24">
        <v>8704.8130969949998</v>
      </c>
      <c r="T29" s="24">
        <v>8291.808343304001</v>
      </c>
      <c r="U29" s="24">
        <v>9110.7213967839998</v>
      </c>
      <c r="V29" s="24">
        <v>8943.2969543359995</v>
      </c>
      <c r="W29" s="24">
        <v>9109.7421145740009</v>
      </c>
      <c r="X29" s="24">
        <v>8931.8849707699992</v>
      </c>
      <c r="Y29" s="24">
        <v>8912.0623132630008</v>
      </c>
      <c r="Z29" s="24">
        <v>9679.8226382620014</v>
      </c>
      <c r="AA29" s="24">
        <v>9515.1211738499987</v>
      </c>
    </row>
    <row r="30" spans="1:27" s="27" customFormat="1" x14ac:dyDescent="0.25">
      <c r="A30" s="28" t="s">
        <v>131</v>
      </c>
      <c r="B30" s="28" t="s">
        <v>56</v>
      </c>
      <c r="C30" s="24">
        <v>9.3199998270000002</v>
      </c>
      <c r="D30" s="24">
        <v>15.84483292</v>
      </c>
      <c r="E30" s="24">
        <v>20.299516075</v>
      </c>
      <c r="F30" s="24">
        <v>29.413073260000001</v>
      </c>
      <c r="G30" s="24">
        <v>43.627222999999987</v>
      </c>
      <c r="H30" s="24">
        <v>62.702794799999992</v>
      </c>
      <c r="I30" s="24">
        <v>77.022071099999991</v>
      </c>
      <c r="J30" s="24">
        <v>91.102405899999994</v>
      </c>
      <c r="K30" s="24">
        <v>139.06968376</v>
      </c>
      <c r="L30" s="24">
        <v>154.85458693999996</v>
      </c>
      <c r="M30" s="24">
        <v>188.33658909999897</v>
      </c>
      <c r="N30" s="24">
        <v>212.10652799999997</v>
      </c>
      <c r="O30" s="24">
        <v>240.84520529999998</v>
      </c>
      <c r="P30" s="24">
        <v>250.30293310000002</v>
      </c>
      <c r="Q30" s="24">
        <v>269.50547189999997</v>
      </c>
      <c r="R30" s="24">
        <v>292.61338490000003</v>
      </c>
      <c r="S30" s="24">
        <v>308.74527399999999</v>
      </c>
      <c r="T30" s="24">
        <v>323.50008790000004</v>
      </c>
      <c r="U30" s="24">
        <v>345.26443080000007</v>
      </c>
      <c r="V30" s="24">
        <v>359.3006297</v>
      </c>
      <c r="W30" s="24">
        <v>391.48890360000001</v>
      </c>
      <c r="X30" s="24">
        <v>427.27030480000002</v>
      </c>
      <c r="Y30" s="24">
        <v>430.74903530000006</v>
      </c>
      <c r="Z30" s="24">
        <v>453.95789560000003</v>
      </c>
      <c r="AA30" s="24">
        <v>472.10508829999998</v>
      </c>
    </row>
    <row r="31" spans="1:27" s="27" customFormat="1" x14ac:dyDescent="0.25">
      <c r="A31" s="33" t="s">
        <v>139</v>
      </c>
      <c r="B31" s="33"/>
      <c r="C31" s="30">
        <v>61182.395656606692</v>
      </c>
      <c r="D31" s="30">
        <v>59082.421364899958</v>
      </c>
      <c r="E31" s="30">
        <v>59415.128946328929</v>
      </c>
      <c r="F31" s="30">
        <v>63693.354090118606</v>
      </c>
      <c r="G31" s="30">
        <v>66740.224813694382</v>
      </c>
      <c r="H31" s="30">
        <v>66107.376585213526</v>
      </c>
      <c r="I31" s="30">
        <v>67953.282750190207</v>
      </c>
      <c r="J31" s="30">
        <v>67830.030059877623</v>
      </c>
      <c r="K31" s="30">
        <v>71342.614861061928</v>
      </c>
      <c r="L31" s="30">
        <v>73319.297377212584</v>
      </c>
      <c r="M31" s="30">
        <v>69371.915799596769</v>
      </c>
      <c r="N31" s="30">
        <v>71634.67088695649</v>
      </c>
      <c r="O31" s="30">
        <v>73760.793310332767</v>
      </c>
      <c r="P31" s="30">
        <v>72920.873782931201</v>
      </c>
      <c r="Q31" s="30">
        <v>66532.905149710641</v>
      </c>
      <c r="R31" s="30">
        <v>65733.962788269069</v>
      </c>
      <c r="S31" s="30">
        <v>65207.649625558697</v>
      </c>
      <c r="T31" s="30">
        <v>62816.901853657109</v>
      </c>
      <c r="U31" s="30">
        <v>66317.245388024399</v>
      </c>
      <c r="V31" s="30">
        <v>64685.835356815005</v>
      </c>
      <c r="W31" s="30">
        <v>73161.416749666678</v>
      </c>
      <c r="X31" s="30">
        <v>70281.613721118687</v>
      </c>
      <c r="Y31" s="30">
        <v>69470.882315762996</v>
      </c>
      <c r="Z31" s="30">
        <v>72282.582504700884</v>
      </c>
      <c r="AA31" s="30">
        <v>72588.982923000003</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51103.405400000011</v>
      </c>
      <c r="D34" s="24">
        <v>45325.380700000009</v>
      </c>
      <c r="E34" s="24">
        <v>48671.274499999992</v>
      </c>
      <c r="F34" s="24">
        <v>48917.238499999999</v>
      </c>
      <c r="G34" s="24">
        <v>44008.683242034007</v>
      </c>
      <c r="H34" s="24">
        <v>41095.746219742992</v>
      </c>
      <c r="I34" s="24">
        <v>37320.436432174996</v>
      </c>
      <c r="J34" s="24">
        <v>38292.801335490003</v>
      </c>
      <c r="K34" s="24">
        <v>36987.694471318995</v>
      </c>
      <c r="L34" s="24">
        <v>35614.187285139997</v>
      </c>
      <c r="M34" s="24">
        <v>34039.541099149996</v>
      </c>
      <c r="N34" s="24">
        <v>38129.165094007003</v>
      </c>
      <c r="O34" s="24">
        <v>39311.041515962992</v>
      </c>
      <c r="P34" s="24">
        <v>38681.111360030991</v>
      </c>
      <c r="Q34" s="24">
        <v>38310.432500000003</v>
      </c>
      <c r="R34" s="24">
        <v>33831.492200000001</v>
      </c>
      <c r="S34" s="24">
        <v>26594.585899999998</v>
      </c>
      <c r="T34" s="24">
        <v>26425.207199999997</v>
      </c>
      <c r="U34" s="24">
        <v>26136.841600000003</v>
      </c>
      <c r="V34" s="24">
        <v>24893.143600000003</v>
      </c>
      <c r="W34" s="24">
        <v>23982.025600000001</v>
      </c>
      <c r="X34" s="24">
        <v>20971.059099999999</v>
      </c>
      <c r="Y34" s="24">
        <v>17738.8001</v>
      </c>
      <c r="Z34" s="24">
        <v>14178.2549</v>
      </c>
      <c r="AA34" s="24">
        <v>12012.020500000001</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1150.2390949999999</v>
      </c>
      <c r="D36" s="24">
        <v>1176.4350805888998</v>
      </c>
      <c r="E36" s="24">
        <v>1176.4351821656999</v>
      </c>
      <c r="F36" s="24">
        <v>1309.0451310040999</v>
      </c>
      <c r="G36" s="24">
        <v>1309.0453613659001</v>
      </c>
      <c r="H36" s="24">
        <v>1309.0454395122999</v>
      </c>
      <c r="I36" s="24">
        <v>1327.2022213876999</v>
      </c>
      <c r="J36" s="24">
        <v>1338.6490591118002</v>
      </c>
      <c r="K36" s="24">
        <v>1309.0454808268998</v>
      </c>
      <c r="L36" s="24">
        <v>1309.0454289391002</v>
      </c>
      <c r="M36" s="24">
        <v>1309.0455046423001</v>
      </c>
      <c r="N36" s="24">
        <v>1309.0460363123002</v>
      </c>
      <c r="O36" s="24">
        <v>1309.0465318232002</v>
      </c>
      <c r="P36" s="24">
        <v>1376.3403531239999</v>
      </c>
      <c r="Q36" s="24">
        <v>2952.4555095643</v>
      </c>
      <c r="R36" s="24">
        <v>2331.2808587309996</v>
      </c>
      <c r="S36" s="24">
        <v>3258.7034204014999</v>
      </c>
      <c r="T36" s="24">
        <v>3571.0787740165001</v>
      </c>
      <c r="U36" s="24">
        <v>3327.125249793</v>
      </c>
      <c r="V36" s="24">
        <v>3172.9435516890003</v>
      </c>
      <c r="W36" s="24">
        <v>3329.2398280971997</v>
      </c>
      <c r="X36" s="24">
        <v>4043.0227008339998</v>
      </c>
      <c r="Y36" s="24">
        <v>4022.2934850320003</v>
      </c>
      <c r="Z36" s="24">
        <v>3447.0422913839998</v>
      </c>
      <c r="AA36" s="24">
        <v>1766.8903604980001</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0.66579617423499993</v>
      </c>
      <c r="D38" s="24">
        <v>1.883351508E-3</v>
      </c>
      <c r="E38" s="24">
        <v>2.5919520492219998</v>
      </c>
      <c r="F38" s="24">
        <v>6.640187745303999</v>
      </c>
      <c r="G38" s="24">
        <v>19.74399358626</v>
      </c>
      <c r="H38" s="24">
        <v>12.991275817259991</v>
      </c>
      <c r="I38" s="24">
        <v>5.9941995517850009</v>
      </c>
      <c r="J38" s="24">
        <v>22.254407045269996</v>
      </c>
      <c r="K38" s="24">
        <v>5.2388696049740009</v>
      </c>
      <c r="L38" s="24">
        <v>7.1605779574680009</v>
      </c>
      <c r="M38" s="24">
        <v>6.2107669953530005</v>
      </c>
      <c r="N38" s="24">
        <v>19.281448796800003</v>
      </c>
      <c r="O38" s="24">
        <v>4.7901309467399997</v>
      </c>
      <c r="P38" s="24">
        <v>5.4720580800700001</v>
      </c>
      <c r="Q38" s="24">
        <v>57.427012095100004</v>
      </c>
      <c r="R38" s="24">
        <v>98.319587716200004</v>
      </c>
      <c r="S38" s="24">
        <v>316.46204363869998</v>
      </c>
      <c r="T38" s="24">
        <v>230.77853042132</v>
      </c>
      <c r="U38" s="24">
        <v>404.0672728641</v>
      </c>
      <c r="V38" s="24">
        <v>566.85304930463997</v>
      </c>
      <c r="W38" s="24">
        <v>421.81264505759998</v>
      </c>
      <c r="X38" s="24">
        <v>1208.9791235693992</v>
      </c>
      <c r="Y38" s="24">
        <v>1217.3152176766</v>
      </c>
      <c r="Z38" s="24">
        <v>1255.1254177385999</v>
      </c>
      <c r="AA38" s="24">
        <v>1467.3661087254</v>
      </c>
    </row>
    <row r="39" spans="1:27" s="27" customFormat="1" x14ac:dyDescent="0.25">
      <c r="A39" s="28" t="s">
        <v>132</v>
      </c>
      <c r="B39" s="28" t="s">
        <v>66</v>
      </c>
      <c r="C39" s="24">
        <v>686.27814000000001</v>
      </c>
      <c r="D39" s="24">
        <v>682.90922</v>
      </c>
      <c r="E39" s="24">
        <v>682.61455999999998</v>
      </c>
      <c r="F39" s="24">
        <v>677.25029999999992</v>
      </c>
      <c r="G39" s="24">
        <v>674.43623000000002</v>
      </c>
      <c r="H39" s="24">
        <v>671.62194</v>
      </c>
      <c r="I39" s="24">
        <v>671.65321000000006</v>
      </c>
      <c r="J39" s="24">
        <v>662.8759</v>
      </c>
      <c r="K39" s="24">
        <v>663.01909000000001</v>
      </c>
      <c r="L39" s="24">
        <v>660.25117</v>
      </c>
      <c r="M39" s="24">
        <v>660.56075999999996</v>
      </c>
      <c r="N39" s="24">
        <v>655.45195000000001</v>
      </c>
      <c r="O39" s="24">
        <v>652.49720000000002</v>
      </c>
      <c r="P39" s="24">
        <v>649.30538000000001</v>
      </c>
      <c r="Q39" s="24">
        <v>648.37943999999993</v>
      </c>
      <c r="R39" s="24">
        <v>641.85392000000002</v>
      </c>
      <c r="S39" s="24">
        <v>240.82480000000001</v>
      </c>
      <c r="T39" s="24">
        <v>240.21523999999999</v>
      </c>
      <c r="U39" s="24">
        <v>239.6447</v>
      </c>
      <c r="V39" s="24">
        <v>237.18404000000001</v>
      </c>
      <c r="W39" s="24">
        <v>237.33861999999999</v>
      </c>
      <c r="X39" s="24">
        <v>0</v>
      </c>
      <c r="Y39" s="24">
        <v>0</v>
      </c>
      <c r="Z39" s="24">
        <v>0</v>
      </c>
      <c r="AA39" s="24">
        <v>0</v>
      </c>
    </row>
    <row r="40" spans="1:27" s="27" customFormat="1" x14ac:dyDescent="0.25">
      <c r="A40" s="28" t="s">
        <v>132</v>
      </c>
      <c r="B40" s="28" t="s">
        <v>70</v>
      </c>
      <c r="C40" s="24">
        <v>2116.77124</v>
      </c>
      <c r="D40" s="24">
        <v>3588.6842998454908</v>
      </c>
      <c r="E40" s="24">
        <v>3553.9778212910796</v>
      </c>
      <c r="F40" s="24">
        <v>3249.1173097403998</v>
      </c>
      <c r="G40" s="24">
        <v>5049.9054698294512</v>
      </c>
      <c r="H40" s="24">
        <v>6746.9093703992021</v>
      </c>
      <c r="I40" s="24">
        <v>10065.216205688001</v>
      </c>
      <c r="J40" s="24">
        <v>12675.712820389403</v>
      </c>
      <c r="K40" s="24">
        <v>12287.6411245288</v>
      </c>
      <c r="L40" s="24">
        <v>12663.259566750901</v>
      </c>
      <c r="M40" s="24">
        <v>12266.669109583798</v>
      </c>
      <c r="N40" s="24">
        <v>11960.819920596203</v>
      </c>
      <c r="O40" s="24">
        <v>10692.295325658901</v>
      </c>
      <c r="P40" s="24">
        <v>12920.845057137398</v>
      </c>
      <c r="Q40" s="24">
        <v>15209.609591257089</v>
      </c>
      <c r="R40" s="24">
        <v>20640.257395118297</v>
      </c>
      <c r="S40" s="24">
        <v>33760.89296207251</v>
      </c>
      <c r="T40" s="24">
        <v>33492.801273936289</v>
      </c>
      <c r="U40" s="24">
        <v>33918.357551117195</v>
      </c>
      <c r="V40" s="24">
        <v>30626.708419883696</v>
      </c>
      <c r="W40" s="24">
        <v>30163.282196507906</v>
      </c>
      <c r="X40" s="24">
        <v>27863.128943635998</v>
      </c>
      <c r="Y40" s="24">
        <v>33116.681303076301</v>
      </c>
      <c r="Z40" s="24">
        <v>33949.252831560392</v>
      </c>
      <c r="AA40" s="24">
        <v>38457.397269994195</v>
      </c>
    </row>
    <row r="41" spans="1:27" s="27" customFormat="1" x14ac:dyDescent="0.25">
      <c r="A41" s="28" t="s">
        <v>132</v>
      </c>
      <c r="B41" s="28" t="s">
        <v>69</v>
      </c>
      <c r="C41" s="24">
        <v>5214.9757744447097</v>
      </c>
      <c r="D41" s="24">
        <v>7522.2313748405022</v>
      </c>
      <c r="E41" s="24">
        <v>7577.3789280736282</v>
      </c>
      <c r="F41" s="24">
        <v>7241.68748921101</v>
      </c>
      <c r="G41" s="24">
        <v>7091.1782197834791</v>
      </c>
      <c r="H41" s="24">
        <v>7536.8620571377996</v>
      </c>
      <c r="I41" s="24">
        <v>7491.5716143852014</v>
      </c>
      <c r="J41" s="24">
        <v>6291.0693607931007</v>
      </c>
      <c r="K41" s="24">
        <v>8658.9129483449015</v>
      </c>
      <c r="L41" s="24">
        <v>9057.2247621949027</v>
      </c>
      <c r="M41" s="24">
        <v>9594.4292390601022</v>
      </c>
      <c r="N41" s="24">
        <v>9457.1931715421961</v>
      </c>
      <c r="O41" s="24">
        <v>9137.574859610897</v>
      </c>
      <c r="P41" s="24">
        <v>9025.9784166378013</v>
      </c>
      <c r="Q41" s="24">
        <v>9638.0812535734003</v>
      </c>
      <c r="R41" s="24">
        <v>9277.0195871833002</v>
      </c>
      <c r="S41" s="24">
        <v>8804.3880006689997</v>
      </c>
      <c r="T41" s="24">
        <v>9697.9068088808999</v>
      </c>
      <c r="U41" s="24">
        <v>10119.3170414712</v>
      </c>
      <c r="V41" s="24">
        <v>10521.074744251297</v>
      </c>
      <c r="W41" s="24">
        <v>10466.789337214699</v>
      </c>
      <c r="X41" s="24">
        <v>16264.402202863101</v>
      </c>
      <c r="Y41" s="24">
        <v>15594.292980755899</v>
      </c>
      <c r="Z41" s="24">
        <v>16205.762552194203</v>
      </c>
      <c r="AA41" s="24">
        <v>16175.712152472799</v>
      </c>
    </row>
    <row r="42" spans="1:27" s="27" customFormat="1" x14ac:dyDescent="0.25">
      <c r="A42" s="28" t="s">
        <v>132</v>
      </c>
      <c r="B42" s="28" t="s">
        <v>36</v>
      </c>
      <c r="C42" s="24">
        <v>1.2323833421999901</v>
      </c>
      <c r="D42" s="24">
        <v>20.800642247099987</v>
      </c>
      <c r="E42" s="24">
        <v>24.632043985000003</v>
      </c>
      <c r="F42" s="24">
        <v>26.355902284199999</v>
      </c>
      <c r="G42" s="24">
        <v>29.303998324999998</v>
      </c>
      <c r="H42" s="24">
        <v>29.543048001999999</v>
      </c>
      <c r="I42" s="24">
        <v>30.591746944</v>
      </c>
      <c r="J42" s="24">
        <v>177.45078910000001</v>
      </c>
      <c r="K42" s="24">
        <v>180.2346186</v>
      </c>
      <c r="L42" s="24">
        <v>179.86986239999902</v>
      </c>
      <c r="M42" s="24">
        <v>813.79867850000005</v>
      </c>
      <c r="N42" s="24">
        <v>848.52512590000003</v>
      </c>
      <c r="O42" s="24">
        <v>844.85821659999999</v>
      </c>
      <c r="P42" s="24">
        <v>1579.8664851999999</v>
      </c>
      <c r="Q42" s="24">
        <v>1593.4493456999999</v>
      </c>
      <c r="R42" s="24">
        <v>1588.2458584999999</v>
      </c>
      <c r="S42" s="24">
        <v>1535.8449966999999</v>
      </c>
      <c r="T42" s="24">
        <v>1555.3398127999999</v>
      </c>
      <c r="U42" s="24">
        <v>1560.2825995000001</v>
      </c>
      <c r="V42" s="24">
        <v>1550.2671380000002</v>
      </c>
      <c r="W42" s="24">
        <v>1565.4281956</v>
      </c>
      <c r="X42" s="24">
        <v>2026.9888284000001</v>
      </c>
      <c r="Y42" s="24">
        <v>1991.4099504000001</v>
      </c>
      <c r="Z42" s="24">
        <v>2230.2726193999997</v>
      </c>
      <c r="AA42" s="24">
        <v>2218.7357967999997</v>
      </c>
    </row>
    <row r="43" spans="1:27" s="27" customFormat="1" x14ac:dyDescent="0.25">
      <c r="A43" s="28" t="s">
        <v>132</v>
      </c>
      <c r="B43" s="28" t="s">
        <v>74</v>
      </c>
      <c r="C43" s="24">
        <v>85.058859999999996</v>
      </c>
      <c r="D43" s="24">
        <v>87.753105000000005</v>
      </c>
      <c r="E43" s="24">
        <v>201.12286</v>
      </c>
      <c r="F43" s="24">
        <v>205.321828474</v>
      </c>
      <c r="G43" s="24">
        <v>327.52274008949996</v>
      </c>
      <c r="H43" s="24">
        <v>450.08544652700004</v>
      </c>
      <c r="I43" s="24">
        <v>520.3900746974</v>
      </c>
      <c r="J43" s="24">
        <v>416.14470345939998</v>
      </c>
      <c r="K43" s="24">
        <v>525.14246307500002</v>
      </c>
      <c r="L43" s="24">
        <v>565.20937926149998</v>
      </c>
      <c r="M43" s="24">
        <v>409.47920471000003</v>
      </c>
      <c r="N43" s="24">
        <v>597.75089750300003</v>
      </c>
      <c r="O43" s="24">
        <v>589.57678099199995</v>
      </c>
      <c r="P43" s="24">
        <v>529.81312088900006</v>
      </c>
      <c r="Q43" s="24">
        <v>709.10342504000005</v>
      </c>
      <c r="R43" s="24">
        <v>956.78577999999993</v>
      </c>
      <c r="S43" s="24">
        <v>1502.3236099999999</v>
      </c>
      <c r="T43" s="24">
        <v>1520.6876400000001</v>
      </c>
      <c r="U43" s="24">
        <v>1627.61256</v>
      </c>
      <c r="V43" s="24">
        <v>1525.1614199999999</v>
      </c>
      <c r="W43" s="24">
        <v>2683.8788999999997</v>
      </c>
      <c r="X43" s="24">
        <v>4088.8600999999999</v>
      </c>
      <c r="Y43" s="24">
        <v>3883.0173300000001</v>
      </c>
      <c r="Z43" s="24">
        <v>5100.2719800000004</v>
      </c>
      <c r="AA43" s="24">
        <v>5046.6552999999994</v>
      </c>
    </row>
    <row r="44" spans="1:27" s="27" customFormat="1" x14ac:dyDescent="0.25">
      <c r="A44" s="28" t="s">
        <v>132</v>
      </c>
      <c r="B44" s="28" t="s">
        <v>56</v>
      </c>
      <c r="C44" s="24">
        <v>4.5032597000000001</v>
      </c>
      <c r="D44" s="24">
        <v>5.9545864999999996</v>
      </c>
      <c r="E44" s="24">
        <v>9.5598369999999999</v>
      </c>
      <c r="F44" s="24">
        <v>14.476005000000001</v>
      </c>
      <c r="G44" s="24">
        <v>22.931923000000001</v>
      </c>
      <c r="H44" s="24">
        <v>32.961643000000002</v>
      </c>
      <c r="I44" s="24">
        <v>40.82302</v>
      </c>
      <c r="J44" s="24">
        <v>47.160065000000003</v>
      </c>
      <c r="K44" s="24">
        <v>67.212059999999994</v>
      </c>
      <c r="L44" s="24">
        <v>84.964675999999997</v>
      </c>
      <c r="M44" s="24">
        <v>102.84085</v>
      </c>
      <c r="N44" s="24">
        <v>127.83501</v>
      </c>
      <c r="O44" s="24">
        <v>148.66758999999999</v>
      </c>
      <c r="P44" s="24">
        <v>160.64045999999999</v>
      </c>
      <c r="Q44" s="24">
        <v>170.08868000000001</v>
      </c>
      <c r="R44" s="24">
        <v>189.75095999999999</v>
      </c>
      <c r="S44" s="24">
        <v>211.05989</v>
      </c>
      <c r="T44" s="24">
        <v>226.15402</v>
      </c>
      <c r="U44" s="24">
        <v>246.07059000000001</v>
      </c>
      <c r="V44" s="24">
        <v>253.35388</v>
      </c>
      <c r="W44" s="24">
        <v>277.63695999999999</v>
      </c>
      <c r="X44" s="24">
        <v>301.92827999999997</v>
      </c>
      <c r="Y44" s="24">
        <v>310.38643999999999</v>
      </c>
      <c r="Z44" s="24">
        <v>322.37169999999998</v>
      </c>
      <c r="AA44" s="24">
        <v>340.35424999999998</v>
      </c>
    </row>
    <row r="45" spans="1:27" s="27" customFormat="1" x14ac:dyDescent="0.25">
      <c r="A45" s="33" t="s">
        <v>139</v>
      </c>
      <c r="B45" s="33"/>
      <c r="C45" s="30">
        <v>60272.335445618963</v>
      </c>
      <c r="D45" s="30">
        <v>58295.642558626401</v>
      </c>
      <c r="E45" s="30">
        <v>61664.272943579628</v>
      </c>
      <c r="F45" s="30">
        <v>61400.978917700821</v>
      </c>
      <c r="G45" s="30">
        <v>58152.992516599086</v>
      </c>
      <c r="H45" s="30">
        <v>57373.17630260955</v>
      </c>
      <c r="I45" s="30">
        <v>56882.073883187681</v>
      </c>
      <c r="J45" s="30">
        <v>59283.362882829577</v>
      </c>
      <c r="K45" s="30">
        <v>59911.551984624566</v>
      </c>
      <c r="L45" s="30">
        <v>59311.128790982373</v>
      </c>
      <c r="M45" s="30">
        <v>57876.456479431552</v>
      </c>
      <c r="N45" s="30">
        <v>61530.9576212545</v>
      </c>
      <c r="O45" s="30">
        <v>61107.245564002733</v>
      </c>
      <c r="P45" s="30">
        <v>62659.052625010256</v>
      </c>
      <c r="Q45" s="30">
        <v>66816.385306489887</v>
      </c>
      <c r="R45" s="30">
        <v>66820.223548748792</v>
      </c>
      <c r="S45" s="30">
        <v>72975.857126781702</v>
      </c>
      <c r="T45" s="30">
        <v>73657.987827255012</v>
      </c>
      <c r="U45" s="30">
        <v>74145.35341524551</v>
      </c>
      <c r="V45" s="30">
        <v>70017.90740512863</v>
      </c>
      <c r="W45" s="30">
        <v>68600.488226877394</v>
      </c>
      <c r="X45" s="30">
        <v>70350.592070902494</v>
      </c>
      <c r="Y45" s="30">
        <v>71689.383086540809</v>
      </c>
      <c r="Z45" s="30">
        <v>69035.437992877196</v>
      </c>
      <c r="AA45" s="30">
        <v>69879.386391690394</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31870.612900000004</v>
      </c>
      <c r="D49" s="24">
        <v>27919.221999999998</v>
      </c>
      <c r="E49" s="24">
        <v>30608.678</v>
      </c>
      <c r="F49" s="24">
        <v>25020.087570209998</v>
      </c>
      <c r="G49" s="24">
        <v>23379.907190527003</v>
      </c>
      <c r="H49" s="24">
        <v>22610.859156537001</v>
      </c>
      <c r="I49" s="24">
        <v>20781.306588516996</v>
      </c>
      <c r="J49" s="24">
        <v>21653.135399999996</v>
      </c>
      <c r="K49" s="24">
        <v>20051.212</v>
      </c>
      <c r="L49" s="24">
        <v>21460.905299999999</v>
      </c>
      <c r="M49" s="24">
        <v>21574.6345</v>
      </c>
      <c r="N49" s="24">
        <v>22247.8073</v>
      </c>
      <c r="O49" s="24">
        <v>23132.8145</v>
      </c>
      <c r="P49" s="24">
        <v>22684.420899999997</v>
      </c>
      <c r="Q49" s="24">
        <v>22033.251</v>
      </c>
      <c r="R49" s="24">
        <v>22703.0429</v>
      </c>
      <c r="S49" s="24">
        <v>21963.4748</v>
      </c>
      <c r="T49" s="24">
        <v>21444.279500000001</v>
      </c>
      <c r="U49" s="24">
        <v>21364.300600000002</v>
      </c>
      <c r="V49" s="24">
        <v>22851.4872</v>
      </c>
      <c r="W49" s="24">
        <v>21435.351900000001</v>
      </c>
      <c r="X49" s="24">
        <v>22208.588299999999</v>
      </c>
      <c r="Y49" s="24">
        <v>20969.629500000003</v>
      </c>
      <c r="Z49" s="24">
        <v>21296.419399999999</v>
      </c>
      <c r="AA49" s="24">
        <v>21995.732199999999</v>
      </c>
    </row>
    <row r="50" spans="1:27" s="27" customFormat="1" x14ac:dyDescent="0.25">
      <c r="A50" s="28" t="s">
        <v>133</v>
      </c>
      <c r="B50" s="28" t="s">
        <v>20</v>
      </c>
      <c r="C50" s="24">
        <v>0</v>
      </c>
      <c r="D50" s="24">
        <v>1.3471271000000001E-3</v>
      </c>
      <c r="E50" s="24">
        <v>1.4068654999999999E-3</v>
      </c>
      <c r="F50" s="24">
        <v>1.5350493E-3</v>
      </c>
      <c r="G50" s="24">
        <v>1.545477E-3</v>
      </c>
      <c r="H50" s="24">
        <v>1.5918904999999901E-3</v>
      </c>
      <c r="I50" s="24">
        <v>1.6293620000000001E-3</v>
      </c>
      <c r="J50" s="24">
        <v>1.6828313E-3</v>
      </c>
      <c r="K50" s="24">
        <v>1.7486089999999999E-3</v>
      </c>
      <c r="L50" s="24">
        <v>1.7577223000000001E-3</v>
      </c>
      <c r="M50" s="24">
        <v>1.7479723999999999E-3</v>
      </c>
      <c r="N50" s="24">
        <v>2.1829775000000002E-3</v>
      </c>
      <c r="O50" s="24">
        <v>2.4094973000000001E-3</v>
      </c>
      <c r="P50" s="24">
        <v>2.7960262000000001E-3</v>
      </c>
      <c r="Q50" s="24">
        <v>3.7252956999999998E-3</v>
      </c>
      <c r="R50" s="24">
        <v>3.6512889999999998E-3</v>
      </c>
      <c r="S50" s="24">
        <v>4.7058593000000003E-3</v>
      </c>
      <c r="T50" s="24">
        <v>4.8892900000000001E-3</v>
      </c>
      <c r="U50" s="24">
        <v>7.059348E-3</v>
      </c>
      <c r="V50" s="24">
        <v>6.5234704000000001E-3</v>
      </c>
      <c r="W50" s="24">
        <v>6.9519500000000001E-3</v>
      </c>
      <c r="X50" s="24">
        <v>8.6378859999999991E-3</v>
      </c>
      <c r="Y50" s="24">
        <v>9.6830969999999999E-3</v>
      </c>
      <c r="Z50" s="24">
        <v>9.2136869999999999E-3</v>
      </c>
      <c r="AA50" s="24">
        <v>9.2533949999999993E-3</v>
      </c>
    </row>
    <row r="51" spans="1:27" s="27" customFormat="1" x14ac:dyDescent="0.25">
      <c r="A51" s="28" t="s">
        <v>133</v>
      </c>
      <c r="B51" s="28" t="s">
        <v>32</v>
      </c>
      <c r="C51" s="24">
        <v>16.153986</v>
      </c>
      <c r="D51" s="24">
        <v>13.905194</v>
      </c>
      <c r="E51" s="24">
        <v>17.619821999999999</v>
      </c>
      <c r="F51" s="24">
        <v>9.0375979999999991</v>
      </c>
      <c r="G51" s="24">
        <v>12.711581000000001</v>
      </c>
      <c r="H51" s="24">
        <v>30.309649</v>
      </c>
      <c r="I51" s="24">
        <v>35.337309999999903</v>
      </c>
      <c r="J51" s="24">
        <v>41.255859999999998</v>
      </c>
      <c r="K51" s="24">
        <v>49.998609999999999</v>
      </c>
      <c r="L51" s="24">
        <v>37.644444</v>
      </c>
      <c r="M51" s="24">
        <v>16.413525</v>
      </c>
      <c r="N51" s="24">
        <v>13.565804</v>
      </c>
      <c r="O51" s="24">
        <v>10.711684999999999</v>
      </c>
      <c r="P51" s="24">
        <v>63.917679999999997</v>
      </c>
      <c r="Q51" s="24">
        <v>99.652500000000003</v>
      </c>
      <c r="R51" s="24">
        <v>45.379669999999997</v>
      </c>
      <c r="S51" s="24">
        <v>139.99966000000001</v>
      </c>
      <c r="T51" s="24">
        <v>146.98337000000001</v>
      </c>
      <c r="U51" s="24">
        <v>0</v>
      </c>
      <c r="V51" s="24">
        <v>0</v>
      </c>
      <c r="W51" s="24">
        <v>0</v>
      </c>
      <c r="X51" s="24">
        <v>0</v>
      </c>
      <c r="Y51" s="24">
        <v>0</v>
      </c>
      <c r="Z51" s="24">
        <v>0</v>
      </c>
      <c r="AA51" s="24">
        <v>0</v>
      </c>
    </row>
    <row r="52" spans="1:27" s="27" customFormat="1" x14ac:dyDescent="0.25">
      <c r="A52" s="28" t="s">
        <v>133</v>
      </c>
      <c r="B52" s="28" t="s">
        <v>67</v>
      </c>
      <c r="C52" s="24">
        <v>7.7039114838200007</v>
      </c>
      <c r="D52" s="24">
        <v>20.795036088319979</v>
      </c>
      <c r="E52" s="24">
        <v>13.42916173982</v>
      </c>
      <c r="F52" s="24">
        <v>9.4847585141700002</v>
      </c>
      <c r="G52" s="24">
        <v>12.4415892721</v>
      </c>
      <c r="H52" s="24">
        <v>29.497263250480003</v>
      </c>
      <c r="I52" s="24">
        <v>19.865428663339987</v>
      </c>
      <c r="J52" s="24">
        <v>11.140200320269999</v>
      </c>
      <c r="K52" s="24">
        <v>20.871981671899995</v>
      </c>
      <c r="L52" s="24">
        <v>13.4103873057</v>
      </c>
      <c r="M52" s="24">
        <v>13.035086756729999</v>
      </c>
      <c r="N52" s="24">
        <v>14.243735894149999</v>
      </c>
      <c r="O52" s="24">
        <v>6.53056917413</v>
      </c>
      <c r="P52" s="24">
        <v>6.9253657017600005</v>
      </c>
      <c r="Q52" s="24">
        <v>94.589266788800003</v>
      </c>
      <c r="R52" s="24">
        <v>29.694087312650002</v>
      </c>
      <c r="S52" s="24">
        <v>134.31531763940001</v>
      </c>
      <c r="T52" s="24">
        <v>48.100138841429988</v>
      </c>
      <c r="U52" s="24">
        <v>178.83510850669998</v>
      </c>
      <c r="V52" s="24">
        <v>240.84298231220001</v>
      </c>
      <c r="W52" s="24">
        <v>286.37437266440003</v>
      </c>
      <c r="X52" s="24">
        <v>226.75228543319992</v>
      </c>
      <c r="Y52" s="24">
        <v>720.92072573660005</v>
      </c>
      <c r="Z52" s="24">
        <v>486.85254006899999</v>
      </c>
      <c r="AA52" s="24">
        <v>303.74995224220004</v>
      </c>
    </row>
    <row r="53" spans="1:27" s="27" customFormat="1" x14ac:dyDescent="0.25">
      <c r="A53" s="28" t="s">
        <v>133</v>
      </c>
      <c r="B53" s="28" t="s">
        <v>66</v>
      </c>
      <c r="C53" s="24">
        <v>2856.4003399999997</v>
      </c>
      <c r="D53" s="24">
        <v>2771.5937330000002</v>
      </c>
      <c r="E53" s="24">
        <v>2581.223152</v>
      </c>
      <c r="F53" s="24">
        <v>3178.9831399999998</v>
      </c>
      <c r="G53" s="24">
        <v>3272.7170099999994</v>
      </c>
      <c r="H53" s="24">
        <v>3090.8562459999998</v>
      </c>
      <c r="I53" s="24">
        <v>3108.519851</v>
      </c>
      <c r="J53" s="24">
        <v>3909.5403200000001</v>
      </c>
      <c r="K53" s="24">
        <v>3238.9878359999993</v>
      </c>
      <c r="L53" s="24">
        <v>2776.4487260000001</v>
      </c>
      <c r="M53" s="24">
        <v>2778.7513499999995</v>
      </c>
      <c r="N53" s="24">
        <v>2517.2063750000002</v>
      </c>
      <c r="O53" s="24">
        <v>3082.3773080000001</v>
      </c>
      <c r="P53" s="24">
        <v>3172.3829980000005</v>
      </c>
      <c r="Q53" s="24">
        <v>3012.3997650000001</v>
      </c>
      <c r="R53" s="24">
        <v>3005.8373200000005</v>
      </c>
      <c r="S53" s="24">
        <v>3785.8283859999997</v>
      </c>
      <c r="T53" s="24">
        <v>3143.0384499999996</v>
      </c>
      <c r="U53" s="24">
        <v>2700.3034299999999</v>
      </c>
      <c r="V53" s="24">
        <v>2688.3252399999997</v>
      </c>
      <c r="W53" s="24">
        <v>2436.301195</v>
      </c>
      <c r="X53" s="24">
        <v>2978.5741200000002</v>
      </c>
      <c r="Y53" s="24">
        <v>3069.090956</v>
      </c>
      <c r="Z53" s="24">
        <v>2900.6656149999999</v>
      </c>
      <c r="AA53" s="24">
        <v>2909.07593</v>
      </c>
    </row>
    <row r="54" spans="1:27" s="27" customFormat="1" x14ac:dyDescent="0.25">
      <c r="A54" s="28" t="s">
        <v>133</v>
      </c>
      <c r="B54" s="28" t="s">
        <v>70</v>
      </c>
      <c r="C54" s="24">
        <v>11288.45825</v>
      </c>
      <c r="D54" s="24">
        <v>13660.00114520402</v>
      </c>
      <c r="E54" s="24">
        <v>11633.796206024161</v>
      </c>
      <c r="F54" s="24">
        <v>12119.073693346771</v>
      </c>
      <c r="G54" s="24">
        <v>12544.00055406074</v>
      </c>
      <c r="H54" s="24">
        <v>12827.378935256387</v>
      </c>
      <c r="I54" s="24">
        <v>12806.594067739532</v>
      </c>
      <c r="J54" s="24">
        <v>11634.570148101431</v>
      </c>
      <c r="K54" s="24">
        <v>11867.212904554002</v>
      </c>
      <c r="L54" s="24">
        <v>11674.659847250352</v>
      </c>
      <c r="M54" s="24">
        <v>13303.695953077124</v>
      </c>
      <c r="N54" s="24">
        <v>11641.061196373897</v>
      </c>
      <c r="O54" s="24">
        <v>11807.76900205074</v>
      </c>
      <c r="P54" s="24">
        <v>12347.207144118798</v>
      </c>
      <c r="Q54" s="24">
        <v>13086.075638689803</v>
      </c>
      <c r="R54" s="24">
        <v>13372.1075418861</v>
      </c>
      <c r="S54" s="24">
        <v>12350.87026252935</v>
      </c>
      <c r="T54" s="24">
        <v>14122.002756640499</v>
      </c>
      <c r="U54" s="24">
        <v>13882.945703053092</v>
      </c>
      <c r="V54" s="24">
        <v>14786.780520671602</v>
      </c>
      <c r="W54" s="24">
        <v>13907.139483196999</v>
      </c>
      <c r="X54" s="24">
        <v>16172.184524256099</v>
      </c>
      <c r="Y54" s="24">
        <v>16521.476876718498</v>
      </c>
      <c r="Z54" s="24">
        <v>16770.684339653504</v>
      </c>
      <c r="AA54" s="24">
        <v>16540.813637745701</v>
      </c>
    </row>
    <row r="55" spans="1:27" s="27" customFormat="1" x14ac:dyDescent="0.25">
      <c r="A55" s="28" t="s">
        <v>133</v>
      </c>
      <c r="B55" s="28" t="s">
        <v>69</v>
      </c>
      <c r="C55" s="24">
        <v>2709.4815314462599</v>
      </c>
      <c r="D55" s="24">
        <v>2694.5253438499194</v>
      </c>
      <c r="E55" s="24">
        <v>2763.4780393164201</v>
      </c>
      <c r="F55" s="24">
        <v>2664.6233706469598</v>
      </c>
      <c r="G55" s="24">
        <v>2530.5299807346501</v>
      </c>
      <c r="H55" s="24">
        <v>2630.9231025440699</v>
      </c>
      <c r="I55" s="24">
        <v>2637.3272932770892</v>
      </c>
      <c r="J55" s="24">
        <v>2477.0289258496205</v>
      </c>
      <c r="K55" s="24">
        <v>2521.6250539806601</v>
      </c>
      <c r="L55" s="24">
        <v>2557.6987853846504</v>
      </c>
      <c r="M55" s="24">
        <v>2599.9215600760003</v>
      </c>
      <c r="N55" s="24">
        <v>2691.5616093804001</v>
      </c>
      <c r="O55" s="24">
        <v>2580.6401539074004</v>
      </c>
      <c r="P55" s="24">
        <v>2498.3305680148997</v>
      </c>
      <c r="Q55" s="24">
        <v>2638.5424018559002</v>
      </c>
      <c r="R55" s="24">
        <v>2711.0237969073</v>
      </c>
      <c r="S55" s="24">
        <v>2528.8428429543997</v>
      </c>
      <c r="T55" s="24">
        <v>2689.5584985849996</v>
      </c>
      <c r="U55" s="24">
        <v>2891.6825956050002</v>
      </c>
      <c r="V55" s="24">
        <v>2876.4512472949996</v>
      </c>
      <c r="W55" s="24">
        <v>3779.820738546</v>
      </c>
      <c r="X55" s="24">
        <v>5333.4547388190003</v>
      </c>
      <c r="Y55" s="24">
        <v>5638.8245134500003</v>
      </c>
      <c r="Z55" s="24">
        <v>5639.3629126160004</v>
      </c>
      <c r="AA55" s="24">
        <v>5674.8744960909999</v>
      </c>
    </row>
    <row r="56" spans="1:27" s="27" customFormat="1" x14ac:dyDescent="0.25">
      <c r="A56" s="28" t="s">
        <v>133</v>
      </c>
      <c r="B56" s="28" t="s">
        <v>36</v>
      </c>
      <c r="C56" s="24">
        <v>121.3182486628</v>
      </c>
      <c r="D56" s="24">
        <v>172.60034578899999</v>
      </c>
      <c r="E56" s="24">
        <v>182.8952714374</v>
      </c>
      <c r="F56" s="24">
        <v>177.53867939</v>
      </c>
      <c r="G56" s="24">
        <v>185.5841597228</v>
      </c>
      <c r="H56" s="24">
        <v>195.61467487669998</v>
      </c>
      <c r="I56" s="24">
        <v>192.65337729299901</v>
      </c>
      <c r="J56" s="24">
        <v>176.29406914129999</v>
      </c>
      <c r="K56" s="24">
        <v>170.02144350500001</v>
      </c>
      <c r="L56" s="24">
        <v>169.50023923199998</v>
      </c>
      <c r="M56" s="24">
        <v>175.25965864</v>
      </c>
      <c r="N56" s="24">
        <v>179.82575118400001</v>
      </c>
      <c r="O56" s="24">
        <v>140.61098271399899</v>
      </c>
      <c r="P56" s="24">
        <v>142.14084663</v>
      </c>
      <c r="Q56" s="24">
        <v>142.59946051999998</v>
      </c>
      <c r="R56" s="24">
        <v>141.03397520000001</v>
      </c>
      <c r="S56" s="24">
        <v>135.54505807999999</v>
      </c>
      <c r="T56" s="24">
        <v>130.12565199299999</v>
      </c>
      <c r="U56" s="24">
        <v>319.88968399999999</v>
      </c>
      <c r="V56" s="24">
        <v>325.21641399999999</v>
      </c>
      <c r="W56" s="24">
        <v>263.86062400000003</v>
      </c>
      <c r="X56" s="24">
        <v>209.98552699999999</v>
      </c>
      <c r="Y56" s="24">
        <v>204.407939</v>
      </c>
      <c r="Z56" s="24">
        <v>216.372927</v>
      </c>
      <c r="AA56" s="24">
        <v>217.82417799999999</v>
      </c>
    </row>
    <row r="57" spans="1:27" s="27" customFormat="1" x14ac:dyDescent="0.25">
      <c r="A57" s="28" t="s">
        <v>133</v>
      </c>
      <c r="B57" s="28" t="s">
        <v>74</v>
      </c>
      <c r="C57" s="24">
        <v>0</v>
      </c>
      <c r="D57" s="24">
        <v>0</v>
      </c>
      <c r="E57" s="24">
        <v>0</v>
      </c>
      <c r="F57" s="24">
        <v>3.9810109999999996E-3</v>
      </c>
      <c r="G57" s="24">
        <v>4.2924369999999996E-3</v>
      </c>
      <c r="H57" s="24">
        <v>5.5415459999999996E-3</v>
      </c>
      <c r="I57" s="24">
        <v>5.6623732999999997E-3</v>
      </c>
      <c r="J57" s="24">
        <v>5.6728296999999997E-3</v>
      </c>
      <c r="K57" s="24">
        <v>6.1787292000000001E-3</v>
      </c>
      <c r="L57" s="24">
        <v>6.3817300000000004E-3</v>
      </c>
      <c r="M57" s="24">
        <v>6.5450930000000001E-3</v>
      </c>
      <c r="N57" s="24">
        <v>8.5359140000000003E-3</v>
      </c>
      <c r="O57" s="24">
        <v>8.4756989999999997E-3</v>
      </c>
      <c r="P57" s="24">
        <v>9.7447890000000002E-3</v>
      </c>
      <c r="Q57" s="24">
        <v>1.8703166E-2</v>
      </c>
      <c r="R57" s="24">
        <v>1.8690346E-2</v>
      </c>
      <c r="S57" s="24">
        <v>1.8347763E-2</v>
      </c>
      <c r="T57" s="24">
        <v>1.838594E-2</v>
      </c>
      <c r="U57" s="24">
        <v>278.96715999999998</v>
      </c>
      <c r="V57" s="24">
        <v>297.18599999999998</v>
      </c>
      <c r="W57" s="24">
        <v>304.56464</v>
      </c>
      <c r="X57" s="24">
        <v>1035.9032999999999</v>
      </c>
      <c r="Y57" s="24">
        <v>1182.635</v>
      </c>
      <c r="Z57" s="24">
        <v>1720.5244</v>
      </c>
      <c r="AA57" s="24">
        <v>1745.2219</v>
      </c>
    </row>
    <row r="58" spans="1:27" s="27" customFormat="1" x14ac:dyDescent="0.25">
      <c r="A58" s="28" t="s">
        <v>133</v>
      </c>
      <c r="B58" s="28" t="s">
        <v>56</v>
      </c>
      <c r="C58" s="24">
        <v>6.5907970000000002</v>
      </c>
      <c r="D58" s="24">
        <v>9.9526909999999997</v>
      </c>
      <c r="E58" s="24">
        <v>15.222249</v>
      </c>
      <c r="F58" s="24">
        <v>20.624320000000001</v>
      </c>
      <c r="G58" s="24">
        <v>31.429245000000002</v>
      </c>
      <c r="H58" s="24">
        <v>46.089950000000002</v>
      </c>
      <c r="I58" s="24">
        <v>60.479064999999999</v>
      </c>
      <c r="J58" s="24">
        <v>72.705939999999998</v>
      </c>
      <c r="K58" s="24">
        <v>98.810590000000005</v>
      </c>
      <c r="L58" s="24">
        <v>119.07397</v>
      </c>
      <c r="M58" s="24">
        <v>158.04195999999999</v>
      </c>
      <c r="N58" s="24">
        <v>192.51096000000001</v>
      </c>
      <c r="O58" s="24">
        <v>211.50002000000001</v>
      </c>
      <c r="P58" s="24">
        <v>238.9</v>
      </c>
      <c r="Q58" s="24">
        <v>249.43555000000001</v>
      </c>
      <c r="R58" s="24">
        <v>266.44256999999999</v>
      </c>
      <c r="S58" s="24">
        <v>283.00153</v>
      </c>
      <c r="T58" s="24">
        <v>296.25326999999999</v>
      </c>
      <c r="U58" s="24">
        <v>314.22692999999998</v>
      </c>
      <c r="V58" s="24">
        <v>337.56527999999997</v>
      </c>
      <c r="W58" s="24">
        <v>367.53230000000002</v>
      </c>
      <c r="X58" s="24">
        <v>384.40352999999999</v>
      </c>
      <c r="Y58" s="24">
        <v>396.28390000000002</v>
      </c>
      <c r="Z58" s="24">
        <v>433.30880000000002</v>
      </c>
      <c r="AA58" s="24">
        <v>449.34755999999999</v>
      </c>
    </row>
    <row r="59" spans="1:27" s="27" customFormat="1" x14ac:dyDescent="0.25">
      <c r="A59" s="33" t="s">
        <v>139</v>
      </c>
      <c r="B59" s="33"/>
      <c r="C59" s="30">
        <v>48748.810918930089</v>
      </c>
      <c r="D59" s="30">
        <v>47080.043799269362</v>
      </c>
      <c r="E59" s="30">
        <v>47618.225787945899</v>
      </c>
      <c r="F59" s="30">
        <v>43001.291665767196</v>
      </c>
      <c r="G59" s="30">
        <v>41752.309451071495</v>
      </c>
      <c r="H59" s="30">
        <v>41219.825944478434</v>
      </c>
      <c r="I59" s="30">
        <v>39388.952168558957</v>
      </c>
      <c r="J59" s="30">
        <v>39726.672537102619</v>
      </c>
      <c r="K59" s="30">
        <v>37749.91013481556</v>
      </c>
      <c r="L59" s="30">
        <v>38520.769247663004</v>
      </c>
      <c r="M59" s="30">
        <v>40286.453722882252</v>
      </c>
      <c r="N59" s="30">
        <v>39125.448203625951</v>
      </c>
      <c r="O59" s="30">
        <v>40620.845627629569</v>
      </c>
      <c r="P59" s="30">
        <v>40773.187451861661</v>
      </c>
      <c r="Q59" s="30">
        <v>40964.514297630201</v>
      </c>
      <c r="R59" s="30">
        <v>41867.088967395051</v>
      </c>
      <c r="S59" s="30">
        <v>40903.335974982452</v>
      </c>
      <c r="T59" s="30">
        <v>41593.967603356934</v>
      </c>
      <c r="U59" s="30">
        <v>41018.074496512796</v>
      </c>
      <c r="V59" s="30">
        <v>43443.893713749203</v>
      </c>
      <c r="W59" s="30">
        <v>41844.994641357393</v>
      </c>
      <c r="X59" s="30">
        <v>46919.562606394291</v>
      </c>
      <c r="Y59" s="30">
        <v>46919.952255002107</v>
      </c>
      <c r="Z59" s="30">
        <v>47093.994021025508</v>
      </c>
      <c r="AA59" s="30">
        <v>47424.255469473894</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1286.49377</v>
      </c>
      <c r="D64" s="24">
        <v>1149.3130186408</v>
      </c>
      <c r="E64" s="24">
        <v>623.48100988500005</v>
      </c>
      <c r="F64" s="24">
        <v>463.40542459020003</v>
      </c>
      <c r="G64" s="24">
        <v>463.40542949159999</v>
      </c>
      <c r="H64" s="24">
        <v>463.4054024061</v>
      </c>
      <c r="I64" s="24">
        <v>463.40542933469999</v>
      </c>
      <c r="J64" s="24">
        <v>463.40552057709999</v>
      </c>
      <c r="K64" s="24">
        <v>463.40561164629997</v>
      </c>
      <c r="L64" s="24">
        <v>463.40558370589997</v>
      </c>
      <c r="M64" s="24">
        <v>463.4055778792</v>
      </c>
      <c r="N64" s="24">
        <v>463.406201356</v>
      </c>
      <c r="O64" s="24">
        <v>463.40633511940001</v>
      </c>
      <c r="P64" s="24">
        <v>698.91474154370007</v>
      </c>
      <c r="Q64" s="24">
        <v>1062.6063268318001</v>
      </c>
      <c r="R64" s="24">
        <v>463.40766545729997</v>
      </c>
      <c r="S64" s="24">
        <v>4.6872470000000003E-3</v>
      </c>
      <c r="T64" s="24">
        <v>4.7218827999999996E-3</v>
      </c>
      <c r="U64" s="24">
        <v>5.2691506999999896E-3</v>
      </c>
      <c r="V64" s="24">
        <v>5.1302709999999996E-3</v>
      </c>
      <c r="W64" s="24">
        <v>5.7145133999999898E-3</v>
      </c>
      <c r="X64" s="24">
        <v>6.5247426000000002E-3</v>
      </c>
      <c r="Y64" s="24">
        <v>7.9971260000000002E-3</v>
      </c>
      <c r="Z64" s="24">
        <v>7.6650473999999996E-3</v>
      </c>
      <c r="AA64" s="24">
        <v>7.6945769999999898E-3</v>
      </c>
    </row>
    <row r="65" spans="1:27" s="27" customFormat="1" x14ac:dyDescent="0.25">
      <c r="A65" s="28" t="s">
        <v>134</v>
      </c>
      <c r="B65" s="28" t="s">
        <v>32</v>
      </c>
      <c r="C65" s="24">
        <v>716.06514299999992</v>
      </c>
      <c r="D65" s="24">
        <v>702.97260000000006</v>
      </c>
      <c r="E65" s="24">
        <v>734.24170000000004</v>
      </c>
      <c r="F65" s="24">
        <v>84.096019999999996</v>
      </c>
      <c r="G65" s="24">
        <v>84.096019999999996</v>
      </c>
      <c r="H65" s="24">
        <v>84.096019999999996</v>
      </c>
      <c r="I65" s="24">
        <v>84.096019999999996</v>
      </c>
      <c r="J65" s="24">
        <v>84.096059999999994</v>
      </c>
      <c r="K65" s="24">
        <v>84.096029999999999</v>
      </c>
      <c r="L65" s="24">
        <v>84.096053999999995</v>
      </c>
      <c r="M65" s="24">
        <v>84.096019999999996</v>
      </c>
      <c r="N65" s="24">
        <v>84.096040000000002</v>
      </c>
      <c r="O65" s="24">
        <v>84.096040000000002</v>
      </c>
      <c r="P65" s="24">
        <v>84.096085000000002</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43.141495232466006</v>
      </c>
      <c r="D66" s="24">
        <v>28.631278409012001</v>
      </c>
      <c r="E66" s="24">
        <v>86.213892383399894</v>
      </c>
      <c r="F66" s="24">
        <v>6.2787101378190018</v>
      </c>
      <c r="G66" s="24">
        <v>14.289737691999999</v>
      </c>
      <c r="H66" s="24">
        <v>48.033628125199996</v>
      </c>
      <c r="I66" s="24">
        <v>48.087073363039998</v>
      </c>
      <c r="J66" s="24">
        <v>52.997262478423977</v>
      </c>
      <c r="K66" s="24">
        <v>61.433393784899984</v>
      </c>
      <c r="L66" s="24">
        <v>49.918824867360001</v>
      </c>
      <c r="M66" s="24">
        <v>15.280266341700001</v>
      </c>
      <c r="N66" s="24">
        <v>39.289493618160002</v>
      </c>
      <c r="O66" s="24">
        <v>25.381980641920002</v>
      </c>
      <c r="P66" s="24">
        <v>79.865152812410003</v>
      </c>
      <c r="Q66" s="24">
        <v>147.99581432470001</v>
      </c>
      <c r="R66" s="24">
        <v>79.338966396100005</v>
      </c>
      <c r="S66" s="24">
        <v>398.46128271800006</v>
      </c>
      <c r="T66" s="24">
        <v>430.41506871028992</v>
      </c>
      <c r="U66" s="24">
        <v>615.79010181139995</v>
      </c>
      <c r="V66" s="24">
        <v>617.98266211960004</v>
      </c>
      <c r="W66" s="24">
        <v>675.44186907990002</v>
      </c>
      <c r="X66" s="24">
        <v>727.60680983520012</v>
      </c>
      <c r="Y66" s="24">
        <v>1009.9029546789999</v>
      </c>
      <c r="Z66" s="24">
        <v>400.1554648</v>
      </c>
      <c r="AA66" s="24">
        <v>259.85339019999998</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6174.6585190000005</v>
      </c>
      <c r="D68" s="24">
        <v>6895.2902830596786</v>
      </c>
      <c r="E68" s="24">
        <v>6064.7391541519401</v>
      </c>
      <c r="F68" s="24">
        <v>6413.9352069316628</v>
      </c>
      <c r="G68" s="24">
        <v>6147.8827439223487</v>
      </c>
      <c r="H68" s="24">
        <v>6616.1270775713901</v>
      </c>
      <c r="I68" s="24">
        <v>6593.267936341309</v>
      </c>
      <c r="J68" s="24">
        <v>6164.2109323002378</v>
      </c>
      <c r="K68" s="24">
        <v>5873.3431980158994</v>
      </c>
      <c r="L68" s="24">
        <v>5791.9086066102955</v>
      </c>
      <c r="M68" s="24">
        <v>6331.4057388681986</v>
      </c>
      <c r="N68" s="24">
        <v>5673.7007460953009</v>
      </c>
      <c r="O68" s="24">
        <v>5353.8219313178979</v>
      </c>
      <c r="P68" s="24">
        <v>5234.3750759509012</v>
      </c>
      <c r="Q68" s="24">
        <v>7507.9852153472984</v>
      </c>
      <c r="R68" s="24">
        <v>7121.7016560815</v>
      </c>
      <c r="S68" s="24">
        <v>8178.5681734289983</v>
      </c>
      <c r="T68" s="24">
        <v>10235.2932691274</v>
      </c>
      <c r="U68" s="24">
        <v>9549.8235767828992</v>
      </c>
      <c r="V68" s="24">
        <v>10455.474798541301</v>
      </c>
      <c r="W68" s="24">
        <v>8831.8037251649021</v>
      </c>
      <c r="X68" s="24">
        <v>8985.3491194995004</v>
      </c>
      <c r="Y68" s="24">
        <v>8344.7857789770005</v>
      </c>
      <c r="Z68" s="24">
        <v>9551.3874566989962</v>
      </c>
      <c r="AA68" s="24">
        <v>8984.2731712652003</v>
      </c>
    </row>
    <row r="69" spans="1:27" s="27" customFormat="1" x14ac:dyDescent="0.25">
      <c r="A69" s="28" t="s">
        <v>134</v>
      </c>
      <c r="B69" s="28" t="s">
        <v>69</v>
      </c>
      <c r="C69" s="24">
        <v>1025.8011677181203</v>
      </c>
      <c r="D69" s="24">
        <v>1188.9785943105403</v>
      </c>
      <c r="E69" s="24">
        <v>1193.4933409753899</v>
      </c>
      <c r="F69" s="24">
        <v>1144.4146770329</v>
      </c>
      <c r="G69" s="24">
        <v>1117.86338014739</v>
      </c>
      <c r="H69" s="24">
        <v>1125.2925711735702</v>
      </c>
      <c r="I69" s="24">
        <v>1141.82995612846</v>
      </c>
      <c r="J69" s="24">
        <v>1082.6665241341195</v>
      </c>
      <c r="K69" s="24">
        <v>1110.1361437967701</v>
      </c>
      <c r="L69" s="24">
        <v>1115.5208236799101</v>
      </c>
      <c r="M69" s="24">
        <v>1155.4403264352204</v>
      </c>
      <c r="N69" s="24">
        <v>1164.4694589595999</v>
      </c>
      <c r="O69" s="24">
        <v>1112.4162079461998</v>
      </c>
      <c r="P69" s="24">
        <v>1107.7058818064002</v>
      </c>
      <c r="Q69" s="24">
        <v>1131.9042086635</v>
      </c>
      <c r="R69" s="24">
        <v>1174.1207039704002</v>
      </c>
      <c r="S69" s="24">
        <v>1109.2220196439002</v>
      </c>
      <c r="T69" s="24">
        <v>1284.1186423995998</v>
      </c>
      <c r="U69" s="24">
        <v>1304.2753457251993</v>
      </c>
      <c r="V69" s="24">
        <v>1441.0963687606002</v>
      </c>
      <c r="W69" s="24">
        <v>3203.3630864897</v>
      </c>
      <c r="X69" s="24">
        <v>3045.3046141688005</v>
      </c>
      <c r="Y69" s="24">
        <v>3147.7095337248998</v>
      </c>
      <c r="Z69" s="24">
        <v>2921.2939483677997</v>
      </c>
      <c r="AA69" s="24">
        <v>3017.3900798351997</v>
      </c>
    </row>
    <row r="70" spans="1:27" s="27" customFormat="1" x14ac:dyDescent="0.25">
      <c r="A70" s="28" t="s">
        <v>134</v>
      </c>
      <c r="B70" s="28" t="s">
        <v>36</v>
      </c>
      <c r="C70" s="24">
        <v>78.515445049600004</v>
      </c>
      <c r="D70" s="24">
        <v>72.786978636599997</v>
      </c>
      <c r="E70" s="24">
        <v>85.663816392000001</v>
      </c>
      <c r="F70" s="24">
        <v>71.725858955000007</v>
      </c>
      <c r="G70" s="24">
        <v>74.241353901400004</v>
      </c>
      <c r="H70" s="24">
        <v>78.595046400999991</v>
      </c>
      <c r="I70" s="24">
        <v>78.312602668599993</v>
      </c>
      <c r="J70" s="24">
        <v>72.892951222999997</v>
      </c>
      <c r="K70" s="24">
        <v>72.870229979000015</v>
      </c>
      <c r="L70" s="24">
        <v>68.880812884999997</v>
      </c>
      <c r="M70" s="24">
        <v>69.072605670000016</v>
      </c>
      <c r="N70" s="24">
        <v>519.519544</v>
      </c>
      <c r="O70" s="24">
        <v>513.10745900000006</v>
      </c>
      <c r="P70" s="24">
        <v>606.5855699</v>
      </c>
      <c r="Q70" s="24">
        <v>822.423927399999</v>
      </c>
      <c r="R70" s="24">
        <v>834.1673773</v>
      </c>
      <c r="S70" s="24">
        <v>812.48992729999998</v>
      </c>
      <c r="T70" s="24">
        <v>791.99183129999994</v>
      </c>
      <c r="U70" s="24">
        <v>785.28873650000003</v>
      </c>
      <c r="V70" s="24">
        <v>777.31869110000002</v>
      </c>
      <c r="W70" s="24">
        <v>828.45183229999998</v>
      </c>
      <c r="X70" s="24">
        <v>1071.0889662000002</v>
      </c>
      <c r="Y70" s="24">
        <v>1049.3630294</v>
      </c>
      <c r="Z70" s="24">
        <v>1546.3596454999999</v>
      </c>
      <c r="AA70" s="24">
        <v>1562.6720230000001</v>
      </c>
    </row>
    <row r="71" spans="1:27" s="27" customFormat="1" x14ac:dyDescent="0.25">
      <c r="A71" s="28" t="s">
        <v>134</v>
      </c>
      <c r="B71" s="28" t="s">
        <v>74</v>
      </c>
      <c r="C71" s="24">
        <v>0</v>
      </c>
      <c r="D71" s="24">
        <v>0</v>
      </c>
      <c r="E71" s="24">
        <v>0</v>
      </c>
      <c r="F71" s="24">
        <v>2.554869E-3</v>
      </c>
      <c r="G71" s="24">
        <v>2.8151176E-3</v>
      </c>
      <c r="H71" s="24">
        <v>3.1339025999999998E-3</v>
      </c>
      <c r="I71" s="24">
        <v>3.3676166000000001E-3</v>
      </c>
      <c r="J71" s="24">
        <v>3.5432247E-3</v>
      </c>
      <c r="K71" s="24">
        <v>3.8734646999999999E-3</v>
      </c>
      <c r="L71" s="24">
        <v>4.0501510000000001E-3</v>
      </c>
      <c r="M71" s="24">
        <v>4.1540046000000004E-3</v>
      </c>
      <c r="N71" s="24">
        <v>4.9254009999999898E-3</v>
      </c>
      <c r="O71" s="24">
        <v>5.0264740000000004E-3</v>
      </c>
      <c r="P71" s="24">
        <v>5.5013164000000002E-3</v>
      </c>
      <c r="Q71" s="24">
        <v>8.0053429999999998E-3</v>
      </c>
      <c r="R71" s="24">
        <v>8.0682810000000001E-3</v>
      </c>
      <c r="S71" s="24">
        <v>1.0583295499999999E-2</v>
      </c>
      <c r="T71" s="24">
        <v>1.064854E-2</v>
      </c>
      <c r="U71" s="24">
        <v>1.0902781E-2</v>
      </c>
      <c r="V71" s="24">
        <v>1.5961614999999998E-2</v>
      </c>
      <c r="W71" s="24">
        <v>1.6441857000000001E-2</v>
      </c>
      <c r="X71" s="24">
        <v>1.6087359999999998E-2</v>
      </c>
      <c r="Y71" s="24">
        <v>1.8064294000000002E-2</v>
      </c>
      <c r="Z71" s="24">
        <v>2.0742804E-2</v>
      </c>
      <c r="AA71" s="24">
        <v>2.1005863E-2</v>
      </c>
    </row>
    <row r="72" spans="1:27" s="27" customFormat="1" x14ac:dyDescent="0.25">
      <c r="A72" s="28" t="s">
        <v>134</v>
      </c>
      <c r="B72" s="28" t="s">
        <v>56</v>
      </c>
      <c r="C72" s="24">
        <v>7.0519613999999997</v>
      </c>
      <c r="D72" s="24">
        <v>11.51215</v>
      </c>
      <c r="E72" s="24">
        <v>16.785028000000001</v>
      </c>
      <c r="F72" s="24">
        <v>17.115129999999901</v>
      </c>
      <c r="G72" s="24">
        <v>21.347225000000002</v>
      </c>
      <c r="H72" s="24">
        <v>27.026363</v>
      </c>
      <c r="I72" s="24">
        <v>32.905051999999998</v>
      </c>
      <c r="J72" s="24">
        <v>38.14385</v>
      </c>
      <c r="K72" s="24">
        <v>47.096992</v>
      </c>
      <c r="L72" s="24">
        <v>54.352960000000003</v>
      </c>
      <c r="M72" s="24">
        <v>67.484259999999907</v>
      </c>
      <c r="N72" s="24">
        <v>77.220566000000005</v>
      </c>
      <c r="O72" s="24">
        <v>82.977000000000004</v>
      </c>
      <c r="P72" s="24">
        <v>86.854699999999994</v>
      </c>
      <c r="Q72" s="24">
        <v>90.684910000000002</v>
      </c>
      <c r="R72" s="24">
        <v>95.101555000000005</v>
      </c>
      <c r="S72" s="24">
        <v>100.786064</v>
      </c>
      <c r="T72" s="24">
        <v>102.17693</v>
      </c>
      <c r="U72" s="24">
        <v>107.08767</v>
      </c>
      <c r="V72" s="24">
        <v>113.86673</v>
      </c>
      <c r="W72" s="24">
        <v>124.09498600000001</v>
      </c>
      <c r="X72" s="24">
        <v>129.41396</v>
      </c>
      <c r="Y72" s="24">
        <v>129.90294</v>
      </c>
      <c r="Z72" s="24">
        <v>132.49817999999999</v>
      </c>
      <c r="AA72" s="24">
        <v>136.99665999999999</v>
      </c>
    </row>
    <row r="73" spans="1:27" s="27" customFormat="1" x14ac:dyDescent="0.25">
      <c r="A73" s="33" t="s">
        <v>139</v>
      </c>
      <c r="B73" s="33"/>
      <c r="C73" s="30">
        <v>9246.1600949505864</v>
      </c>
      <c r="D73" s="30">
        <v>9965.1857744200297</v>
      </c>
      <c r="E73" s="30">
        <v>8702.1690973957302</v>
      </c>
      <c r="F73" s="30">
        <v>8112.1300386925814</v>
      </c>
      <c r="G73" s="30">
        <v>7827.537311253338</v>
      </c>
      <c r="H73" s="30">
        <v>8336.9546992762607</v>
      </c>
      <c r="I73" s="30">
        <v>8330.686415167509</v>
      </c>
      <c r="J73" s="30">
        <v>7847.3762994898816</v>
      </c>
      <c r="K73" s="30">
        <v>7592.4143772438692</v>
      </c>
      <c r="L73" s="30">
        <v>7504.8498928634654</v>
      </c>
      <c r="M73" s="30">
        <v>8049.6279295243185</v>
      </c>
      <c r="N73" s="30">
        <v>7424.9619400290612</v>
      </c>
      <c r="O73" s="30">
        <v>7039.1224950254182</v>
      </c>
      <c r="P73" s="30">
        <v>7204.9569371134112</v>
      </c>
      <c r="Q73" s="30">
        <v>9850.4915651672982</v>
      </c>
      <c r="R73" s="30">
        <v>8838.5689919053002</v>
      </c>
      <c r="S73" s="30">
        <v>9686.2561630378987</v>
      </c>
      <c r="T73" s="30">
        <v>11949.831702120091</v>
      </c>
      <c r="U73" s="30">
        <v>11469.894293470199</v>
      </c>
      <c r="V73" s="30">
        <v>12514.558959692502</v>
      </c>
      <c r="W73" s="30">
        <v>12710.614395247903</v>
      </c>
      <c r="X73" s="30">
        <v>12758.267068246101</v>
      </c>
      <c r="Y73" s="30">
        <v>12502.406264506899</v>
      </c>
      <c r="Z73" s="30">
        <v>12872.844534914197</v>
      </c>
      <c r="AA73" s="30">
        <v>12261.524335877399</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1.076285E-3</v>
      </c>
      <c r="E78" s="24">
        <v>1.4252507000000001E-3</v>
      </c>
      <c r="F78" s="24">
        <v>1.5739254E-3</v>
      </c>
      <c r="G78" s="24">
        <v>1.53976E-3</v>
      </c>
      <c r="H78" s="24">
        <v>1.5759273000000001E-3</v>
      </c>
      <c r="I78" s="24">
        <v>1.6281168E-3</v>
      </c>
      <c r="J78" s="24">
        <v>1.6421234E-3</v>
      </c>
      <c r="K78" s="24">
        <v>1.7579144000000001E-3</v>
      </c>
      <c r="L78" s="24">
        <v>1.7891368E-3</v>
      </c>
      <c r="M78" s="24">
        <v>1.6908562E-3</v>
      </c>
      <c r="N78" s="24">
        <v>2.2275165999999999E-3</v>
      </c>
      <c r="O78" s="24">
        <v>2.4308858000000001E-3</v>
      </c>
      <c r="P78" s="24">
        <v>2.3543129999999998E-3</v>
      </c>
      <c r="Q78" s="24">
        <v>2.6842349000000001E-3</v>
      </c>
      <c r="R78" s="24">
        <v>2.8564425E-3</v>
      </c>
      <c r="S78" s="24">
        <v>3.5754916999999999E-3</v>
      </c>
      <c r="T78" s="24">
        <v>3.9195473999999999E-3</v>
      </c>
      <c r="U78" s="24">
        <v>4.2799496999999997E-3</v>
      </c>
      <c r="V78" s="24">
        <v>3.7738835000000002E-3</v>
      </c>
      <c r="W78" s="24">
        <v>5.1820534E-3</v>
      </c>
      <c r="X78" s="24">
        <v>5.2788606999999996E-3</v>
      </c>
      <c r="Y78" s="24">
        <v>5.0599653999999997E-3</v>
      </c>
      <c r="Z78" s="24">
        <v>4.9860019999999998E-3</v>
      </c>
      <c r="AA78" s="24">
        <v>4.9866926999999998E-3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1.0331385E-3</v>
      </c>
      <c r="D80" s="24">
        <v>8.3431363000000002E-4</v>
      </c>
      <c r="E80" s="24">
        <v>0.37443307694</v>
      </c>
      <c r="F80" s="24">
        <v>1.1596812599999999E-3</v>
      </c>
      <c r="G80" s="24">
        <v>0.44453850044999998</v>
      </c>
      <c r="H80" s="24">
        <v>0.32860657143999999</v>
      </c>
      <c r="I80" s="24">
        <v>5.9523231189999998E-2</v>
      </c>
      <c r="J80" s="24">
        <v>1.16666274E-3</v>
      </c>
      <c r="K80" s="24">
        <v>0.11723280999999999</v>
      </c>
      <c r="L80" s="24">
        <v>1.31597263E-3</v>
      </c>
      <c r="M80" s="24">
        <v>1.11069117E-3</v>
      </c>
      <c r="N80" s="24">
        <v>0.12792770170000001</v>
      </c>
      <c r="O80" s="24">
        <v>1.6505085299999998E-3</v>
      </c>
      <c r="P80" s="24">
        <v>1.5480284599999998E-3</v>
      </c>
      <c r="Q80" s="24">
        <v>1.8096462500000001E-3</v>
      </c>
      <c r="R80" s="24">
        <v>1.9540950999999999E-3</v>
      </c>
      <c r="S80" s="24">
        <v>3.2580823119000004</v>
      </c>
      <c r="T80" s="24">
        <v>2.5047207599999998E-3</v>
      </c>
      <c r="U80" s="24">
        <v>1.6874364218</v>
      </c>
      <c r="V80" s="24">
        <v>0.47335357765000002</v>
      </c>
      <c r="W80" s="24">
        <v>1.3942072510999899</v>
      </c>
      <c r="X80" s="24">
        <v>0.23429338219999998</v>
      </c>
      <c r="Y80" s="24">
        <v>0.49178209549999996</v>
      </c>
      <c r="Z80" s="24">
        <v>4.7027956922000005</v>
      </c>
      <c r="AA80" s="24">
        <v>2.7529011060000004</v>
      </c>
    </row>
    <row r="81" spans="1:27" s="27" customFormat="1" x14ac:dyDescent="0.25">
      <c r="A81" s="28" t="s">
        <v>135</v>
      </c>
      <c r="B81" s="28" t="s">
        <v>66</v>
      </c>
      <c r="C81" s="24">
        <v>7028.4344653000007</v>
      </c>
      <c r="D81" s="24">
        <v>10602.099466</v>
      </c>
      <c r="E81" s="24">
        <v>7889.2446655000003</v>
      </c>
      <c r="F81" s="24">
        <v>8024.0690239999994</v>
      </c>
      <c r="G81" s="24">
        <v>9618.8300480000034</v>
      </c>
      <c r="H81" s="24">
        <v>8737.5029179999983</v>
      </c>
      <c r="I81" s="24">
        <v>8793.1287759999996</v>
      </c>
      <c r="J81" s="24">
        <v>9691.8714769999988</v>
      </c>
      <c r="K81" s="24">
        <v>8634.6436319999993</v>
      </c>
      <c r="L81" s="24">
        <v>6919.9708979000006</v>
      </c>
      <c r="M81" s="24">
        <v>10531.841909399998</v>
      </c>
      <c r="N81" s="24">
        <v>7730.1661740000009</v>
      </c>
      <c r="O81" s="24">
        <v>7899.600390999999</v>
      </c>
      <c r="P81" s="24">
        <v>9479.2824109999965</v>
      </c>
      <c r="Q81" s="24">
        <v>8648.5688809999992</v>
      </c>
      <c r="R81" s="24">
        <v>8604.99791</v>
      </c>
      <c r="S81" s="24">
        <v>9550.5318640000005</v>
      </c>
      <c r="T81" s="24">
        <v>8499.5866700000024</v>
      </c>
      <c r="U81" s="24">
        <v>6859.9498309999999</v>
      </c>
      <c r="V81" s="24">
        <v>10285.129600000002</v>
      </c>
      <c r="W81" s="24">
        <v>7608.6226809999998</v>
      </c>
      <c r="X81" s="24">
        <v>7775.1320600000017</v>
      </c>
      <c r="Y81" s="24">
        <v>9377.7336100000011</v>
      </c>
      <c r="Z81" s="24">
        <v>8465.5887249999978</v>
      </c>
      <c r="AA81" s="24">
        <v>8468.6992200000022</v>
      </c>
    </row>
    <row r="82" spans="1:27" s="27" customFormat="1" x14ac:dyDescent="0.25">
      <c r="A82" s="28" t="s">
        <v>135</v>
      </c>
      <c r="B82" s="28" t="s">
        <v>70</v>
      </c>
      <c r="C82" s="24">
        <v>1795.88436</v>
      </c>
      <c r="D82" s="24">
        <v>2039.38048969593</v>
      </c>
      <c r="E82" s="24">
        <v>1901.272427011</v>
      </c>
      <c r="F82" s="24">
        <v>1845.8423606082001</v>
      </c>
      <c r="G82" s="24">
        <v>2027.1150054481998</v>
      </c>
      <c r="H82" s="24">
        <v>2061.0182692224998</v>
      </c>
      <c r="I82" s="24">
        <v>2110.2100933169995</v>
      </c>
      <c r="J82" s="24">
        <v>1865.7495724855</v>
      </c>
      <c r="K82" s="24">
        <v>1831.1261305412997</v>
      </c>
      <c r="L82" s="24">
        <v>1793.0797113364997</v>
      </c>
      <c r="M82" s="24">
        <v>2042.2448704087001</v>
      </c>
      <c r="N82" s="24">
        <v>2246.8030672587006</v>
      </c>
      <c r="O82" s="24">
        <v>2202.4424583810005</v>
      </c>
      <c r="P82" s="24">
        <v>2397.1945486014001</v>
      </c>
      <c r="Q82" s="24">
        <v>3065.7528600241994</v>
      </c>
      <c r="R82" s="24">
        <v>6069.1900092927008</v>
      </c>
      <c r="S82" s="24">
        <v>5950.5171688140008</v>
      </c>
      <c r="T82" s="24">
        <v>5904.3432351715001</v>
      </c>
      <c r="U82" s="24">
        <v>5835.1037511295008</v>
      </c>
      <c r="V82" s="24">
        <v>6346.3287351620002</v>
      </c>
      <c r="W82" s="24">
        <v>5805.9007005350004</v>
      </c>
      <c r="X82" s="24">
        <v>5807.1732294000003</v>
      </c>
      <c r="Y82" s="24">
        <v>6234.0604336259994</v>
      </c>
      <c r="Z82" s="24">
        <v>5850.1404843009996</v>
      </c>
      <c r="AA82" s="24">
        <v>6106.8940962590004</v>
      </c>
    </row>
    <row r="83" spans="1:27" s="27" customFormat="1" x14ac:dyDescent="0.25">
      <c r="A83" s="28" t="s">
        <v>135</v>
      </c>
      <c r="B83" s="28" t="s">
        <v>69</v>
      </c>
      <c r="C83" s="24">
        <v>2.3606292E-4</v>
      </c>
      <c r="D83" s="24">
        <v>2.8810024000000003E-4</v>
      </c>
      <c r="E83" s="24">
        <v>3.4978503000000002E-4</v>
      </c>
      <c r="F83" s="24">
        <v>3.5880008E-4</v>
      </c>
      <c r="G83" s="24">
        <v>5.2083545999999999E-4</v>
      </c>
      <c r="H83" s="24">
        <v>8.2768523000000004E-4</v>
      </c>
      <c r="I83" s="24">
        <v>8.5764605000000001E-4</v>
      </c>
      <c r="J83" s="24">
        <v>8.7308179999999902E-4</v>
      </c>
      <c r="K83" s="24">
        <v>1.2916533999999999E-3</v>
      </c>
      <c r="L83" s="24">
        <v>1.4153887000000001E-3</v>
      </c>
      <c r="M83" s="24">
        <v>1.1159474999999999E-3</v>
      </c>
      <c r="N83" s="24">
        <v>3.8823513000000001E-3</v>
      </c>
      <c r="O83" s="24">
        <v>3.9556720000000004E-3</v>
      </c>
      <c r="P83" s="24">
        <v>3.3340411999999999E-3</v>
      </c>
      <c r="Q83" s="24">
        <v>3.6398233E-3</v>
      </c>
      <c r="R83" s="24">
        <v>3.0165845999999999E-3</v>
      </c>
      <c r="S83" s="24">
        <v>3.1028678999999999E-3</v>
      </c>
      <c r="T83" s="24">
        <v>3.4852073999999999E-3</v>
      </c>
      <c r="U83" s="24">
        <v>3.4860989999999999E-3</v>
      </c>
      <c r="V83" s="24">
        <v>3.2049848E-3</v>
      </c>
      <c r="W83" s="24">
        <v>4.3274430000000003E-3</v>
      </c>
      <c r="X83" s="24">
        <v>4.4628869999999996E-3</v>
      </c>
      <c r="Y83" s="24">
        <v>3.9850077999999999E-3</v>
      </c>
      <c r="Z83" s="24">
        <v>4.249676E-3</v>
      </c>
      <c r="AA83" s="24">
        <v>4.0374844999999998E-3</v>
      </c>
    </row>
    <row r="84" spans="1:27" s="27" customFormat="1" x14ac:dyDescent="0.25">
      <c r="A84" s="28" t="s">
        <v>135</v>
      </c>
      <c r="B84" s="28" t="s">
        <v>36</v>
      </c>
      <c r="C84" s="24">
        <v>2.5016690000000002E-3</v>
      </c>
      <c r="D84" s="24">
        <v>3.0642519999999999E-3</v>
      </c>
      <c r="E84" s="24">
        <v>2.7837033999999999E-3</v>
      </c>
      <c r="F84" s="24">
        <v>2.7221004E-3</v>
      </c>
      <c r="G84" s="24">
        <v>2.8503606999999999E-3</v>
      </c>
      <c r="H84" s="24">
        <v>4.0500815999999999E-3</v>
      </c>
      <c r="I84" s="24">
        <v>5.2055325000000003E-3</v>
      </c>
      <c r="J84" s="24">
        <v>5.8666329999999996E-3</v>
      </c>
      <c r="K84" s="24">
        <v>5.6612956999999896E-3</v>
      </c>
      <c r="L84" s="24">
        <v>8.7035669999999902E-3</v>
      </c>
      <c r="M84" s="24">
        <v>1.5690915E-2</v>
      </c>
      <c r="N84" s="24">
        <v>9.7024539999999992E-3</v>
      </c>
      <c r="O84" s="24">
        <v>9.4936540000000007E-3</v>
      </c>
      <c r="P84" s="24">
        <v>1.2599691999999999E-2</v>
      </c>
      <c r="Q84" s="24">
        <v>1.1735926000000001E-2</v>
      </c>
      <c r="R84" s="24">
        <v>1.4172537000000001E-2</v>
      </c>
      <c r="S84" s="24">
        <v>1.4367548000000001E-2</v>
      </c>
      <c r="T84" s="24">
        <v>1.3926716E-2</v>
      </c>
      <c r="U84" s="24">
        <v>1.5139267E-2</v>
      </c>
      <c r="V84" s="24">
        <v>2.0289109999999999E-2</v>
      </c>
      <c r="W84" s="24">
        <v>2.0667755999999999E-2</v>
      </c>
      <c r="X84" s="24">
        <v>2.0283433E-2</v>
      </c>
      <c r="Y84" s="24">
        <v>2.8191311E-2</v>
      </c>
      <c r="Z84" s="24">
        <v>2.9945699999999999E-2</v>
      </c>
      <c r="AA84" s="24">
        <v>3.0675997999999999E-2</v>
      </c>
    </row>
    <row r="85" spans="1:27" s="27" customFormat="1" x14ac:dyDescent="0.25">
      <c r="A85" s="28" t="s">
        <v>135</v>
      </c>
      <c r="B85" s="28" t="s">
        <v>74</v>
      </c>
      <c r="C85" s="24">
        <v>0</v>
      </c>
      <c r="D85" s="24">
        <v>0</v>
      </c>
      <c r="E85" s="24">
        <v>0</v>
      </c>
      <c r="F85" s="24">
        <v>3.6569887000000001E-3</v>
      </c>
      <c r="G85" s="24">
        <v>4.2399400000000002E-3</v>
      </c>
      <c r="H85" s="24">
        <v>4.3798787999999996E-3</v>
      </c>
      <c r="I85" s="24">
        <v>4.6245210000000004E-3</v>
      </c>
      <c r="J85" s="24">
        <v>4.9991285999999996E-3</v>
      </c>
      <c r="K85" s="24">
        <v>4.9952705999999998E-3</v>
      </c>
      <c r="L85" s="24">
        <v>4.9402700000000001E-3</v>
      </c>
      <c r="M85" s="24">
        <v>6.9182617999999996E-3</v>
      </c>
      <c r="N85" s="24">
        <v>5.5176349999999999E-3</v>
      </c>
      <c r="O85" s="24">
        <v>5.5260057999999999E-3</v>
      </c>
      <c r="P85" s="24">
        <v>6.8628127000000001E-3</v>
      </c>
      <c r="Q85" s="24">
        <v>6.932868E-3</v>
      </c>
      <c r="R85" s="24">
        <v>1.2723309E-2</v>
      </c>
      <c r="S85" s="24">
        <v>1.8778962999999999E-2</v>
      </c>
      <c r="T85" s="24">
        <v>1.8568103999999998E-2</v>
      </c>
      <c r="U85" s="24">
        <v>2.2514507E-2</v>
      </c>
      <c r="V85" s="24">
        <v>2.5765070000000001E-2</v>
      </c>
      <c r="W85" s="24">
        <v>5.0628505999999997E-2</v>
      </c>
      <c r="X85" s="24">
        <v>4.6334814000000002E-2</v>
      </c>
      <c r="Y85" s="24">
        <v>4.9629062000000002E-2</v>
      </c>
      <c r="Z85" s="24">
        <v>5.0541240000000001E-2</v>
      </c>
      <c r="AA85" s="24">
        <v>5.0015822000000001E-2</v>
      </c>
    </row>
    <row r="86" spans="1:27" s="27" customFormat="1" x14ac:dyDescent="0.25">
      <c r="A86" s="28" t="s">
        <v>135</v>
      </c>
      <c r="B86" s="28" t="s">
        <v>56</v>
      </c>
      <c r="C86" s="24">
        <v>3.6585214999999997E-2</v>
      </c>
      <c r="D86" s="24">
        <v>7.0980399999999999E-2</v>
      </c>
      <c r="E86" s="24">
        <v>9.6700980000000006E-2</v>
      </c>
      <c r="F86" s="24">
        <v>0.15444177000000001</v>
      </c>
      <c r="G86" s="24">
        <v>0.20271753000000001</v>
      </c>
      <c r="H86" s="24">
        <v>0.35279185000000002</v>
      </c>
      <c r="I86" s="24">
        <v>0.47921917000000003</v>
      </c>
      <c r="J86" s="24">
        <v>0.87809055999999996</v>
      </c>
      <c r="K86" s="24">
        <v>0.58757369999999898</v>
      </c>
      <c r="L86" s="24">
        <v>0.63608854999999997</v>
      </c>
      <c r="M86" s="24">
        <v>0.4390635</v>
      </c>
      <c r="N86" s="24">
        <v>2.2035014999999998</v>
      </c>
      <c r="O86" s="24">
        <v>2.1639822</v>
      </c>
      <c r="P86" s="24">
        <v>2.3889847</v>
      </c>
      <c r="Q86" s="24">
        <v>5.2557080000000003</v>
      </c>
      <c r="R86" s="24">
        <v>18.052713000000001</v>
      </c>
      <c r="S86" s="24">
        <v>20.351728000000001</v>
      </c>
      <c r="T86" s="24">
        <v>19.564029999999999</v>
      </c>
      <c r="U86" s="24">
        <v>22.690376000000001</v>
      </c>
      <c r="V86" s="24">
        <v>23.298936999999999</v>
      </c>
      <c r="W86" s="24">
        <v>27.644064</v>
      </c>
      <c r="X86" s="24">
        <v>27.822514000000002</v>
      </c>
      <c r="Y86" s="24">
        <v>27.305728999999999</v>
      </c>
      <c r="Z86" s="24">
        <v>29.013956</v>
      </c>
      <c r="AA86" s="24">
        <v>27.5932</v>
      </c>
    </row>
    <row r="87" spans="1:27" s="27" customFormat="1" x14ac:dyDescent="0.25">
      <c r="A87" s="33" t="s">
        <v>139</v>
      </c>
      <c r="B87" s="33"/>
      <c r="C87" s="30">
        <v>8824.3200945014214</v>
      </c>
      <c r="D87" s="30">
        <v>12641.4821543948</v>
      </c>
      <c r="E87" s="30">
        <v>9790.8933006236712</v>
      </c>
      <c r="F87" s="30">
        <v>9869.9144770149396</v>
      </c>
      <c r="G87" s="30">
        <v>11646.391652544113</v>
      </c>
      <c r="H87" s="30">
        <v>10798.852197406466</v>
      </c>
      <c r="I87" s="30">
        <v>10903.40087831104</v>
      </c>
      <c r="J87" s="30">
        <v>11557.624731353439</v>
      </c>
      <c r="K87" s="30">
        <v>10465.890044919099</v>
      </c>
      <c r="L87" s="30">
        <v>8713.0551297346301</v>
      </c>
      <c r="M87" s="30">
        <v>12574.090697303569</v>
      </c>
      <c r="N87" s="30">
        <v>9977.1032788283028</v>
      </c>
      <c r="O87" s="30">
        <v>10102.05088644733</v>
      </c>
      <c r="P87" s="30">
        <v>11876.484195984054</v>
      </c>
      <c r="Q87" s="30">
        <v>11714.329874728648</v>
      </c>
      <c r="R87" s="30">
        <v>14674.195746414902</v>
      </c>
      <c r="S87" s="30">
        <v>15504.3137934855</v>
      </c>
      <c r="T87" s="30">
        <v>14403.939814647063</v>
      </c>
      <c r="U87" s="30">
        <v>12696.7487846</v>
      </c>
      <c r="V87" s="30">
        <v>16631.938667607952</v>
      </c>
      <c r="W87" s="30">
        <v>13415.927098282502</v>
      </c>
      <c r="X87" s="30">
        <v>13582.549324529902</v>
      </c>
      <c r="Y87" s="30">
        <v>15612.294870694699</v>
      </c>
      <c r="Z87" s="30">
        <v>14320.441240671196</v>
      </c>
      <c r="AA87" s="30">
        <v>14578.355241542202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247.5481458168</v>
      </c>
      <c r="D92" s="24">
        <v>329.47448810820003</v>
      </c>
      <c r="E92" s="24">
        <v>361.0901545575</v>
      </c>
      <c r="F92" s="24">
        <v>340.28624344819895</v>
      </c>
      <c r="G92" s="24">
        <v>356.98731167329981</v>
      </c>
      <c r="H92" s="24">
        <v>375.01968377019995</v>
      </c>
      <c r="I92" s="24">
        <v>373.18630094060001</v>
      </c>
      <c r="J92" s="24">
        <v>525.92686386939999</v>
      </c>
      <c r="K92" s="24">
        <v>523.17391752059984</v>
      </c>
      <c r="L92" s="24">
        <v>2750.6692205240006</v>
      </c>
      <c r="M92" s="24">
        <v>3538.3099592169997</v>
      </c>
      <c r="N92" s="24">
        <v>5363.4192822919986</v>
      </c>
      <c r="O92" s="24">
        <v>5306.0945106289992</v>
      </c>
      <c r="P92" s="24">
        <v>6258.2927711040002</v>
      </c>
      <c r="Q92" s="24">
        <v>7095.2665244119989</v>
      </c>
      <c r="R92" s="24">
        <v>7100.3825234180003</v>
      </c>
      <c r="S92" s="24">
        <v>6884.2542134059995</v>
      </c>
      <c r="T92" s="24">
        <v>6817.3633056279996</v>
      </c>
      <c r="U92" s="24">
        <v>7143.3306610620011</v>
      </c>
      <c r="V92" s="24">
        <v>7085.4817686959987</v>
      </c>
      <c r="W92" s="24">
        <v>8690.2875943759991</v>
      </c>
      <c r="X92" s="24">
        <v>9499.2849626179996</v>
      </c>
      <c r="Y92" s="24">
        <v>9256.2781147700007</v>
      </c>
      <c r="Z92" s="24">
        <v>10432.849239601997</v>
      </c>
      <c r="AA92" s="24">
        <v>10445.413967291001</v>
      </c>
    </row>
    <row r="93" spans="1:27" collapsed="1" x14ac:dyDescent="0.25">
      <c r="A93" s="28" t="s">
        <v>40</v>
      </c>
      <c r="B93" s="28" t="s">
        <v>122</v>
      </c>
      <c r="C93" s="24">
        <v>146.2788425</v>
      </c>
      <c r="D93" s="24">
        <v>475.77889799999997</v>
      </c>
      <c r="E93" s="24">
        <v>873.67409600000008</v>
      </c>
      <c r="F93" s="24">
        <v>1176.9270216834</v>
      </c>
      <c r="G93" s="24">
        <v>2938.5998426599003</v>
      </c>
      <c r="H93" s="24">
        <v>4574.9268641843</v>
      </c>
      <c r="I93" s="24">
        <v>5238.6624216347</v>
      </c>
      <c r="J93" s="24">
        <v>4606.8246398511001</v>
      </c>
      <c r="K93" s="24">
        <v>11901.640398508798</v>
      </c>
      <c r="L93" s="24">
        <v>12576.293244773398</v>
      </c>
      <c r="M93" s="24">
        <v>12375.704187058998</v>
      </c>
      <c r="N93" s="24">
        <v>13001.851447503099</v>
      </c>
      <c r="O93" s="24">
        <v>12793.795542246</v>
      </c>
      <c r="P93" s="24">
        <v>12575.1519409106</v>
      </c>
      <c r="Q93" s="24">
        <v>15136.940256143998</v>
      </c>
      <c r="R93" s="24">
        <v>14412.356570504</v>
      </c>
      <c r="S93" s="24">
        <v>14272.905069165001</v>
      </c>
      <c r="T93" s="24">
        <v>13733.446231766999</v>
      </c>
      <c r="U93" s="24">
        <v>15398.163346863003</v>
      </c>
      <c r="V93" s="24">
        <v>15286.746448851001</v>
      </c>
      <c r="W93" s="24">
        <v>16712.230446448004</v>
      </c>
      <c r="X93" s="24">
        <v>19474.48683066</v>
      </c>
      <c r="Y93" s="24">
        <v>18742.846916062001</v>
      </c>
      <c r="Z93" s="24">
        <v>22378.726515386003</v>
      </c>
      <c r="AA93" s="24">
        <v>21857.445764572003</v>
      </c>
    </row>
    <row r="94" spans="1:27" x14ac:dyDescent="0.25">
      <c r="A94" s="28" t="s">
        <v>40</v>
      </c>
      <c r="B94" s="28" t="s">
        <v>76</v>
      </c>
      <c r="C94" s="24">
        <v>32.277533149999996</v>
      </c>
      <c r="D94" s="24">
        <v>50.865449904999998</v>
      </c>
      <c r="E94" s="24">
        <v>72.730695499999996</v>
      </c>
      <c r="F94" s="24">
        <v>95.981182159999989</v>
      </c>
      <c r="G94" s="24">
        <v>140.30937684999998</v>
      </c>
      <c r="H94" s="24">
        <v>198.53781353999997</v>
      </c>
      <c r="I94" s="24">
        <v>248.50300319999999</v>
      </c>
      <c r="J94" s="24">
        <v>293.39430064999999</v>
      </c>
      <c r="K94" s="24">
        <v>414.09873379999993</v>
      </c>
      <c r="L94" s="24">
        <v>485.79399470000004</v>
      </c>
      <c r="M94" s="24">
        <v>606.96726058000013</v>
      </c>
      <c r="N94" s="24">
        <v>718.21277199999997</v>
      </c>
      <c r="O94" s="24">
        <v>805.36894150000012</v>
      </c>
      <c r="P94" s="24">
        <v>867.43521199999986</v>
      </c>
      <c r="Q94" s="24">
        <v>921.20949180000002</v>
      </c>
      <c r="R94" s="24">
        <v>1011.5913859999988</v>
      </c>
      <c r="S94" s="24">
        <v>1084.317896</v>
      </c>
      <c r="T94" s="24">
        <v>1135.5337133</v>
      </c>
      <c r="U94" s="24">
        <v>1214.9639366000001</v>
      </c>
      <c r="V94" s="24">
        <v>1275.9764786999999</v>
      </c>
      <c r="W94" s="24">
        <v>1394.5869794</v>
      </c>
      <c r="X94" s="24">
        <v>1491.3377432000002</v>
      </c>
      <c r="Y94" s="24">
        <v>1519.0842438</v>
      </c>
      <c r="Z94" s="24">
        <v>1608.9575999999988</v>
      </c>
      <c r="AA94" s="24">
        <v>1673.8008373000002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1.7000800600000001E-2</v>
      </c>
      <c r="D97" s="24">
        <v>1.8385995500000002E-2</v>
      </c>
      <c r="E97" s="24">
        <v>1.9132585800000001E-2</v>
      </c>
      <c r="F97" s="24">
        <v>1.9034294899999998E-2</v>
      </c>
      <c r="G97" s="24">
        <v>2.7897241399999988E-2</v>
      </c>
      <c r="H97" s="24">
        <v>3.6015594400000003E-2</v>
      </c>
      <c r="I97" s="24">
        <v>4.3082379300000001E-2</v>
      </c>
      <c r="J97" s="24">
        <v>4.9543869799999987E-2</v>
      </c>
      <c r="K97" s="24">
        <v>5.0829911899999997E-2</v>
      </c>
      <c r="L97" s="24">
        <v>2235.0372592870003</v>
      </c>
      <c r="M97" s="24">
        <v>2228.4118960309997</v>
      </c>
      <c r="N97" s="24">
        <v>3455.5975809749998</v>
      </c>
      <c r="O97" s="24">
        <v>3454.2731999719999</v>
      </c>
      <c r="P97" s="24">
        <v>3381.1029367640003</v>
      </c>
      <c r="Q97" s="24">
        <v>3941.1297085639999</v>
      </c>
      <c r="R97" s="24">
        <v>3935.6153575430003</v>
      </c>
      <c r="S97" s="24">
        <v>3812.3673751260003</v>
      </c>
      <c r="T97" s="24">
        <v>3760.7617031989998</v>
      </c>
      <c r="U97" s="24">
        <v>3855.9649510590002</v>
      </c>
      <c r="V97" s="24">
        <v>3800.9060818329999</v>
      </c>
      <c r="W97" s="24">
        <v>5418.4837631159999</v>
      </c>
      <c r="X97" s="24">
        <v>5410.092183064</v>
      </c>
      <c r="Y97" s="24">
        <v>5255.0892517800003</v>
      </c>
      <c r="Z97" s="24">
        <v>5503.1763717419999</v>
      </c>
      <c r="AA97" s="24">
        <v>5508.0528399659997</v>
      </c>
    </row>
    <row r="98" spans="1:27" x14ac:dyDescent="0.25">
      <c r="A98" s="28" t="s">
        <v>131</v>
      </c>
      <c r="B98" s="28" t="s">
        <v>122</v>
      </c>
      <c r="C98" s="24">
        <v>26.156112499999999</v>
      </c>
      <c r="D98" s="24">
        <v>347.26261799999997</v>
      </c>
      <c r="E98" s="24">
        <v>589.51033600000005</v>
      </c>
      <c r="F98" s="24">
        <v>882.88215309700001</v>
      </c>
      <c r="G98" s="24">
        <v>2471.1829130310002</v>
      </c>
      <c r="H98" s="24">
        <v>3932.1629130407</v>
      </c>
      <c r="I98" s="24">
        <v>4495.1485701003003</v>
      </c>
      <c r="J98" s="24">
        <v>4012.3994981127998</v>
      </c>
      <c r="K98" s="24">
        <v>11151.419464441999</v>
      </c>
      <c r="L98" s="24">
        <v>11768.699557963999</v>
      </c>
      <c r="M98" s="24">
        <v>11787.688562214</v>
      </c>
      <c r="N98" s="24">
        <v>12151.058203965</v>
      </c>
      <c r="O98" s="24">
        <v>11951.520735779999</v>
      </c>
      <c r="P98" s="24">
        <v>11815.253239114001</v>
      </c>
      <c r="Q98" s="24">
        <v>14126.901857850999</v>
      </c>
      <c r="R98" s="24">
        <v>13101.337656003001</v>
      </c>
      <c r="S98" s="24">
        <v>12292.905595106002</v>
      </c>
      <c r="T98" s="24">
        <v>11744.943831463999</v>
      </c>
      <c r="U98" s="24">
        <v>12911.020912167001</v>
      </c>
      <c r="V98" s="24">
        <v>12907.916838532999</v>
      </c>
      <c r="W98" s="24">
        <v>12884.488209934001</v>
      </c>
      <c r="X98" s="24">
        <v>12963.702914507001</v>
      </c>
      <c r="Y98" s="24">
        <v>12347.986575956</v>
      </c>
      <c r="Z98" s="24">
        <v>13772.391073215</v>
      </c>
      <c r="AA98" s="24">
        <v>13291.688440222</v>
      </c>
    </row>
    <row r="99" spans="1:27" x14ac:dyDescent="0.25">
      <c r="A99" s="28" t="s">
        <v>131</v>
      </c>
      <c r="B99" s="28" t="s">
        <v>76</v>
      </c>
      <c r="C99" s="24">
        <v>10.934988795999999</v>
      </c>
      <c r="D99" s="24">
        <v>18.599369429999996</v>
      </c>
      <c r="E99" s="24">
        <v>23.820606530000003</v>
      </c>
      <c r="F99" s="24">
        <v>34.515896130000002</v>
      </c>
      <c r="G99" s="24">
        <v>51.202190170000002</v>
      </c>
      <c r="H99" s="24">
        <v>73.597734070000001</v>
      </c>
      <c r="I99" s="24">
        <v>90.401684299999985</v>
      </c>
      <c r="J99" s="24">
        <v>106.91540465</v>
      </c>
      <c r="K99" s="24">
        <v>163.27020069999998</v>
      </c>
      <c r="L99" s="24">
        <v>181.77583250000001</v>
      </c>
      <c r="M99" s="24">
        <v>221.06217459999999</v>
      </c>
      <c r="N99" s="24">
        <v>248.96325379999999</v>
      </c>
      <c r="O99" s="24">
        <v>282.69824490000002</v>
      </c>
      <c r="P99" s="24">
        <v>293.75714979999998</v>
      </c>
      <c r="Q99" s="24">
        <v>316.2806018</v>
      </c>
      <c r="R99" s="24">
        <v>343.40284399999985</v>
      </c>
      <c r="S99" s="24">
        <v>362.31865899999997</v>
      </c>
      <c r="T99" s="24">
        <v>379.61306730000007</v>
      </c>
      <c r="U99" s="24">
        <v>405.15119859999999</v>
      </c>
      <c r="V99" s="24">
        <v>421.59639669999996</v>
      </c>
      <c r="W99" s="24">
        <v>459.39303940000002</v>
      </c>
      <c r="X99" s="24">
        <v>501.41321519999997</v>
      </c>
      <c r="Y99" s="24">
        <v>505.42943380000003</v>
      </c>
      <c r="Z99" s="24">
        <v>532.68475000000001</v>
      </c>
      <c r="AA99" s="24">
        <v>553.98506730000008</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1.5165262311000001</v>
      </c>
      <c r="D102" s="24">
        <v>25.661651593200002</v>
      </c>
      <c r="E102" s="24">
        <v>30.329340414700003</v>
      </c>
      <c r="F102" s="24">
        <v>32.556828216899987</v>
      </c>
      <c r="G102" s="24">
        <v>36.183769853599998</v>
      </c>
      <c r="H102" s="24">
        <v>36.448211402499908</v>
      </c>
      <c r="I102" s="24">
        <v>37.767609180000001</v>
      </c>
      <c r="J102" s="24">
        <v>219.0750319</v>
      </c>
      <c r="K102" s="24">
        <v>222.51186340000001</v>
      </c>
      <c r="L102" s="24">
        <v>222.06158570000002</v>
      </c>
      <c r="M102" s="24">
        <v>1007.4795755</v>
      </c>
      <c r="N102" s="24">
        <v>1044.7719795</v>
      </c>
      <c r="O102" s="24">
        <v>1043.0348124</v>
      </c>
      <c r="P102" s="24">
        <v>1954.9383978999999</v>
      </c>
      <c r="Q102" s="24">
        <v>1962.7355035999999</v>
      </c>
      <c r="R102" s="24">
        <v>1960.7973057000002</v>
      </c>
      <c r="S102" s="24">
        <v>1901.4555622</v>
      </c>
      <c r="T102" s="24">
        <v>1914.8221233000002</v>
      </c>
      <c r="U102" s="24">
        <v>1926.2747958</v>
      </c>
      <c r="V102" s="24">
        <v>1919.2605245</v>
      </c>
      <c r="W102" s="24">
        <v>1927.3800709</v>
      </c>
      <c r="X102" s="24">
        <v>2504.6035550000001</v>
      </c>
      <c r="Y102" s="24">
        <v>2456.2793806</v>
      </c>
      <c r="Z102" s="24">
        <v>2753.4229583000001</v>
      </c>
      <c r="AA102" s="24">
        <v>2739.1797243999999</v>
      </c>
    </row>
    <row r="103" spans="1:27" x14ac:dyDescent="0.25">
      <c r="A103" s="28" t="s">
        <v>132</v>
      </c>
      <c r="B103" s="28" t="s">
        <v>122</v>
      </c>
      <c r="C103" s="24">
        <v>120.12273</v>
      </c>
      <c r="D103" s="24">
        <v>128.51627999999999</v>
      </c>
      <c r="E103" s="24">
        <v>284.16376000000002</v>
      </c>
      <c r="F103" s="24">
        <v>294.03210646700001</v>
      </c>
      <c r="G103" s="24">
        <v>467.40274908299995</v>
      </c>
      <c r="H103" s="24">
        <v>642.74764093900001</v>
      </c>
      <c r="I103" s="24">
        <v>743.49674954800003</v>
      </c>
      <c r="J103" s="24">
        <v>594.40739295800006</v>
      </c>
      <c r="K103" s="24">
        <v>750.20209925999995</v>
      </c>
      <c r="L103" s="24">
        <v>807.57450056499999</v>
      </c>
      <c r="M103" s="24">
        <v>587.99356647899901</v>
      </c>
      <c r="N103" s="24">
        <v>850.76952771100002</v>
      </c>
      <c r="O103" s="24">
        <v>842.25102703800007</v>
      </c>
      <c r="P103" s="24">
        <v>759.87105750599994</v>
      </c>
      <c r="Q103" s="24">
        <v>1009.99636757</v>
      </c>
      <c r="R103" s="24">
        <v>1310.9695099999999</v>
      </c>
      <c r="S103" s="24">
        <v>1979.9398999999999</v>
      </c>
      <c r="T103" s="24">
        <v>1988.4427000000001</v>
      </c>
      <c r="U103" s="24">
        <v>2138.3919000000001</v>
      </c>
      <c r="V103" s="24">
        <v>2005.6167</v>
      </c>
      <c r="W103" s="24">
        <v>3448.6307000000002</v>
      </c>
      <c r="X103" s="24">
        <v>5211.6726600000002</v>
      </c>
      <c r="Y103" s="24">
        <v>4920.6362600000002</v>
      </c>
      <c r="Z103" s="24">
        <v>6455.4188999999997</v>
      </c>
      <c r="AA103" s="24">
        <v>6384.3130999999994</v>
      </c>
    </row>
    <row r="104" spans="1:27" x14ac:dyDescent="0.25">
      <c r="A104" s="28" t="s">
        <v>132</v>
      </c>
      <c r="B104" s="28" t="s">
        <v>76</v>
      </c>
      <c r="C104" s="24">
        <v>5.2846820000000001</v>
      </c>
      <c r="D104" s="24">
        <v>6.9865722999999997</v>
      </c>
      <c r="E104" s="24">
        <v>11.218538000000001</v>
      </c>
      <c r="F104" s="24">
        <v>16.988993000000001</v>
      </c>
      <c r="G104" s="24">
        <v>26.919436999999999</v>
      </c>
      <c r="H104" s="24">
        <v>38.695765999999999</v>
      </c>
      <c r="I104" s="24">
        <v>47.920729999999999</v>
      </c>
      <c r="J104" s="24">
        <v>55.348125000000003</v>
      </c>
      <c r="K104" s="24">
        <v>78.898795999999905</v>
      </c>
      <c r="L104" s="24">
        <v>99.737920000000003</v>
      </c>
      <c r="M104" s="24">
        <v>120.70076</v>
      </c>
      <c r="N104" s="24">
        <v>150.05708000000001</v>
      </c>
      <c r="O104" s="24">
        <v>174.51000999999999</v>
      </c>
      <c r="P104" s="24">
        <v>188.54349999999999</v>
      </c>
      <c r="Q104" s="24">
        <v>199.60747000000001</v>
      </c>
      <c r="R104" s="24">
        <v>222.68950000000001</v>
      </c>
      <c r="S104" s="24">
        <v>247.70867999999999</v>
      </c>
      <c r="T104" s="24">
        <v>265.41638</v>
      </c>
      <c r="U104" s="24">
        <v>288.79730000000001</v>
      </c>
      <c r="V104" s="24">
        <v>297.30752999999999</v>
      </c>
      <c r="W104" s="24">
        <v>325.81673999999998</v>
      </c>
      <c r="X104" s="24">
        <v>354.33282000000003</v>
      </c>
      <c r="Y104" s="24">
        <v>364.22046</v>
      </c>
      <c r="Z104" s="24">
        <v>378.28125</v>
      </c>
      <c r="AA104" s="24">
        <v>399.39794999999998</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149.31591692040001</v>
      </c>
      <c r="D107" s="24">
        <v>213.6931567176</v>
      </c>
      <c r="E107" s="24">
        <v>225.21748124749999</v>
      </c>
      <c r="F107" s="24">
        <v>219.15646505439898</v>
      </c>
      <c r="G107" s="24">
        <v>229.11622999699981</v>
      </c>
      <c r="H107" s="24">
        <v>241.49955297630001</v>
      </c>
      <c r="I107" s="24">
        <v>238.44991485099999</v>
      </c>
      <c r="J107" s="24">
        <v>217.040779703</v>
      </c>
      <c r="K107" s="24">
        <v>210.41385667599991</v>
      </c>
      <c r="L107" s="24">
        <v>208.74871686200001</v>
      </c>
      <c r="M107" s="24">
        <v>216.97608073500001</v>
      </c>
      <c r="N107" s="24">
        <v>221.40111484999898</v>
      </c>
      <c r="O107" s="24">
        <v>174.04522205000004</v>
      </c>
      <c r="P107" s="24">
        <v>175.03097087499998</v>
      </c>
      <c r="Q107" s="24">
        <v>176.04869553999899</v>
      </c>
      <c r="R107" s="24">
        <v>174.11603301</v>
      </c>
      <c r="S107" s="24">
        <v>167.339571885</v>
      </c>
      <c r="T107" s="24">
        <v>161.15660328499999</v>
      </c>
      <c r="U107" s="24">
        <v>394.41788399999996</v>
      </c>
      <c r="V107" s="24">
        <v>402.7399519999999</v>
      </c>
      <c r="W107" s="24">
        <v>324.51563499999997</v>
      </c>
      <c r="X107" s="24">
        <v>259.45090900000002</v>
      </c>
      <c r="Y107" s="24">
        <v>252.146006</v>
      </c>
      <c r="Z107" s="24">
        <v>267.12705</v>
      </c>
      <c r="AA107" s="24">
        <v>268.91873099999998</v>
      </c>
    </row>
    <row r="108" spans="1:27" x14ac:dyDescent="0.25">
      <c r="A108" s="28" t="s">
        <v>133</v>
      </c>
      <c r="B108" s="28" t="s">
        <v>122</v>
      </c>
      <c r="C108" s="24">
        <v>0</v>
      </c>
      <c r="D108" s="24">
        <v>0</v>
      </c>
      <c r="E108" s="24">
        <v>0</v>
      </c>
      <c r="F108" s="24">
        <v>4.9846020000000003E-3</v>
      </c>
      <c r="G108" s="24">
        <v>5.3633222999999999E-3</v>
      </c>
      <c r="H108" s="24">
        <v>6.9211790000000004E-3</v>
      </c>
      <c r="I108" s="24">
        <v>7.0969513999999999E-3</v>
      </c>
      <c r="J108" s="24">
        <v>7.0769222999999999E-3</v>
      </c>
      <c r="K108" s="24">
        <v>7.7374760000000001E-3</v>
      </c>
      <c r="L108" s="24">
        <v>7.96732E-3</v>
      </c>
      <c r="M108" s="24">
        <v>8.189666E-3</v>
      </c>
      <c r="N108" s="24">
        <v>1.0670938E-2</v>
      </c>
      <c r="O108" s="24">
        <v>1.0598593E-2</v>
      </c>
      <c r="P108" s="24">
        <v>1.2177815999999999E-2</v>
      </c>
      <c r="Q108" s="24">
        <v>2.3360439E-2</v>
      </c>
      <c r="R108" s="24">
        <v>2.3373201E-2</v>
      </c>
      <c r="S108" s="24">
        <v>2.2930500999999999E-2</v>
      </c>
      <c r="T108" s="24">
        <v>2.3051472E-2</v>
      </c>
      <c r="U108" s="24">
        <v>348.70890000000003</v>
      </c>
      <c r="V108" s="24">
        <v>373.16055</v>
      </c>
      <c r="W108" s="24">
        <v>379.02776999999998</v>
      </c>
      <c r="X108" s="24">
        <v>1299.0333000000001</v>
      </c>
      <c r="Y108" s="24">
        <v>1474.1395</v>
      </c>
      <c r="Z108" s="24">
        <v>2150.8274000000001</v>
      </c>
      <c r="AA108" s="24">
        <v>2181.3555000000001</v>
      </c>
    </row>
    <row r="109" spans="1:27" x14ac:dyDescent="0.25">
      <c r="A109" s="28" t="s">
        <v>133</v>
      </c>
      <c r="B109" s="28" t="s">
        <v>76</v>
      </c>
      <c r="C109" s="24">
        <v>7.7366549999999998</v>
      </c>
      <c r="D109" s="24">
        <v>11.682884</v>
      </c>
      <c r="E109" s="24">
        <v>17.870128999999999</v>
      </c>
      <c r="F109" s="24">
        <v>24.209033999999999</v>
      </c>
      <c r="G109" s="24">
        <v>36.896709999999999</v>
      </c>
      <c r="H109" s="24">
        <v>54.111564999999999</v>
      </c>
      <c r="I109" s="24">
        <v>71.000879999999995</v>
      </c>
      <c r="J109" s="24">
        <v>85.339410000000001</v>
      </c>
      <c r="K109" s="24">
        <v>115.97603599999999</v>
      </c>
      <c r="L109" s="24">
        <v>139.75647000000001</v>
      </c>
      <c r="M109" s="24">
        <v>185.50470000000001</v>
      </c>
      <c r="N109" s="24">
        <v>225.98361</v>
      </c>
      <c r="O109" s="24">
        <v>248.25093000000001</v>
      </c>
      <c r="P109" s="24">
        <v>280.42077999999998</v>
      </c>
      <c r="Q109" s="24">
        <v>292.75128000000001</v>
      </c>
      <c r="R109" s="24">
        <v>312.69872999999899</v>
      </c>
      <c r="S109" s="24">
        <v>332.11810000000003</v>
      </c>
      <c r="T109" s="24">
        <v>347.64215000000002</v>
      </c>
      <c r="U109" s="24">
        <v>368.71731999999997</v>
      </c>
      <c r="V109" s="24">
        <v>396.10239999999999</v>
      </c>
      <c r="W109" s="24">
        <v>431.28194999999999</v>
      </c>
      <c r="X109" s="24">
        <v>451.05112000000003</v>
      </c>
      <c r="Y109" s="24">
        <v>464.94884999999999</v>
      </c>
      <c r="Z109" s="24">
        <v>508.45675999999997</v>
      </c>
      <c r="AA109" s="24">
        <v>527.27530000000002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96.695612890999996</v>
      </c>
      <c r="D112" s="24">
        <v>90.097508716500002</v>
      </c>
      <c r="E112" s="24">
        <v>105.52076432199999</v>
      </c>
      <c r="F112" s="24">
        <v>88.55055576929999</v>
      </c>
      <c r="G112" s="24">
        <v>91.655895517999994</v>
      </c>
      <c r="H112" s="24">
        <v>97.030903057999993</v>
      </c>
      <c r="I112" s="24">
        <v>96.919266730000004</v>
      </c>
      <c r="J112" s="24">
        <v>89.754264773999992</v>
      </c>
      <c r="K112" s="24">
        <v>90.190377092999981</v>
      </c>
      <c r="L112" s="24">
        <v>84.810918292999986</v>
      </c>
      <c r="M112" s="24">
        <v>85.423015851999907</v>
      </c>
      <c r="N112" s="24">
        <v>641.63663500000007</v>
      </c>
      <c r="O112" s="24">
        <v>634.72956769999905</v>
      </c>
      <c r="P112" s="24">
        <v>747.20489300000008</v>
      </c>
      <c r="Q112" s="24">
        <v>1015.3381325</v>
      </c>
      <c r="R112" s="24">
        <v>1029.8363277000001</v>
      </c>
      <c r="S112" s="24">
        <v>1003.0739807</v>
      </c>
      <c r="T112" s="24">
        <v>980.60566260000007</v>
      </c>
      <c r="U112" s="24">
        <v>966.65436099999999</v>
      </c>
      <c r="V112" s="24">
        <v>962.55013499999995</v>
      </c>
      <c r="W112" s="24">
        <v>1019.8826201999999</v>
      </c>
      <c r="X112" s="24">
        <v>1325.1132889999999</v>
      </c>
      <c r="Y112" s="24">
        <v>1292.7286690000001</v>
      </c>
      <c r="Z112" s="24">
        <v>1909.0858820000001</v>
      </c>
      <c r="AA112" s="24">
        <v>1929.2248100000002</v>
      </c>
    </row>
    <row r="113" spans="1:27" x14ac:dyDescent="0.25">
      <c r="A113" s="28" t="s">
        <v>134</v>
      </c>
      <c r="B113" s="28" t="s">
        <v>122</v>
      </c>
      <c r="C113" s="24">
        <v>0</v>
      </c>
      <c r="D113" s="24">
        <v>0</v>
      </c>
      <c r="E113" s="24">
        <v>0</v>
      </c>
      <c r="F113" s="24">
        <v>3.1995077000000001E-3</v>
      </c>
      <c r="G113" s="24">
        <v>3.5171035999999999E-3</v>
      </c>
      <c r="H113" s="24">
        <v>3.9138365999999997E-3</v>
      </c>
      <c r="I113" s="24">
        <v>4.2204494000000004E-3</v>
      </c>
      <c r="J113" s="24">
        <v>4.4213239999999999E-3</v>
      </c>
      <c r="K113" s="24">
        <v>4.8504790000000004E-3</v>
      </c>
      <c r="L113" s="24">
        <v>5.0571864000000001E-3</v>
      </c>
      <c r="M113" s="24">
        <v>5.1950690000000001E-3</v>
      </c>
      <c r="N113" s="24">
        <v>6.1578765000000002E-3</v>
      </c>
      <c r="O113" s="24">
        <v>6.2853519999999897E-3</v>
      </c>
      <c r="P113" s="24">
        <v>6.8706445999999997E-3</v>
      </c>
      <c r="Q113" s="24">
        <v>1.0002393E-2</v>
      </c>
      <c r="R113" s="24">
        <v>1.0092033E-2</v>
      </c>
      <c r="S113" s="24">
        <v>1.3222968E-2</v>
      </c>
      <c r="T113" s="24">
        <v>1.3350096000000001E-2</v>
      </c>
      <c r="U113" s="24">
        <v>1.3586548E-2</v>
      </c>
      <c r="V113" s="24">
        <v>2.0026583000000001E-2</v>
      </c>
      <c r="W113" s="24">
        <v>2.0478604000000001E-2</v>
      </c>
      <c r="X113" s="24">
        <v>2.0164298000000001E-2</v>
      </c>
      <c r="Y113" s="24">
        <v>2.2534835999999999E-2</v>
      </c>
      <c r="Z113" s="24">
        <v>2.5944991000000001E-2</v>
      </c>
      <c r="AA113" s="24">
        <v>2.6234308000000001E-2</v>
      </c>
    </row>
    <row r="114" spans="1:27" x14ac:dyDescent="0.25">
      <c r="A114" s="28" t="s">
        <v>134</v>
      </c>
      <c r="B114" s="28" t="s">
        <v>76</v>
      </c>
      <c r="C114" s="24">
        <v>8.2802360000000004</v>
      </c>
      <c r="D114" s="24">
        <v>13.516035</v>
      </c>
      <c r="E114" s="24">
        <v>19.711891000000001</v>
      </c>
      <c r="F114" s="24">
        <v>20.09168</v>
      </c>
      <c r="G114" s="24">
        <v>25.061207</v>
      </c>
      <c r="H114" s="24">
        <v>31.729839999999999</v>
      </c>
      <c r="I114" s="24">
        <v>38.631732999999997</v>
      </c>
      <c r="J114" s="24">
        <v>44.778359999999999</v>
      </c>
      <c r="K114" s="24">
        <v>55.287567000000003</v>
      </c>
      <c r="L114" s="24">
        <v>63.804703000000003</v>
      </c>
      <c r="M114" s="24">
        <v>79.219314999999995</v>
      </c>
      <c r="N114" s="24">
        <v>90.656943999999996</v>
      </c>
      <c r="O114" s="24">
        <v>97.409260000000003</v>
      </c>
      <c r="P114" s="24">
        <v>101.953</v>
      </c>
      <c r="Q114" s="24">
        <v>106.44126</v>
      </c>
      <c r="R114" s="24">
        <v>111.62045999999999</v>
      </c>
      <c r="S114" s="24">
        <v>118.292305</v>
      </c>
      <c r="T114" s="24">
        <v>119.913</v>
      </c>
      <c r="U114" s="24">
        <v>125.674995</v>
      </c>
      <c r="V114" s="24">
        <v>133.63512</v>
      </c>
      <c r="W114" s="24">
        <v>145.65253999999999</v>
      </c>
      <c r="X114" s="24">
        <v>151.89236</v>
      </c>
      <c r="Y114" s="24">
        <v>152.44977</v>
      </c>
      <c r="Z114" s="24">
        <v>155.49206999999899</v>
      </c>
      <c r="AA114" s="24">
        <v>160.77386000000001</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3.0889736999999999E-3</v>
      </c>
      <c r="D117" s="24">
        <v>3.7850853999999998E-3</v>
      </c>
      <c r="E117" s="24">
        <v>3.4359874999999999E-3</v>
      </c>
      <c r="F117" s="24">
        <v>3.3601127E-3</v>
      </c>
      <c r="G117" s="24">
        <v>3.5190632999999999E-3</v>
      </c>
      <c r="H117" s="24">
        <v>5.0007389999999997E-3</v>
      </c>
      <c r="I117" s="24">
        <v>6.4278002999999997E-3</v>
      </c>
      <c r="J117" s="24">
        <v>7.2436226000000001E-3</v>
      </c>
      <c r="K117" s="24">
        <v>6.9904397E-3</v>
      </c>
      <c r="L117" s="24">
        <v>1.0740382E-2</v>
      </c>
      <c r="M117" s="24">
        <v>1.9391098999999998E-2</v>
      </c>
      <c r="N117" s="24">
        <v>1.1971967E-2</v>
      </c>
      <c r="O117" s="24">
        <v>1.1708507E-2</v>
      </c>
      <c r="P117" s="24">
        <v>1.5572565E-2</v>
      </c>
      <c r="Q117" s="24">
        <v>1.4484208E-2</v>
      </c>
      <c r="R117" s="24">
        <v>1.7499464999999999E-2</v>
      </c>
      <c r="S117" s="24">
        <v>1.7723494999999999E-2</v>
      </c>
      <c r="T117" s="24">
        <v>1.7213243999999999E-2</v>
      </c>
      <c r="U117" s="24">
        <v>1.8669202999999999E-2</v>
      </c>
      <c r="V117" s="24">
        <v>2.5075363E-2</v>
      </c>
      <c r="W117" s="24">
        <v>2.5505159999999999E-2</v>
      </c>
      <c r="X117" s="24">
        <v>2.5026553999999999E-2</v>
      </c>
      <c r="Y117" s="24">
        <v>3.4807390000000001E-2</v>
      </c>
      <c r="Z117" s="24">
        <v>3.697756E-2</v>
      </c>
      <c r="AA117" s="24">
        <v>3.7861924999999998E-2</v>
      </c>
    </row>
    <row r="118" spans="1:27" x14ac:dyDescent="0.25">
      <c r="A118" s="28" t="s">
        <v>135</v>
      </c>
      <c r="B118" s="28" t="s">
        <v>122</v>
      </c>
      <c r="C118" s="24">
        <v>0</v>
      </c>
      <c r="D118" s="24">
        <v>0</v>
      </c>
      <c r="E118" s="24">
        <v>0</v>
      </c>
      <c r="F118" s="24">
        <v>4.5780096999999999E-3</v>
      </c>
      <c r="G118" s="24">
        <v>5.3001200000000002E-3</v>
      </c>
      <c r="H118" s="24">
        <v>5.4751890000000001E-3</v>
      </c>
      <c r="I118" s="24">
        <v>5.7845856000000003E-3</v>
      </c>
      <c r="J118" s="24">
        <v>6.2505340000000003E-3</v>
      </c>
      <c r="K118" s="24">
        <v>6.2468517999999997E-3</v>
      </c>
      <c r="L118" s="24">
        <v>6.1617379999999999E-3</v>
      </c>
      <c r="M118" s="24">
        <v>8.6736309999999994E-3</v>
      </c>
      <c r="N118" s="24">
        <v>6.8870125999999999E-3</v>
      </c>
      <c r="O118" s="24">
        <v>6.895483E-3</v>
      </c>
      <c r="P118" s="24">
        <v>8.5958300000000005E-3</v>
      </c>
      <c r="Q118" s="24">
        <v>8.6678910000000005E-3</v>
      </c>
      <c r="R118" s="24">
        <v>1.5939267E-2</v>
      </c>
      <c r="S118" s="24">
        <v>2.3420590000000002E-2</v>
      </c>
      <c r="T118" s="24">
        <v>2.3298735000000001E-2</v>
      </c>
      <c r="U118" s="24">
        <v>2.8048147999999998E-2</v>
      </c>
      <c r="V118" s="24">
        <v>3.2333735000000002E-2</v>
      </c>
      <c r="W118" s="24">
        <v>6.3287910000000003E-2</v>
      </c>
      <c r="X118" s="24">
        <v>5.7791855000000003E-2</v>
      </c>
      <c r="Y118" s="24">
        <v>6.204527E-2</v>
      </c>
      <c r="Z118" s="24">
        <v>6.3197180000000006E-2</v>
      </c>
      <c r="AA118" s="24">
        <v>6.2490042000000003E-2</v>
      </c>
    </row>
    <row r="119" spans="1:27" x14ac:dyDescent="0.25">
      <c r="A119" s="28" t="s">
        <v>135</v>
      </c>
      <c r="B119" s="28" t="s">
        <v>76</v>
      </c>
      <c r="C119" s="24">
        <v>4.0971354000000001E-2</v>
      </c>
      <c r="D119" s="24">
        <v>8.0589174999999999E-2</v>
      </c>
      <c r="E119" s="24">
        <v>0.10953097000000001</v>
      </c>
      <c r="F119" s="24">
        <v>0.17557903</v>
      </c>
      <c r="G119" s="24">
        <v>0.22983268000000001</v>
      </c>
      <c r="H119" s="24">
        <v>0.40290847000000002</v>
      </c>
      <c r="I119" s="24">
        <v>0.54797589999999996</v>
      </c>
      <c r="J119" s="24">
        <v>1.013001</v>
      </c>
      <c r="K119" s="24">
        <v>0.66613409999999995</v>
      </c>
      <c r="L119" s="24">
        <v>0.71906919999999996</v>
      </c>
      <c r="M119" s="24">
        <v>0.48031098</v>
      </c>
      <c r="N119" s="24">
        <v>2.5518841999999999</v>
      </c>
      <c r="O119" s="24">
        <v>2.5004966</v>
      </c>
      <c r="P119" s="24">
        <v>2.7607822</v>
      </c>
      <c r="Q119" s="24">
        <v>6.1288799999999997</v>
      </c>
      <c r="R119" s="24">
        <v>21.179852</v>
      </c>
      <c r="S119" s="24">
        <v>23.880151999999999</v>
      </c>
      <c r="T119" s="24">
        <v>22.949116</v>
      </c>
      <c r="U119" s="24">
        <v>26.623123</v>
      </c>
      <c r="V119" s="24">
        <v>27.335032000000002</v>
      </c>
      <c r="W119" s="24">
        <v>32.442709999999998</v>
      </c>
      <c r="X119" s="24">
        <v>32.648228000000003</v>
      </c>
      <c r="Y119" s="24">
        <v>32.035730000000001</v>
      </c>
      <c r="Z119" s="24">
        <v>34.042769999999997</v>
      </c>
      <c r="AA119" s="24">
        <v>32.368659999999998</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17966.124957278731</v>
      </c>
      <c r="D124" s="24">
        <v>20100.679143121575</v>
      </c>
      <c r="E124" s="24">
        <v>21848.555287119962</v>
      </c>
      <c r="F124" s="24">
        <v>22765.760035463198</v>
      </c>
      <c r="G124" s="24">
        <v>23520.218372955685</v>
      </c>
      <c r="H124" s="24">
        <v>26712.903662937515</v>
      </c>
      <c r="I124" s="24">
        <v>28250.268008427669</v>
      </c>
      <c r="J124" s="24">
        <v>26710.881197644656</v>
      </c>
      <c r="K124" s="24">
        <v>28962.363354060573</v>
      </c>
      <c r="L124" s="24">
        <v>30914.224554065444</v>
      </c>
      <c r="M124" s="24">
        <v>32262.787116315103</v>
      </c>
      <c r="N124" s="24">
        <v>33604.877107801251</v>
      </c>
      <c r="O124" s="24">
        <v>33813.033443527165</v>
      </c>
      <c r="P124" s="24">
        <v>33976.881785675636</v>
      </c>
      <c r="Q124" s="24">
        <v>37696.628563003615</v>
      </c>
      <c r="R124" s="24">
        <v>38914.484609980675</v>
      </c>
      <c r="S124" s="24">
        <v>36303.365967855287</v>
      </c>
      <c r="T124" s="24">
        <v>39129.568119395233</v>
      </c>
      <c r="U124" s="24">
        <v>41710.657354558454</v>
      </c>
      <c r="V124" s="24">
        <v>43318.635488798798</v>
      </c>
      <c r="W124" s="24">
        <v>44440.874517438053</v>
      </c>
      <c r="X124" s="24">
        <v>44228.553526560878</v>
      </c>
      <c r="Y124" s="24">
        <v>43943.455190594512</v>
      </c>
      <c r="Z124" s="24">
        <v>48400.609901509706</v>
      </c>
      <c r="AA124" s="24">
        <v>49711.147300644239</v>
      </c>
    </row>
    <row r="125" spans="1:27" collapsed="1" x14ac:dyDescent="0.25">
      <c r="A125" s="28" t="s">
        <v>40</v>
      </c>
      <c r="B125" s="28" t="s">
        <v>77</v>
      </c>
      <c r="C125" s="24">
        <v>233.04039972597315</v>
      </c>
      <c r="D125" s="24">
        <v>274.19378499633029</v>
      </c>
      <c r="E125" s="24">
        <v>320.65387735605168</v>
      </c>
      <c r="F125" s="24">
        <v>375.46934607700922</v>
      </c>
      <c r="G125" s="24">
        <v>445.71752459519973</v>
      </c>
      <c r="H125" s="24">
        <v>530.81983863925802</v>
      </c>
      <c r="I125" s="24">
        <v>596.87216022080054</v>
      </c>
      <c r="J125" s="24">
        <v>662.69923005948851</v>
      </c>
      <c r="K125" s="24">
        <v>778.51650702387019</v>
      </c>
      <c r="L125" s="24">
        <v>902.93920009279179</v>
      </c>
      <c r="M125" s="24">
        <v>1113.6428048954601</v>
      </c>
      <c r="N125" s="24">
        <v>1220.016866511761</v>
      </c>
      <c r="O125" s="24">
        <v>1336.223020293354</v>
      </c>
      <c r="P125" s="24">
        <v>1427.3179758339807</v>
      </c>
      <c r="Q125" s="24">
        <v>1512.8203302655165</v>
      </c>
      <c r="R125" s="24">
        <v>1577.4411864508374</v>
      </c>
      <c r="S125" s="24">
        <v>1637.7030253430562</v>
      </c>
      <c r="T125" s="24">
        <v>1699.3559997276002</v>
      </c>
      <c r="U125" s="24">
        <v>1766.0471968020177</v>
      </c>
      <c r="V125" s="24">
        <v>1824.6599766321131</v>
      </c>
      <c r="W125" s="24">
        <v>1891.3289675425247</v>
      </c>
      <c r="X125" s="24">
        <v>1958.7364666471387</v>
      </c>
      <c r="Y125" s="24">
        <v>2030.3463650414849</v>
      </c>
      <c r="Z125" s="24">
        <v>2039.5199693139753</v>
      </c>
      <c r="AA125" s="24">
        <v>2052.5990225424753</v>
      </c>
    </row>
    <row r="126" spans="1:27" collapsed="1" x14ac:dyDescent="0.25">
      <c r="A126" s="28" t="s">
        <v>40</v>
      </c>
      <c r="B126" s="28" t="s">
        <v>78</v>
      </c>
      <c r="C126" s="24">
        <v>274.29213481746189</v>
      </c>
      <c r="D126" s="24">
        <v>322.76553938901321</v>
      </c>
      <c r="E126" s="24">
        <v>377.40556858292115</v>
      </c>
      <c r="F126" s="24">
        <v>441.91603131282261</v>
      </c>
      <c r="G126" s="24">
        <v>524.74045959973205</v>
      </c>
      <c r="H126" s="24">
        <v>624.94378345179473</v>
      </c>
      <c r="I126" s="24">
        <v>702.60652088159213</v>
      </c>
      <c r="J126" s="24">
        <v>780.15031027257339</v>
      </c>
      <c r="K126" s="24">
        <v>916.50225631970079</v>
      </c>
      <c r="L126" s="24">
        <v>1062.923594562865</v>
      </c>
      <c r="M126" s="24">
        <v>1310.8182477886967</v>
      </c>
      <c r="N126" s="24">
        <v>1435.9449101296455</v>
      </c>
      <c r="O126" s="24">
        <v>1573.1611096683707</v>
      </c>
      <c r="P126" s="24">
        <v>1680.396318980871</v>
      </c>
      <c r="Q126" s="24">
        <v>1781.1329843739736</v>
      </c>
      <c r="R126" s="24">
        <v>1856.7679677806409</v>
      </c>
      <c r="S126" s="24">
        <v>1927.4610105166375</v>
      </c>
      <c r="T126" s="24">
        <v>2000.5501645185891</v>
      </c>
      <c r="U126" s="24">
        <v>2079.2953449611009</v>
      </c>
      <c r="V126" s="24">
        <v>2147.8019215422846</v>
      </c>
      <c r="W126" s="24">
        <v>2226.1602239661729</v>
      </c>
      <c r="X126" s="24">
        <v>2306.7147125573069</v>
      </c>
      <c r="Y126" s="24">
        <v>2389.4766655831868</v>
      </c>
      <c r="Z126" s="24">
        <v>2400.7435128056632</v>
      </c>
      <c r="AA126" s="24">
        <v>2416.8736578490652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5204.0162583071015</v>
      </c>
      <c r="D129" s="24">
        <v>5881.7325703692932</v>
      </c>
      <c r="E129" s="24">
        <v>6097.6198675682408</v>
      </c>
      <c r="F129" s="24">
        <v>6362.1276636683278</v>
      </c>
      <c r="G129" s="24">
        <v>6503.6658023516156</v>
      </c>
      <c r="H129" s="24">
        <v>7561.6000122913338</v>
      </c>
      <c r="I129" s="24">
        <v>7799.3331443833895</v>
      </c>
      <c r="J129" s="24">
        <v>7221.9223326873853</v>
      </c>
      <c r="K129" s="24">
        <v>7693.3543983737936</v>
      </c>
      <c r="L129" s="24">
        <v>8429.214005712307</v>
      </c>
      <c r="M129" s="24">
        <v>9135.0764888641224</v>
      </c>
      <c r="N129" s="24">
        <v>9232.9936160197012</v>
      </c>
      <c r="O129" s="24">
        <v>9474.0923243041962</v>
      </c>
      <c r="P129" s="24">
        <v>9536.0344604548536</v>
      </c>
      <c r="Q129" s="24">
        <v>10952.210328997775</v>
      </c>
      <c r="R129" s="24">
        <v>11213.626430383792</v>
      </c>
      <c r="S129" s="24">
        <v>10409.250112729527</v>
      </c>
      <c r="T129" s="24">
        <v>11061.159945171597</v>
      </c>
      <c r="U129" s="24">
        <v>12074.425021214483</v>
      </c>
      <c r="V129" s="24">
        <v>12966.561577033246</v>
      </c>
      <c r="W129" s="24">
        <v>12905.930510224671</v>
      </c>
      <c r="X129" s="24">
        <v>13078.086701256001</v>
      </c>
      <c r="Y129" s="24">
        <v>13015.264183356403</v>
      </c>
      <c r="Z129" s="24">
        <v>14802.400045678376</v>
      </c>
      <c r="AA129" s="24">
        <v>15046.967619651899</v>
      </c>
    </row>
    <row r="130" spans="1:27" x14ac:dyDescent="0.25">
      <c r="A130" s="28" t="s">
        <v>131</v>
      </c>
      <c r="B130" s="28" t="s">
        <v>77</v>
      </c>
      <c r="C130" s="24">
        <v>88.129268699645991</v>
      </c>
      <c r="D130" s="24">
        <v>97.021564651489001</v>
      </c>
      <c r="E130" s="24">
        <v>117.162092010498</v>
      </c>
      <c r="F130" s="24">
        <v>140.94180444908102</v>
      </c>
      <c r="G130" s="24">
        <v>170.99702905178049</v>
      </c>
      <c r="H130" s="24">
        <v>204.60765544748301</v>
      </c>
      <c r="I130" s="24">
        <v>224.74871568775151</v>
      </c>
      <c r="J130" s="24">
        <v>246.07607063865649</v>
      </c>
      <c r="K130" s="24">
        <v>284.99247991323449</v>
      </c>
      <c r="L130" s="24">
        <v>325.383812944412</v>
      </c>
      <c r="M130" s="24">
        <v>395.420777841568</v>
      </c>
      <c r="N130" s="24">
        <v>425.22314657020553</v>
      </c>
      <c r="O130" s="24">
        <v>461.79702500152547</v>
      </c>
      <c r="P130" s="24">
        <v>490.35393423843351</v>
      </c>
      <c r="Q130" s="24">
        <v>517.04638001060005</v>
      </c>
      <c r="R130" s="24">
        <v>536.82556633758497</v>
      </c>
      <c r="S130" s="24">
        <v>555.81613853454496</v>
      </c>
      <c r="T130" s="24">
        <v>574.06774980878504</v>
      </c>
      <c r="U130" s="24">
        <v>595.11757627486998</v>
      </c>
      <c r="V130" s="24">
        <v>612.76170148467997</v>
      </c>
      <c r="W130" s="24">
        <v>632.53670359039006</v>
      </c>
      <c r="X130" s="24">
        <v>652.48512977694998</v>
      </c>
      <c r="Y130" s="24">
        <v>674.52096390533006</v>
      </c>
      <c r="Z130" s="24">
        <v>677.41724882507003</v>
      </c>
      <c r="AA130" s="24">
        <v>680.36639414978004</v>
      </c>
    </row>
    <row r="131" spans="1:27" x14ac:dyDescent="0.25">
      <c r="A131" s="28" t="s">
        <v>131</v>
      </c>
      <c r="B131" s="28" t="s">
        <v>78</v>
      </c>
      <c r="C131" s="24">
        <v>103.74372356915451</v>
      </c>
      <c r="D131" s="24">
        <v>114.240439722061</v>
      </c>
      <c r="E131" s="24">
        <v>137.92435712742801</v>
      </c>
      <c r="F131" s="24">
        <v>165.90026488018</v>
      </c>
      <c r="G131" s="24">
        <v>201.313023488998</v>
      </c>
      <c r="H131" s="24">
        <v>240.915850891113</v>
      </c>
      <c r="I131" s="24">
        <v>264.58415556907647</v>
      </c>
      <c r="J131" s="24">
        <v>289.73739634680749</v>
      </c>
      <c r="K131" s="24">
        <v>335.48614158248904</v>
      </c>
      <c r="L131" s="24">
        <v>383.00363436079004</v>
      </c>
      <c r="M131" s="24">
        <v>465.22075204417098</v>
      </c>
      <c r="N131" s="24">
        <v>500.52557754135</v>
      </c>
      <c r="O131" s="24">
        <v>543.876725046155</v>
      </c>
      <c r="P131" s="24">
        <v>577.09254762953492</v>
      </c>
      <c r="Q131" s="24">
        <v>608.91878009605</v>
      </c>
      <c r="R131" s="24">
        <v>631.88798867034507</v>
      </c>
      <c r="S131" s="24">
        <v>654.09910498285001</v>
      </c>
      <c r="T131" s="24">
        <v>675.51994481658505</v>
      </c>
      <c r="U131" s="24">
        <v>700.77837184333498</v>
      </c>
      <c r="V131" s="24">
        <v>721.10675005555004</v>
      </c>
      <c r="W131" s="24">
        <v>744.60863818644998</v>
      </c>
      <c r="X131" s="24">
        <v>768.47515194129505</v>
      </c>
      <c r="Y131" s="24">
        <v>793.55737583446501</v>
      </c>
      <c r="Z131" s="24">
        <v>797.02513593005995</v>
      </c>
      <c r="AA131" s="24">
        <v>801.42502158546006</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5567.3647801681027</v>
      </c>
      <c r="D134" s="24">
        <v>6252.7150515366466</v>
      </c>
      <c r="E134" s="24">
        <v>6535.0958475675361</v>
      </c>
      <c r="F134" s="24">
        <v>6564.9107870160369</v>
      </c>
      <c r="G134" s="24">
        <v>6903.5367004008858</v>
      </c>
      <c r="H134" s="24">
        <v>7623.4302732766901</v>
      </c>
      <c r="I134" s="24">
        <v>7934.36653259782</v>
      </c>
      <c r="J134" s="24">
        <v>6899.0674360226967</v>
      </c>
      <c r="K134" s="24">
        <v>7734.7975398438502</v>
      </c>
      <c r="L134" s="24">
        <v>8266.424146480309</v>
      </c>
      <c r="M134" s="24">
        <v>9020.1611288905497</v>
      </c>
      <c r="N134" s="24">
        <v>9268.2690409682109</v>
      </c>
      <c r="O134" s="24">
        <v>9263.1606952377806</v>
      </c>
      <c r="P134" s="24">
        <v>9754.2534848415999</v>
      </c>
      <c r="Q134" s="24">
        <v>10771.5054458921</v>
      </c>
      <c r="R134" s="24">
        <v>11127.70484734889</v>
      </c>
      <c r="S134" s="24">
        <v>9702.5719029807005</v>
      </c>
      <c r="T134" s="24">
        <v>10828.620654091001</v>
      </c>
      <c r="U134" s="24">
        <v>11489.880817383681</v>
      </c>
      <c r="V134" s="24">
        <v>12365.400182793981</v>
      </c>
      <c r="W134" s="24">
        <v>12482.623348748539</v>
      </c>
      <c r="X134" s="24">
        <v>12281.913796102119</v>
      </c>
      <c r="Y134" s="24">
        <v>12714.221732317299</v>
      </c>
      <c r="Z134" s="24">
        <v>13851.03457588841</v>
      </c>
      <c r="AA134" s="24">
        <v>14256.957220044111</v>
      </c>
    </row>
    <row r="135" spans="1:27" x14ac:dyDescent="0.25">
      <c r="A135" s="28" t="s">
        <v>132</v>
      </c>
      <c r="B135" s="28" t="s">
        <v>77</v>
      </c>
      <c r="C135" s="24">
        <v>39.157200163602802</v>
      </c>
      <c r="D135" s="24">
        <v>43.575523690938951</v>
      </c>
      <c r="E135" s="24">
        <v>53.417701413631001</v>
      </c>
      <c r="F135" s="24">
        <v>65.378797556087008</v>
      </c>
      <c r="G135" s="24">
        <v>79.918573579788003</v>
      </c>
      <c r="H135" s="24">
        <v>97.095475473403496</v>
      </c>
      <c r="I135" s="24">
        <v>109.91620835781049</v>
      </c>
      <c r="J135" s="24">
        <v>122.515895420074</v>
      </c>
      <c r="K135" s="24">
        <v>142.43759643554651</v>
      </c>
      <c r="L135" s="24">
        <v>173.90882025623301</v>
      </c>
      <c r="M135" s="24">
        <v>221.11889532279952</v>
      </c>
      <c r="N135" s="24">
        <v>248.1634925518035</v>
      </c>
      <c r="O135" s="24">
        <v>278.71581577968595</v>
      </c>
      <c r="P135" s="24">
        <v>303.947362812042</v>
      </c>
      <c r="Q135" s="24">
        <v>327.61118205070449</v>
      </c>
      <c r="R135" s="24">
        <v>346.36675619506804</v>
      </c>
      <c r="S135" s="24">
        <v>364.47440850448601</v>
      </c>
      <c r="T135" s="24">
        <v>381.53449554443347</v>
      </c>
      <c r="U135" s="24">
        <v>399.00587103652947</v>
      </c>
      <c r="V135" s="24">
        <v>418.16863727188098</v>
      </c>
      <c r="W135" s="24">
        <v>437.56871479225151</v>
      </c>
      <c r="X135" s="24">
        <v>456.742569591522</v>
      </c>
      <c r="Y135" s="24">
        <v>477.24660862350453</v>
      </c>
      <c r="Z135" s="24">
        <v>481.30817297458651</v>
      </c>
      <c r="AA135" s="24">
        <v>486.31687499999998</v>
      </c>
    </row>
    <row r="136" spans="1:27" x14ac:dyDescent="0.25">
      <c r="A136" s="28" t="s">
        <v>132</v>
      </c>
      <c r="B136" s="28" t="s">
        <v>78</v>
      </c>
      <c r="C136" s="24">
        <v>46.105890129089346</v>
      </c>
      <c r="D136" s="24">
        <v>51.289798426627996</v>
      </c>
      <c r="E136" s="24">
        <v>62.889781717300004</v>
      </c>
      <c r="F136" s="24">
        <v>76.943827347517001</v>
      </c>
      <c r="G136" s="24">
        <v>94.107948667526003</v>
      </c>
      <c r="H136" s="24">
        <v>114.33899050891399</v>
      </c>
      <c r="I136" s="24">
        <v>129.44047841191249</v>
      </c>
      <c r="J136" s="24">
        <v>144.185034614801</v>
      </c>
      <c r="K136" s="24">
        <v>167.61894687271101</v>
      </c>
      <c r="L136" s="24">
        <v>204.80059560298901</v>
      </c>
      <c r="M136" s="24">
        <v>260.29553428351852</v>
      </c>
      <c r="N136" s="24">
        <v>292.01824688911398</v>
      </c>
      <c r="O136" s="24">
        <v>328.19977596914748</v>
      </c>
      <c r="P136" s="24">
        <v>357.95186254978148</v>
      </c>
      <c r="Q136" s="24">
        <v>385.72100204372401</v>
      </c>
      <c r="R136" s="24">
        <v>407.77799359512301</v>
      </c>
      <c r="S136" s="24">
        <v>429.08943404889101</v>
      </c>
      <c r="T136" s="24">
        <v>449.0439757118225</v>
      </c>
      <c r="U136" s="24">
        <v>469.66401275396299</v>
      </c>
      <c r="V136" s="24">
        <v>492.08753450584402</v>
      </c>
      <c r="W136" s="24">
        <v>514.83544839763499</v>
      </c>
      <c r="X136" s="24">
        <v>538.00253143310499</v>
      </c>
      <c r="Y136" s="24">
        <v>561.694688825605</v>
      </c>
      <c r="Z136" s="24">
        <v>566.60501416981003</v>
      </c>
      <c r="AA136" s="24">
        <v>572.219630055425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4329.4005041480232</v>
      </c>
      <c r="D139" s="24">
        <v>4908.7952105399454</v>
      </c>
      <c r="E139" s="24">
        <v>5934.1919389792947</v>
      </c>
      <c r="F139" s="24">
        <v>6528.7695988096721</v>
      </c>
      <c r="G139" s="24">
        <v>6863.0056975854886</v>
      </c>
      <c r="H139" s="24">
        <v>8027.2366784785918</v>
      </c>
      <c r="I139" s="24">
        <v>8796.0993784604689</v>
      </c>
      <c r="J139" s="24">
        <v>8929.0801471955092</v>
      </c>
      <c r="K139" s="24">
        <v>9626.1225133886801</v>
      </c>
      <c r="L139" s="24">
        <v>10179.64035616822</v>
      </c>
      <c r="M139" s="24">
        <v>9984.4368115758607</v>
      </c>
      <c r="N139" s="24">
        <v>10760.829080698521</v>
      </c>
      <c r="O139" s="24">
        <v>10744.888688517151</v>
      </c>
      <c r="P139" s="24">
        <v>10455.004946298392</v>
      </c>
      <c r="Q139" s="24">
        <v>11440.45690354096</v>
      </c>
      <c r="R139" s="24">
        <v>11800.61312342042</v>
      </c>
      <c r="S139" s="24">
        <v>11528.25927778215</v>
      </c>
      <c r="T139" s="24">
        <v>12300.938733937681</v>
      </c>
      <c r="U139" s="24">
        <v>13053.83493765212</v>
      </c>
      <c r="V139" s="24">
        <v>12807.488083087621</v>
      </c>
      <c r="W139" s="24">
        <v>13660.681962884009</v>
      </c>
      <c r="X139" s="24">
        <v>13556.18027178227</v>
      </c>
      <c r="Y139" s="24">
        <v>13075.879151775231</v>
      </c>
      <c r="Z139" s="24">
        <v>14262.8400680779</v>
      </c>
      <c r="AA139" s="24">
        <v>14649.24570918001</v>
      </c>
    </row>
    <row r="140" spans="1:27" x14ac:dyDescent="0.25">
      <c r="A140" s="28" t="s">
        <v>133</v>
      </c>
      <c r="B140" s="28" t="s">
        <v>77</v>
      </c>
      <c r="C140" s="24">
        <v>51.3066448535915</v>
      </c>
      <c r="D140" s="24">
        <v>61.451198442458995</v>
      </c>
      <c r="E140" s="24">
        <v>73.659837475776499</v>
      </c>
      <c r="F140" s="24">
        <v>88.082971834659503</v>
      </c>
      <c r="G140" s="24">
        <v>108.470634001493</v>
      </c>
      <c r="H140" s="24">
        <v>134.1928176865575</v>
      </c>
      <c r="I140" s="24">
        <v>159.19155989211751</v>
      </c>
      <c r="J140" s="24">
        <v>183.54751978397348</v>
      </c>
      <c r="K140" s="24">
        <v>227.0259958827495</v>
      </c>
      <c r="L140" s="24">
        <v>265.68989357614498</v>
      </c>
      <c r="M140" s="24">
        <v>331.83895578479752</v>
      </c>
      <c r="N140" s="24">
        <v>372.61138215541797</v>
      </c>
      <c r="O140" s="24">
        <v>410.83125984382599</v>
      </c>
      <c r="P140" s="24">
        <v>439.66761757278402</v>
      </c>
      <c r="Q140" s="24">
        <v>467.28120572090148</v>
      </c>
      <c r="R140" s="24">
        <v>487.89141758727999</v>
      </c>
      <c r="S140" s="24">
        <v>506.91546948074995</v>
      </c>
      <c r="T140" s="24">
        <v>527.95990794944498</v>
      </c>
      <c r="U140" s="24">
        <v>551.64849860465506</v>
      </c>
      <c r="V140" s="24">
        <v>570.53880249022995</v>
      </c>
      <c r="W140" s="24">
        <v>593.98818820762494</v>
      </c>
      <c r="X140" s="24">
        <v>617.41310619926003</v>
      </c>
      <c r="Y140" s="24">
        <v>640.99210364532007</v>
      </c>
      <c r="Z140" s="24">
        <v>644.58390899753499</v>
      </c>
      <c r="AA140" s="24">
        <v>650.05554519843997</v>
      </c>
    </row>
    <row r="141" spans="1:27" x14ac:dyDescent="0.25">
      <c r="A141" s="28" t="s">
        <v>133</v>
      </c>
      <c r="B141" s="28" t="s">
        <v>78</v>
      </c>
      <c r="C141" s="24">
        <v>60.361494900226496</v>
      </c>
      <c r="D141" s="24">
        <v>72.320243375062503</v>
      </c>
      <c r="E141" s="24">
        <v>86.681847811341001</v>
      </c>
      <c r="F141" s="24">
        <v>103.65418734121299</v>
      </c>
      <c r="G141" s="24">
        <v>127.6657987732885</v>
      </c>
      <c r="H141" s="24">
        <v>157.9156370261905</v>
      </c>
      <c r="I141" s="24">
        <v>187.36083002841448</v>
      </c>
      <c r="J141" s="24">
        <v>216.0942103523015</v>
      </c>
      <c r="K141" s="24">
        <v>267.367907112002</v>
      </c>
      <c r="L141" s="24">
        <v>312.78584060065447</v>
      </c>
      <c r="M141" s="24">
        <v>390.695545523703</v>
      </c>
      <c r="N141" s="24">
        <v>438.52070919656745</v>
      </c>
      <c r="O141" s="24">
        <v>483.41096936464299</v>
      </c>
      <c r="P141" s="24">
        <v>517.67175364160505</v>
      </c>
      <c r="Q141" s="24">
        <v>549.90186324786998</v>
      </c>
      <c r="R141" s="24">
        <v>574.08388901954504</v>
      </c>
      <c r="S141" s="24">
        <v>596.42332672023508</v>
      </c>
      <c r="T141" s="24">
        <v>621.88786826753505</v>
      </c>
      <c r="U141" s="24">
        <v>649.62785507869501</v>
      </c>
      <c r="V141" s="24">
        <v>672.01441700458508</v>
      </c>
      <c r="W141" s="24">
        <v>699.03628544390006</v>
      </c>
      <c r="X141" s="24">
        <v>727.08285821961999</v>
      </c>
      <c r="Y141" s="24">
        <v>754.49915091466494</v>
      </c>
      <c r="Z141" s="24">
        <v>759.03643472098997</v>
      </c>
      <c r="AA141" s="24">
        <v>765.41792904663009</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2623.5452359171313</v>
      </c>
      <c r="D144" s="24">
        <v>2798.1477668906159</v>
      </c>
      <c r="E144" s="24">
        <v>2996.8814511672731</v>
      </c>
      <c r="F144" s="24">
        <v>3008.3833572973863</v>
      </c>
      <c r="G144" s="24">
        <v>2949.0754802809438</v>
      </c>
      <c r="H144" s="24">
        <v>3160.1857366147278</v>
      </c>
      <c r="I144" s="24">
        <v>3360.8341703059659</v>
      </c>
      <c r="J144" s="24">
        <v>3300.463996339839</v>
      </c>
      <c r="K144" s="24">
        <v>3533.7408493067269</v>
      </c>
      <c r="L144" s="24">
        <v>3645.3258054173948</v>
      </c>
      <c r="M144" s="24">
        <v>3718.3325066146031</v>
      </c>
      <c r="N144" s="24">
        <v>3905.458895445196</v>
      </c>
      <c r="O144" s="24">
        <v>3875.3562605586121</v>
      </c>
      <c r="P144" s="24">
        <v>3779.464328219678</v>
      </c>
      <c r="Q144" s="24">
        <v>4028.9272569281384</v>
      </c>
      <c r="R144" s="24">
        <v>4246.1349106342295</v>
      </c>
      <c r="S144" s="24">
        <v>4126.3156933502596</v>
      </c>
      <c r="T144" s="24">
        <v>4379.7080439660804</v>
      </c>
      <c r="U144" s="24">
        <v>4502.8278019530499</v>
      </c>
      <c r="V144" s="24">
        <v>4576.0415382380797</v>
      </c>
      <c r="W144" s="24">
        <v>4756.5855560100399</v>
      </c>
      <c r="X144" s="24">
        <v>4662.40553163</v>
      </c>
      <c r="Y144" s="24">
        <v>4501.1597708139598</v>
      </c>
      <c r="Z144" s="24">
        <v>4782.4214016851301</v>
      </c>
      <c r="AA144" s="24">
        <v>5031.6477666343599</v>
      </c>
    </row>
    <row r="145" spans="1:27" x14ac:dyDescent="0.25">
      <c r="A145" s="28" t="s">
        <v>134</v>
      </c>
      <c r="B145" s="28" t="s">
        <v>77</v>
      </c>
      <c r="C145" s="24">
        <v>48.207610889911649</v>
      </c>
      <c r="D145" s="24">
        <v>65.215973059296502</v>
      </c>
      <c r="E145" s="24">
        <v>68.281726707458489</v>
      </c>
      <c r="F145" s="24">
        <v>71.177472268938999</v>
      </c>
      <c r="G145" s="24">
        <v>74.249787825584008</v>
      </c>
      <c r="H145" s="24">
        <v>80.157815407752494</v>
      </c>
      <c r="I145" s="24">
        <v>86.026891168117487</v>
      </c>
      <c r="J145" s="24">
        <v>91.522718880235999</v>
      </c>
      <c r="K145" s="24">
        <v>102.62078503608701</v>
      </c>
      <c r="L145" s="24">
        <v>114.0144989147185</v>
      </c>
      <c r="M145" s="24">
        <v>136.64069033610801</v>
      </c>
      <c r="N145" s="24">
        <v>143.42843630981397</v>
      </c>
      <c r="O145" s="24">
        <v>151.93446887207</v>
      </c>
      <c r="P145" s="24">
        <v>158.635736095428</v>
      </c>
      <c r="Q145" s="24">
        <v>164.4393369045255</v>
      </c>
      <c r="R145" s="24">
        <v>168.60893116462199</v>
      </c>
      <c r="S145" s="24">
        <v>171.39228346300098</v>
      </c>
      <c r="T145" s="24">
        <v>175.47959601593001</v>
      </c>
      <c r="U145" s="24">
        <v>178.81720095062249</v>
      </c>
      <c r="V145" s="24">
        <v>180.85860993146849</v>
      </c>
      <c r="W145" s="24">
        <v>183.981905306816</v>
      </c>
      <c r="X145" s="24">
        <v>187.745904390335</v>
      </c>
      <c r="Y145" s="24">
        <v>192.10204890727951</v>
      </c>
      <c r="Z145" s="24">
        <v>190.976062203884</v>
      </c>
      <c r="AA145" s="24">
        <v>190.61556316709502</v>
      </c>
    </row>
    <row r="146" spans="1:27" x14ac:dyDescent="0.25">
      <c r="A146" s="28" t="s">
        <v>134</v>
      </c>
      <c r="B146" s="28" t="s">
        <v>78</v>
      </c>
      <c r="C146" s="24">
        <v>56.735401081919505</v>
      </c>
      <c r="D146" s="24">
        <v>76.760957679032998</v>
      </c>
      <c r="E146" s="24">
        <v>80.336397202253011</v>
      </c>
      <c r="F146" s="24">
        <v>83.77517680597299</v>
      </c>
      <c r="G146" s="24">
        <v>87.4369384784695</v>
      </c>
      <c r="H146" s="24">
        <v>94.393830517411004</v>
      </c>
      <c r="I146" s="24">
        <v>101.22300673103301</v>
      </c>
      <c r="J146" s="24">
        <v>107.734993650734</v>
      </c>
      <c r="K146" s="24">
        <v>120.7804110527035</v>
      </c>
      <c r="L146" s="24">
        <v>134.14774963712648</v>
      </c>
      <c r="M146" s="24">
        <v>160.92800517952401</v>
      </c>
      <c r="N146" s="24">
        <v>168.86992278051349</v>
      </c>
      <c r="O146" s="24">
        <v>178.895563654184</v>
      </c>
      <c r="P146" s="24">
        <v>186.81020535659749</v>
      </c>
      <c r="Q146" s="24">
        <v>193.69299778652152</v>
      </c>
      <c r="R146" s="24">
        <v>198.5959611163135</v>
      </c>
      <c r="S146" s="24">
        <v>201.83999430489499</v>
      </c>
      <c r="T146" s="24">
        <v>206.63330045509301</v>
      </c>
      <c r="U146" s="24">
        <v>210.45005520743101</v>
      </c>
      <c r="V146" s="24">
        <v>212.78986932742549</v>
      </c>
      <c r="W146" s="24">
        <v>216.72619612789151</v>
      </c>
      <c r="X146" s="24">
        <v>220.94628909730901</v>
      </c>
      <c r="Y146" s="24">
        <v>226.20156468015901</v>
      </c>
      <c r="Z146" s="24">
        <v>224.80235239937898</v>
      </c>
      <c r="AA146" s="24">
        <v>224.568797421455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241.79817873837229</v>
      </c>
      <c r="D149" s="24">
        <v>259.28854378507316</v>
      </c>
      <c r="E149" s="24">
        <v>284.76618183761872</v>
      </c>
      <c r="F149" s="24">
        <v>301.56862867177608</v>
      </c>
      <c r="G149" s="24">
        <v>300.93469233675029</v>
      </c>
      <c r="H149" s="24">
        <v>340.45096227617108</v>
      </c>
      <c r="I149" s="24">
        <v>359.63478268002149</v>
      </c>
      <c r="J149" s="24">
        <v>360.3472853992248</v>
      </c>
      <c r="K149" s="24">
        <v>374.3480531475231</v>
      </c>
      <c r="L149" s="24">
        <v>393.62024028721072</v>
      </c>
      <c r="M149" s="24">
        <v>404.78018036997025</v>
      </c>
      <c r="N149" s="24">
        <v>437.3264746696247</v>
      </c>
      <c r="O149" s="24">
        <v>455.53547490942287</v>
      </c>
      <c r="P149" s="24">
        <v>452.12456586110665</v>
      </c>
      <c r="Q149" s="24">
        <v>503.52862764464118</v>
      </c>
      <c r="R149" s="24">
        <v>526.40529819333881</v>
      </c>
      <c r="S149" s="24">
        <v>536.96898101264901</v>
      </c>
      <c r="T149" s="24">
        <v>559.14074222887632</v>
      </c>
      <c r="U149" s="24">
        <v>589.68877635512104</v>
      </c>
      <c r="V149" s="24">
        <v>603.14410764586819</v>
      </c>
      <c r="W149" s="24">
        <v>635.053139570795</v>
      </c>
      <c r="X149" s="24">
        <v>649.96722579048901</v>
      </c>
      <c r="Y149" s="24">
        <v>636.93035233162095</v>
      </c>
      <c r="Z149" s="24">
        <v>701.91381017989102</v>
      </c>
      <c r="AA149" s="24">
        <v>726.32898513385999</v>
      </c>
    </row>
    <row r="150" spans="1:27" x14ac:dyDescent="0.25">
      <c r="A150" s="28" t="s">
        <v>135</v>
      </c>
      <c r="B150" s="28" t="s">
        <v>77</v>
      </c>
      <c r="C150" s="24">
        <v>6.2396751192211992</v>
      </c>
      <c r="D150" s="24">
        <v>6.9295251521468</v>
      </c>
      <c r="E150" s="24">
        <v>8.1325197486876988</v>
      </c>
      <c r="F150" s="24">
        <v>9.8882999682425989</v>
      </c>
      <c r="G150" s="24">
        <v>12.081500136554199</v>
      </c>
      <c r="H150" s="24">
        <v>14.766074624061551</v>
      </c>
      <c r="I150" s="24">
        <v>16.988785115003548</v>
      </c>
      <c r="J150" s="24">
        <v>19.037025336548648</v>
      </c>
      <c r="K150" s="24">
        <v>21.439649756252752</v>
      </c>
      <c r="L150" s="24">
        <v>23.94217440128325</v>
      </c>
      <c r="M150" s="24">
        <v>28.62348561018705</v>
      </c>
      <c r="N150" s="24">
        <v>30.590408924520002</v>
      </c>
      <c r="O150" s="24">
        <v>32.9444507962465</v>
      </c>
      <c r="P150" s="24">
        <v>34.713325115293252</v>
      </c>
      <c r="Q150" s="24">
        <v>36.4422255787849</v>
      </c>
      <c r="R150" s="24">
        <v>37.748515166282644</v>
      </c>
      <c r="S150" s="24">
        <v>39.104725360274301</v>
      </c>
      <c r="T150" s="24">
        <v>40.314250409007052</v>
      </c>
      <c r="U150" s="24">
        <v>41.458049935340853</v>
      </c>
      <c r="V150" s="24">
        <v>42.332225453853603</v>
      </c>
      <c r="W150" s="24">
        <v>43.253455645442003</v>
      </c>
      <c r="X150" s="24">
        <v>44.349756689071647</v>
      </c>
      <c r="Y150" s="24">
        <v>45.484639960050544</v>
      </c>
      <c r="Z150" s="24">
        <v>45.234576312899556</v>
      </c>
      <c r="AA150" s="24">
        <v>45.244645027160601</v>
      </c>
    </row>
    <row r="151" spans="1:27" x14ac:dyDescent="0.25">
      <c r="A151" s="28" t="s">
        <v>135</v>
      </c>
      <c r="B151" s="28" t="s">
        <v>78</v>
      </c>
      <c r="C151" s="24">
        <v>7.3456251370720498</v>
      </c>
      <c r="D151" s="24">
        <v>8.1541001862287494</v>
      </c>
      <c r="E151" s="24">
        <v>9.5731847245991002</v>
      </c>
      <c r="F151" s="24">
        <v>11.6425749379396</v>
      </c>
      <c r="G151" s="24">
        <v>14.216750191450101</v>
      </c>
      <c r="H151" s="24">
        <v>17.3794745081663</v>
      </c>
      <c r="I151" s="24">
        <v>19.998050141155701</v>
      </c>
      <c r="J151" s="24">
        <v>22.398675307929501</v>
      </c>
      <c r="K151" s="24">
        <v>25.248849699795198</v>
      </c>
      <c r="L151" s="24">
        <v>28.185774361304897</v>
      </c>
      <c r="M151" s="24">
        <v>33.67841075778005</v>
      </c>
      <c r="N151" s="24">
        <v>36.010453722100699</v>
      </c>
      <c r="O151" s="24">
        <v>38.778075634241098</v>
      </c>
      <c r="P151" s="24">
        <v>40.869949803352348</v>
      </c>
      <c r="Q151" s="24">
        <v>42.898341199807803</v>
      </c>
      <c r="R151" s="24">
        <v>44.422135379314398</v>
      </c>
      <c r="S151" s="24">
        <v>46.009150459766353</v>
      </c>
      <c r="T151" s="24">
        <v>47.465075267553303</v>
      </c>
      <c r="U151" s="24">
        <v>48.775050077676752</v>
      </c>
      <c r="V151" s="24">
        <v>49.803350648879999</v>
      </c>
      <c r="W151" s="24">
        <v>50.953655810296496</v>
      </c>
      <c r="X151" s="24">
        <v>52.207881865978003</v>
      </c>
      <c r="Y151" s="24">
        <v>53.523885328292501</v>
      </c>
      <c r="Z151" s="24">
        <v>53.2745755854245</v>
      </c>
      <c r="AA151" s="24">
        <v>53.242279740095</v>
      </c>
    </row>
  </sheetData>
  <sheetProtection algorithmName="SHA-512" hashValue="3FQFpaK5DLUzFLRoXYF46T58kD+5QFNITFmsSaS5DdYCReTo/yKfqfrt4HhxRPWGVfo5tCxcJspFDVyN5iK25A==" saltValue="CRNJ7UTXJmCIDlq38V7SW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74FC-0DCF-4CAD-876A-3E8759A05CCD}">
  <sheetPr codeName="Sheet94">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140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16357.76281</v>
      </c>
      <c r="G6" s="24">
        <v>15226.005102558</v>
      </c>
      <c r="H6" s="24">
        <v>15226.003602493</v>
      </c>
      <c r="I6" s="24">
        <v>13923.118477100001</v>
      </c>
      <c r="J6" s="24">
        <v>13748.675992319899</v>
      </c>
      <c r="K6" s="24">
        <v>11830.829973194399</v>
      </c>
      <c r="L6" s="24">
        <v>11399.027463599301</v>
      </c>
      <c r="M6" s="24">
        <v>10326.013363377901</v>
      </c>
      <c r="N6" s="24">
        <v>10326.003841305001</v>
      </c>
      <c r="O6" s="24">
        <v>10326.00384107</v>
      </c>
      <c r="P6" s="24">
        <v>10326.003840719301</v>
      </c>
      <c r="Q6" s="24">
        <v>7065.9986800000006</v>
      </c>
      <c r="R6" s="24">
        <v>6366</v>
      </c>
      <c r="S6" s="24">
        <v>5216</v>
      </c>
      <c r="T6" s="24">
        <v>5216</v>
      </c>
      <c r="U6" s="24">
        <v>5216</v>
      </c>
      <c r="V6" s="24">
        <v>5216</v>
      </c>
      <c r="W6" s="24">
        <v>5216</v>
      </c>
      <c r="X6" s="24">
        <v>3152</v>
      </c>
      <c r="Y6" s="24">
        <v>2787</v>
      </c>
      <c r="Z6" s="24">
        <v>2422</v>
      </c>
      <c r="AA6" s="24">
        <v>2057</v>
      </c>
    </row>
    <row r="7" spans="1:27" x14ac:dyDescent="0.25">
      <c r="A7" s="28" t="s">
        <v>40</v>
      </c>
      <c r="B7" s="28" t="s">
        <v>72</v>
      </c>
      <c r="C7" s="24">
        <v>4775</v>
      </c>
      <c r="D7" s="24">
        <v>4775</v>
      </c>
      <c r="E7" s="24">
        <v>4775</v>
      </c>
      <c r="F7" s="24">
        <v>3599.3388982500001</v>
      </c>
      <c r="G7" s="24">
        <v>3327.7348089674997</v>
      </c>
      <c r="H7" s="24">
        <v>3327.7342861991001</v>
      </c>
      <c r="I7" s="24">
        <v>3325.0625516025002</v>
      </c>
      <c r="J7" s="24">
        <v>3324.9994700000002</v>
      </c>
      <c r="K7" s="24">
        <v>3324.9994700000002</v>
      </c>
      <c r="L7" s="24">
        <v>3324.9994700000002</v>
      </c>
      <c r="M7" s="24">
        <v>3324.9994700000002</v>
      </c>
      <c r="N7" s="24">
        <v>3324.9994700000002</v>
      </c>
      <c r="O7" s="24">
        <v>3324.9994700000002</v>
      </c>
      <c r="P7" s="24">
        <v>3324.9994700000002</v>
      </c>
      <c r="Q7" s="24">
        <v>3324.9994700000002</v>
      </c>
      <c r="R7" s="24">
        <v>3324.9994700000002</v>
      </c>
      <c r="S7" s="24">
        <v>3324.9994700000002</v>
      </c>
      <c r="T7" s="24">
        <v>3324.9994700000002</v>
      </c>
      <c r="U7" s="24">
        <v>3324.9994700000002</v>
      </c>
      <c r="V7" s="24">
        <v>3324.9994700000002</v>
      </c>
      <c r="W7" s="24">
        <v>3324.9994700000002</v>
      </c>
      <c r="X7" s="24">
        <v>3324.9994700000002</v>
      </c>
      <c r="Y7" s="24">
        <v>3324.9994700000002</v>
      </c>
      <c r="Z7" s="24">
        <v>3324.9994700000002</v>
      </c>
      <c r="AA7" s="24">
        <v>3324.9994700000002</v>
      </c>
    </row>
    <row r="8" spans="1:27" x14ac:dyDescent="0.25">
      <c r="A8" s="28" t="s">
        <v>40</v>
      </c>
      <c r="B8" s="28" t="s">
        <v>20</v>
      </c>
      <c r="C8" s="24">
        <v>3138.8989868164049</v>
      </c>
      <c r="D8" s="24">
        <v>3138.900118438185</v>
      </c>
      <c r="E8" s="24">
        <v>2958.9003935149749</v>
      </c>
      <c r="F8" s="24">
        <v>2958.900484114035</v>
      </c>
      <c r="G8" s="24">
        <v>2958.9005344341845</v>
      </c>
      <c r="H8" s="24">
        <v>2958.9005561536046</v>
      </c>
      <c r="I8" s="24">
        <v>2958.9005753496649</v>
      </c>
      <c r="J8" s="24">
        <v>2958.9006262768748</v>
      </c>
      <c r="K8" s="24">
        <v>2958.900671369835</v>
      </c>
      <c r="L8" s="24">
        <v>2958.9006822022347</v>
      </c>
      <c r="M8" s="24">
        <v>2958.9006869716745</v>
      </c>
      <c r="N8" s="24">
        <v>2958.9010094864548</v>
      </c>
      <c r="O8" s="24">
        <v>2958.901163209985</v>
      </c>
      <c r="P8" s="24">
        <v>2958.9013914477446</v>
      </c>
      <c r="Q8" s="24">
        <v>2958.9023604440749</v>
      </c>
      <c r="R8" s="24">
        <v>2573.902600919555</v>
      </c>
      <c r="S8" s="24">
        <v>2044.9049684228748</v>
      </c>
      <c r="T8" s="24">
        <v>2044.9050537407049</v>
      </c>
      <c r="U8" s="24">
        <v>1901.5055357046208</v>
      </c>
      <c r="V8" s="24">
        <v>1901.505577284081</v>
      </c>
      <c r="W8" s="24">
        <v>1901.5058568467712</v>
      </c>
      <c r="X8" s="24">
        <v>1901.507124743471</v>
      </c>
      <c r="Y8" s="24">
        <v>1461.5076273753709</v>
      </c>
      <c r="Z8" s="24">
        <v>1276.5087112258998</v>
      </c>
      <c r="AA8" s="24">
        <v>632.008721659</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6712.6418797787001</v>
      </c>
      <c r="D10" s="24">
        <v>6712.6421029455596</v>
      </c>
      <c r="E10" s="24">
        <v>6712.6433670404604</v>
      </c>
      <c r="F10" s="24">
        <v>6712.6435606255</v>
      </c>
      <c r="G10" s="24">
        <v>6712.6440451231892</v>
      </c>
      <c r="H10" s="24">
        <v>6712.6440909491812</v>
      </c>
      <c r="I10" s="24">
        <v>6712.6441422846201</v>
      </c>
      <c r="J10" s="24">
        <v>6712.6442108545298</v>
      </c>
      <c r="K10" s="24">
        <v>6712.6443065754311</v>
      </c>
      <c r="L10" s="24">
        <v>6306.6444155296294</v>
      </c>
      <c r="M10" s="24">
        <v>6306.6445249471108</v>
      </c>
      <c r="N10" s="24">
        <v>6072.3047370722006</v>
      </c>
      <c r="O10" s="24">
        <v>5622.3048657023901</v>
      </c>
      <c r="P10" s="24">
        <v>5505.3050534699514</v>
      </c>
      <c r="Q10" s="24">
        <v>5375.3101525647098</v>
      </c>
      <c r="R10" s="24">
        <v>6595.6193635156096</v>
      </c>
      <c r="S10" s="24">
        <v>7747.4204993028598</v>
      </c>
      <c r="T10" s="24">
        <v>7747.4205319297207</v>
      </c>
      <c r="U10" s="24">
        <v>7307.4209025871005</v>
      </c>
      <c r="V10" s="24">
        <v>7187.4222181510613</v>
      </c>
      <c r="W10" s="24">
        <v>7187.4223973006601</v>
      </c>
      <c r="X10" s="24">
        <v>7093.4221451323601</v>
      </c>
      <c r="Y10" s="24">
        <v>7093.4275017901609</v>
      </c>
      <c r="Z10" s="24">
        <v>6266.4982049479604</v>
      </c>
      <c r="AA10" s="24">
        <v>6266.4982318025604</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10620.377722617302</v>
      </c>
      <c r="E12" s="24">
        <v>11108.862708947436</v>
      </c>
      <c r="F12" s="24">
        <v>11866.592270138002</v>
      </c>
      <c r="G12" s="24">
        <v>12161.30008726718</v>
      </c>
      <c r="H12" s="24">
        <v>12766.055315157271</v>
      </c>
      <c r="I12" s="24">
        <v>13422.97424440461</v>
      </c>
      <c r="J12" s="24">
        <v>14964.109072369611</v>
      </c>
      <c r="K12" s="24">
        <v>15830.21276700077</v>
      </c>
      <c r="L12" s="24">
        <v>15784.213485051434</v>
      </c>
      <c r="M12" s="24">
        <v>15784.213649047362</v>
      </c>
      <c r="N12" s="24">
        <v>15863.613109025096</v>
      </c>
      <c r="O12" s="24">
        <v>15670.41581354033</v>
      </c>
      <c r="P12" s="24">
        <v>15670.424167981631</v>
      </c>
      <c r="Q12" s="24">
        <v>18216.927942620001</v>
      </c>
      <c r="R12" s="24">
        <v>19968.300837470364</v>
      </c>
      <c r="S12" s="24">
        <v>25220.014701957243</v>
      </c>
      <c r="T12" s="24">
        <v>25992.518648796457</v>
      </c>
      <c r="U12" s="24">
        <v>25729.979293725206</v>
      </c>
      <c r="V12" s="24">
        <v>25072.179816078209</v>
      </c>
      <c r="W12" s="24">
        <v>27586.823861135592</v>
      </c>
      <c r="X12" s="24">
        <v>30018.319217220753</v>
      </c>
      <c r="Y12" s="24">
        <v>29315.723674199427</v>
      </c>
      <c r="Z12" s="24">
        <v>29026.384068708063</v>
      </c>
      <c r="AA12" s="24">
        <v>29317.129548534675</v>
      </c>
    </row>
    <row r="13" spans="1:27" x14ac:dyDescent="0.25">
      <c r="A13" s="28" t="s">
        <v>40</v>
      </c>
      <c r="B13" s="28" t="s">
        <v>69</v>
      </c>
      <c r="C13" s="24">
        <v>5590.9173864750228</v>
      </c>
      <c r="D13" s="24">
        <v>8196.4315986944566</v>
      </c>
      <c r="E13" s="24">
        <v>8539.9210046917706</v>
      </c>
      <c r="F13" s="24">
        <v>8539.9214692401638</v>
      </c>
      <c r="G13" s="24">
        <v>9485.6133523983754</v>
      </c>
      <c r="H13" s="24">
        <v>10327.384253163722</v>
      </c>
      <c r="I13" s="24">
        <v>11225.155336682627</v>
      </c>
      <c r="J13" s="24">
        <v>11225.157783991945</v>
      </c>
      <c r="K13" s="24">
        <v>17432.345249995677</v>
      </c>
      <c r="L13" s="24">
        <v>17432.346065549693</v>
      </c>
      <c r="M13" s="24">
        <v>17432.347450023182</v>
      </c>
      <c r="N13" s="24">
        <v>17432.351256330097</v>
      </c>
      <c r="O13" s="24">
        <v>17432.35316803394</v>
      </c>
      <c r="P13" s="24">
        <v>17432.354802114896</v>
      </c>
      <c r="Q13" s="24">
        <v>17432.370405863945</v>
      </c>
      <c r="R13" s="24">
        <v>17311.373447781858</v>
      </c>
      <c r="S13" s="24">
        <v>17761.167609693945</v>
      </c>
      <c r="T13" s="24">
        <v>17682.972934673264</v>
      </c>
      <c r="U13" s="24">
        <v>17738.22531072719</v>
      </c>
      <c r="V13" s="24">
        <v>17787.927447980677</v>
      </c>
      <c r="W13" s="24">
        <v>19704.077619448552</v>
      </c>
      <c r="X13" s="24">
        <v>24704.583343642615</v>
      </c>
      <c r="Y13" s="24">
        <v>24735.487142082653</v>
      </c>
      <c r="Z13" s="24">
        <v>24390.347864061569</v>
      </c>
      <c r="AA13" s="24">
        <v>24295.087391021985</v>
      </c>
    </row>
    <row r="14" spans="1:27" x14ac:dyDescent="0.25">
      <c r="A14" s="28" t="s">
        <v>40</v>
      </c>
      <c r="B14" s="28" t="s">
        <v>36</v>
      </c>
      <c r="C14" s="24">
        <v>242.338073273216</v>
      </c>
      <c r="D14" s="24">
        <v>562.33822943563609</v>
      </c>
      <c r="E14" s="24">
        <v>562.33848819102604</v>
      </c>
      <c r="F14" s="24">
        <v>562.33848839472603</v>
      </c>
      <c r="G14" s="24">
        <v>562.34205478771605</v>
      </c>
      <c r="H14" s="24">
        <v>562.34756072750599</v>
      </c>
      <c r="I14" s="24">
        <v>562.35168971850601</v>
      </c>
      <c r="J14" s="24">
        <v>687.76413002920594</v>
      </c>
      <c r="K14" s="24">
        <v>687.76413299820592</v>
      </c>
      <c r="L14" s="24">
        <v>2234.3886540400058</v>
      </c>
      <c r="M14" s="24">
        <v>2788.927473275206</v>
      </c>
      <c r="N14" s="24">
        <v>4000.0657813206058</v>
      </c>
      <c r="O14" s="24">
        <v>3944.7362671856999</v>
      </c>
      <c r="P14" s="24">
        <v>4669.2348469519002</v>
      </c>
      <c r="Q14" s="24">
        <v>5193.6471249487995</v>
      </c>
      <c r="R14" s="24">
        <v>5193.6471260840008</v>
      </c>
      <c r="S14" s="24">
        <v>5193.6476525786002</v>
      </c>
      <c r="T14" s="24">
        <v>5193.6476618216002</v>
      </c>
      <c r="U14" s="24">
        <v>5378.5731922194</v>
      </c>
      <c r="V14" s="24">
        <v>5393.6286088219995</v>
      </c>
      <c r="W14" s="24">
        <v>6547.3487725034011</v>
      </c>
      <c r="X14" s="24">
        <v>6900.4467578102995</v>
      </c>
      <c r="Y14" s="24">
        <v>6900.4504639449005</v>
      </c>
      <c r="Z14" s="24">
        <v>7533.8451203140994</v>
      </c>
      <c r="AA14" s="24">
        <v>7523.8453246793997</v>
      </c>
    </row>
    <row r="15" spans="1:27" x14ac:dyDescent="0.25">
      <c r="A15" s="28" t="s">
        <v>40</v>
      </c>
      <c r="B15" s="28" t="s">
        <v>74</v>
      </c>
      <c r="C15" s="24">
        <v>810</v>
      </c>
      <c r="D15" s="24">
        <v>810</v>
      </c>
      <c r="E15" s="24">
        <v>810</v>
      </c>
      <c r="F15" s="24">
        <v>810.00972901569992</v>
      </c>
      <c r="G15" s="24">
        <v>2850.0139517302705</v>
      </c>
      <c r="H15" s="24">
        <v>2850.0147118921996</v>
      </c>
      <c r="I15" s="24">
        <v>2850.0150812047996</v>
      </c>
      <c r="J15" s="24">
        <v>2850.0157956078001</v>
      </c>
      <c r="K15" s="24">
        <v>4850.007238128499</v>
      </c>
      <c r="L15" s="24">
        <v>4850.0074133834996</v>
      </c>
      <c r="M15" s="24">
        <v>4850.0076817405998</v>
      </c>
      <c r="N15" s="24">
        <v>4850.008705669301</v>
      </c>
      <c r="O15" s="24">
        <v>4850.0089078767005</v>
      </c>
      <c r="P15" s="24">
        <v>4850.0101545574989</v>
      </c>
      <c r="Q15" s="24">
        <v>5060.0333483285995</v>
      </c>
      <c r="R15" s="24">
        <v>5170.8222359633</v>
      </c>
      <c r="S15" s="24">
        <v>5427.5709251479002</v>
      </c>
      <c r="T15" s="24">
        <v>5427.5712202524001</v>
      </c>
      <c r="U15" s="24">
        <v>5539.4354477972001</v>
      </c>
      <c r="V15" s="24">
        <v>5539.4370887469986</v>
      </c>
      <c r="W15" s="24">
        <v>5971.0141973689988</v>
      </c>
      <c r="X15" s="24">
        <v>6825.343197580999</v>
      </c>
      <c r="Y15" s="24">
        <v>6894.4175771367009</v>
      </c>
      <c r="Z15" s="24">
        <v>7618.9724019662999</v>
      </c>
      <c r="AA15" s="24">
        <v>7618.9728252199993</v>
      </c>
    </row>
    <row r="16" spans="1:27" x14ac:dyDescent="0.25">
      <c r="A16" s="28" t="s">
        <v>40</v>
      </c>
      <c r="B16" s="28" t="s">
        <v>56</v>
      </c>
      <c r="C16" s="24">
        <v>36.600000396370788</v>
      </c>
      <c r="D16" s="24">
        <v>54.899999782442897</v>
      </c>
      <c r="E16" s="24">
        <v>79.209999486803795</v>
      </c>
      <c r="F16" s="24">
        <v>111.70999847352485</v>
      </c>
      <c r="G16" s="24">
        <v>155.39999946951841</v>
      </c>
      <c r="H16" s="24">
        <v>212.90000030398357</v>
      </c>
      <c r="I16" s="24">
        <v>274.18999463319761</v>
      </c>
      <c r="J16" s="24">
        <v>348.59999489784229</v>
      </c>
      <c r="K16" s="24">
        <v>458.20000308751924</v>
      </c>
      <c r="L16" s="24">
        <v>557.38998949527547</v>
      </c>
      <c r="M16" s="24">
        <v>708.38998723029965</v>
      </c>
      <c r="N16" s="24">
        <v>823.39999854564462</v>
      </c>
      <c r="O16" s="24">
        <v>953.19000709056706</v>
      </c>
      <c r="P16" s="24">
        <v>1081.1000127792347</v>
      </c>
      <c r="Q16" s="24">
        <v>1214.0900304317445</v>
      </c>
      <c r="R16" s="24">
        <v>1346.4100186824783</v>
      </c>
      <c r="S16" s="24">
        <v>1479.5900096893292</v>
      </c>
      <c r="T16" s="24">
        <v>1613.9899959564195</v>
      </c>
      <c r="U16" s="24">
        <v>1747.3799917697879</v>
      </c>
      <c r="V16" s="24">
        <v>1881.9000189304327</v>
      </c>
      <c r="W16" s="24">
        <v>2021.79999566078</v>
      </c>
      <c r="X16" s="24">
        <v>2168.3000102043134</v>
      </c>
      <c r="Y16" s="24">
        <v>2317.8899908065778</v>
      </c>
      <c r="Z16" s="24">
        <v>2433.0000224113451</v>
      </c>
      <c r="AA16" s="24">
        <v>2551.5000634193402</v>
      </c>
    </row>
    <row r="17" spans="1:27" x14ac:dyDescent="0.25">
      <c r="A17" s="33" t="s">
        <v>139</v>
      </c>
      <c r="B17" s="33"/>
      <c r="C17" s="30">
        <v>56479.906270190477</v>
      </c>
      <c r="D17" s="30">
        <v>59762.251548036082</v>
      </c>
      <c r="E17" s="30">
        <v>58914.227479535213</v>
      </c>
      <c r="F17" s="30">
        <v>58468.05949770828</v>
      </c>
      <c r="G17" s="30">
        <v>58305.097936089005</v>
      </c>
      <c r="H17" s="30">
        <v>59751.622109456453</v>
      </c>
      <c r="I17" s="30">
        <v>60000.755332764602</v>
      </c>
      <c r="J17" s="30">
        <v>61367.387161153441</v>
      </c>
      <c r="K17" s="30">
        <v>66522.832443476684</v>
      </c>
      <c r="L17" s="30">
        <v>65639.031587272868</v>
      </c>
      <c r="M17" s="30">
        <v>64566.019149707805</v>
      </c>
      <c r="N17" s="30">
        <v>64411.07342855943</v>
      </c>
      <c r="O17" s="30">
        <v>63767.878326897218</v>
      </c>
      <c r="P17" s="30">
        <v>63650.888731074097</v>
      </c>
      <c r="Q17" s="30">
        <v>62007.409016833306</v>
      </c>
      <c r="R17" s="30">
        <v>63773.095725027968</v>
      </c>
      <c r="S17" s="30">
        <v>68861.007253191623</v>
      </c>
      <c r="T17" s="30">
        <v>69555.316642954844</v>
      </c>
      <c r="U17" s="30">
        <v>68264.630516558813</v>
      </c>
      <c r="V17" s="30">
        <v>67536.534533308732</v>
      </c>
      <c r="W17" s="30">
        <v>71967.329208546274</v>
      </c>
      <c r="X17" s="30">
        <v>77175.331304553896</v>
      </c>
      <c r="Y17" s="30">
        <v>75698.645419262306</v>
      </c>
      <c r="Z17" s="30">
        <v>73687.238322758189</v>
      </c>
      <c r="AA17" s="30">
        <v>72873.223366832914</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8259.9971299999997</v>
      </c>
      <c r="H20" s="24">
        <v>8259.9968899999985</v>
      </c>
      <c r="I20" s="24">
        <v>7482.6692799999992</v>
      </c>
      <c r="J20" s="24">
        <v>7482.6692799999992</v>
      </c>
      <c r="K20" s="24">
        <v>5564.8232612809998</v>
      </c>
      <c r="L20" s="24">
        <v>5133.0207519739997</v>
      </c>
      <c r="M20" s="24">
        <v>4060.0066518748995</v>
      </c>
      <c r="N20" s="24">
        <v>4059.9971299999997</v>
      </c>
      <c r="O20" s="24">
        <v>4059.9971299999997</v>
      </c>
      <c r="P20" s="24">
        <v>4059.9971299999997</v>
      </c>
      <c r="Q20" s="24">
        <v>1320</v>
      </c>
      <c r="R20" s="24">
        <v>1320</v>
      </c>
      <c r="S20" s="24">
        <v>1320</v>
      </c>
      <c r="T20" s="24">
        <v>1320</v>
      </c>
      <c r="U20" s="24">
        <v>1320</v>
      </c>
      <c r="V20" s="24">
        <v>1320</v>
      </c>
      <c r="W20" s="24">
        <v>1320</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624.99922881467091</v>
      </c>
      <c r="E22" s="24">
        <v>624.99935704976099</v>
      </c>
      <c r="F22" s="24">
        <v>624.99935910365093</v>
      </c>
      <c r="G22" s="24">
        <v>624.99935934090092</v>
      </c>
      <c r="H22" s="24">
        <v>624.99935938717101</v>
      </c>
      <c r="I22" s="24">
        <v>624.99935944538095</v>
      </c>
      <c r="J22" s="24">
        <v>624.99936027909098</v>
      </c>
      <c r="K22" s="24">
        <v>624.99936097496095</v>
      </c>
      <c r="L22" s="24">
        <v>624.99936130272101</v>
      </c>
      <c r="M22" s="24">
        <v>624.99936151141094</v>
      </c>
      <c r="N22" s="24">
        <v>624.99943264552098</v>
      </c>
      <c r="O22" s="24">
        <v>624.99943815542099</v>
      </c>
      <c r="P22" s="24">
        <v>624.999467271821</v>
      </c>
      <c r="Q22" s="24">
        <v>624.999871555661</v>
      </c>
      <c r="R22" s="24">
        <v>624.99998417462098</v>
      </c>
      <c r="S22" s="24">
        <v>625.00121860722095</v>
      </c>
      <c r="T22" s="24">
        <v>625.00122330152101</v>
      </c>
      <c r="U22" s="24">
        <v>625.00122344122099</v>
      </c>
      <c r="V22" s="24">
        <v>625.00122743422094</v>
      </c>
      <c r="W22" s="24">
        <v>625.00123192762101</v>
      </c>
      <c r="X22" s="24">
        <v>625.00181505112096</v>
      </c>
      <c r="Y22" s="24">
        <v>185.001824369921</v>
      </c>
      <c r="Z22" s="24">
        <v>2.8374870000000001E-3</v>
      </c>
      <c r="AA22" s="24">
        <v>2.8397492E-3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1438.0006141142001</v>
      </c>
      <c r="D24" s="24">
        <v>1438.0006424315502</v>
      </c>
      <c r="E24" s="24">
        <v>1438.0017446656</v>
      </c>
      <c r="F24" s="24">
        <v>1438.0017507339001</v>
      </c>
      <c r="G24" s="24">
        <v>1438.0017873091399</v>
      </c>
      <c r="H24" s="24">
        <v>1438.00179790837</v>
      </c>
      <c r="I24" s="24">
        <v>1438.0018188880701</v>
      </c>
      <c r="J24" s="24">
        <v>1438.00184073228</v>
      </c>
      <c r="K24" s="24">
        <v>1438.00186989863</v>
      </c>
      <c r="L24" s="24">
        <v>1438.0018982035001</v>
      </c>
      <c r="M24" s="24">
        <v>1438.0019289212</v>
      </c>
      <c r="N24" s="24">
        <v>1438.0019816766001</v>
      </c>
      <c r="O24" s="24">
        <v>1438.00201183895</v>
      </c>
      <c r="P24" s="24">
        <v>1438.00205731254</v>
      </c>
      <c r="Q24" s="24">
        <v>1388.0056000115001</v>
      </c>
      <c r="R24" s="24">
        <v>2608.3123348322997</v>
      </c>
      <c r="S24" s="24">
        <v>3760.0889464771999</v>
      </c>
      <c r="T24" s="24">
        <v>3760.0889526678002</v>
      </c>
      <c r="U24" s="24">
        <v>3760.0886617452998</v>
      </c>
      <c r="V24" s="24">
        <v>3760.0893264931001</v>
      </c>
      <c r="W24" s="24">
        <v>3760.0893376275999</v>
      </c>
      <c r="X24" s="24">
        <v>3760.0890274209996</v>
      </c>
      <c r="Y24" s="24">
        <v>3760.0901105816001</v>
      </c>
      <c r="Z24" s="24">
        <v>3096.0919917780002</v>
      </c>
      <c r="AA24" s="24">
        <v>3096.0920004957002</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2213.262638820484</v>
      </c>
      <c r="E26" s="24">
        <v>2701.7442696379453</v>
      </c>
      <c r="F26" s="24">
        <v>3459.4716501298444</v>
      </c>
      <c r="G26" s="24">
        <v>3459.4716655443344</v>
      </c>
      <c r="H26" s="24">
        <v>3562.1906756579647</v>
      </c>
      <c r="I26" s="24">
        <v>3621.039947986324</v>
      </c>
      <c r="J26" s="24">
        <v>4383.2350595063945</v>
      </c>
      <c r="K26" s="24">
        <v>5094.4120038829951</v>
      </c>
      <c r="L26" s="24">
        <v>5094.4120139573952</v>
      </c>
      <c r="M26" s="24">
        <v>5094.4120223395939</v>
      </c>
      <c r="N26" s="24">
        <v>5094.4120819765949</v>
      </c>
      <c r="O26" s="24">
        <v>5094.4120947479942</v>
      </c>
      <c r="P26" s="24">
        <v>5094.4121891289942</v>
      </c>
      <c r="Q26" s="24">
        <v>6387.187074509694</v>
      </c>
      <c r="R26" s="24">
        <v>6340.6873030521947</v>
      </c>
      <c r="S26" s="24">
        <v>7246.0333845568957</v>
      </c>
      <c r="T26" s="24">
        <v>7043.555775087355</v>
      </c>
      <c r="U26" s="24">
        <v>7043.558653570255</v>
      </c>
      <c r="V26" s="24">
        <v>6683.0589479747568</v>
      </c>
      <c r="W26" s="24">
        <v>8675.3453388913949</v>
      </c>
      <c r="X26" s="24">
        <v>9304.6385741941958</v>
      </c>
      <c r="Y26" s="24">
        <v>9009.6586112419627</v>
      </c>
      <c r="Z26" s="24">
        <v>9009.6613284049618</v>
      </c>
      <c r="AA26" s="24">
        <v>9009.6615384759625</v>
      </c>
    </row>
    <row r="27" spans="1:27" s="27" customFormat="1" x14ac:dyDescent="0.25">
      <c r="A27" s="28" t="s">
        <v>131</v>
      </c>
      <c r="B27" s="28" t="s">
        <v>69</v>
      </c>
      <c r="C27" s="24">
        <v>2150.519957005999</v>
      </c>
      <c r="D27" s="24">
        <v>3866.8324268621391</v>
      </c>
      <c r="E27" s="24">
        <v>4210.3217865935785</v>
      </c>
      <c r="F27" s="24">
        <v>4210.3221553822286</v>
      </c>
      <c r="G27" s="24">
        <v>5156.0109836301181</v>
      </c>
      <c r="H27" s="24">
        <v>5997.7784973302387</v>
      </c>
      <c r="I27" s="24">
        <v>6895.5423851191881</v>
      </c>
      <c r="J27" s="24">
        <v>6895.5424052003782</v>
      </c>
      <c r="K27" s="24">
        <v>12323.448871416578</v>
      </c>
      <c r="L27" s="24">
        <v>12323.448877214978</v>
      </c>
      <c r="M27" s="24">
        <v>12323.448882063678</v>
      </c>
      <c r="N27" s="24">
        <v>12323.448998214379</v>
      </c>
      <c r="O27" s="24">
        <v>12323.449032889679</v>
      </c>
      <c r="P27" s="24">
        <v>12323.449036900078</v>
      </c>
      <c r="Q27" s="24">
        <v>12323.449935341478</v>
      </c>
      <c r="R27" s="24">
        <v>12323.450144207578</v>
      </c>
      <c r="S27" s="24">
        <v>12323.454990010379</v>
      </c>
      <c r="T27" s="24">
        <v>12173.155010026319</v>
      </c>
      <c r="U27" s="24">
        <v>12173.155056651322</v>
      </c>
      <c r="V27" s="24">
        <v>12173.15809486432</v>
      </c>
      <c r="W27" s="24">
        <v>13083.332387498822</v>
      </c>
      <c r="X27" s="24">
        <v>14983.240060517444</v>
      </c>
      <c r="Y27" s="24">
        <v>14910.240536859345</v>
      </c>
      <c r="Z27" s="24">
        <v>14910.240697066945</v>
      </c>
      <c r="AA27" s="24">
        <v>14910.240854527443</v>
      </c>
    </row>
    <row r="28" spans="1:27" s="27" customFormat="1" x14ac:dyDescent="0.25">
      <c r="A28" s="28" t="s">
        <v>131</v>
      </c>
      <c r="B28" s="28" t="s">
        <v>36</v>
      </c>
      <c r="C28" s="24">
        <v>4.3783248499999986E-3</v>
      </c>
      <c r="D28" s="24">
        <v>4.5130079000000002E-3</v>
      </c>
      <c r="E28" s="24">
        <v>4.7715659000000001E-3</v>
      </c>
      <c r="F28" s="24">
        <v>4.7716748699999992E-3</v>
      </c>
      <c r="G28" s="24">
        <v>7.9261708099999991E-3</v>
      </c>
      <c r="H28" s="24">
        <v>1.00919727E-2</v>
      </c>
      <c r="I28" s="24">
        <v>1.2121670299999988E-2</v>
      </c>
      <c r="J28" s="24">
        <v>1.4826208400000001E-2</v>
      </c>
      <c r="K28" s="24">
        <v>1.4827674900000001E-2</v>
      </c>
      <c r="L28" s="24">
        <v>1576.6119628187</v>
      </c>
      <c r="M28" s="24">
        <v>1576.6120356209999</v>
      </c>
      <c r="N28" s="24">
        <v>2404.1781233542001</v>
      </c>
      <c r="O28" s="24">
        <v>2404.1781291037005</v>
      </c>
      <c r="P28" s="24">
        <v>2404.1781307357001</v>
      </c>
      <c r="Q28" s="24">
        <v>2736.3850334447998</v>
      </c>
      <c r="R28" s="24">
        <v>2736.3850338269995</v>
      </c>
      <c r="S28" s="24">
        <v>2736.3850343415997</v>
      </c>
      <c r="T28" s="24">
        <v>2736.3850351366</v>
      </c>
      <c r="U28" s="24">
        <v>2736.3850380489994</v>
      </c>
      <c r="V28" s="24">
        <v>2736.3874216915997</v>
      </c>
      <c r="W28" s="24">
        <v>3890.1071638974004</v>
      </c>
      <c r="X28" s="24">
        <v>3890.1254178453</v>
      </c>
      <c r="Y28" s="24">
        <v>3890.1256080069002</v>
      </c>
      <c r="Z28" s="24">
        <v>3890.1345966250997</v>
      </c>
      <c r="AA28" s="24">
        <v>3890.1325806063996</v>
      </c>
    </row>
    <row r="29" spans="1:27" s="27" customFormat="1" x14ac:dyDescent="0.25">
      <c r="A29" s="28" t="s">
        <v>131</v>
      </c>
      <c r="B29" s="28" t="s">
        <v>74</v>
      </c>
      <c r="C29" s="24">
        <v>240</v>
      </c>
      <c r="D29" s="24">
        <v>240</v>
      </c>
      <c r="E29" s="24">
        <v>240</v>
      </c>
      <c r="F29" s="24">
        <v>240.00528936169999</v>
      </c>
      <c r="G29" s="24">
        <v>2280.0083844176002</v>
      </c>
      <c r="H29" s="24">
        <v>2280.0085940097997</v>
      </c>
      <c r="I29" s="24">
        <v>2280.0087767250998</v>
      </c>
      <c r="J29" s="24">
        <v>2280.0089413562</v>
      </c>
      <c r="K29" s="24">
        <v>4280.0000516979999</v>
      </c>
      <c r="L29" s="24">
        <v>4280.0000533319999</v>
      </c>
      <c r="M29" s="24">
        <v>4280.0000546600004</v>
      </c>
      <c r="N29" s="24">
        <v>4280.0000562740006</v>
      </c>
      <c r="O29" s="24">
        <v>4280.000057874</v>
      </c>
      <c r="P29" s="24">
        <v>4280.0000596619993</v>
      </c>
      <c r="Q29" s="24">
        <v>4489.9996623219995</v>
      </c>
      <c r="R29" s="24">
        <v>4490.0000657130004</v>
      </c>
      <c r="S29" s="24">
        <v>4490.0001894790003</v>
      </c>
      <c r="T29" s="24">
        <v>4490.00019402</v>
      </c>
      <c r="U29" s="24">
        <v>4490.0001996330002</v>
      </c>
      <c r="V29" s="24">
        <v>4490.0002058109994</v>
      </c>
      <c r="W29" s="24">
        <v>4490.0006523049997</v>
      </c>
      <c r="X29" s="24">
        <v>4490.0007598849998</v>
      </c>
      <c r="Y29" s="24">
        <v>4490.0007680130002</v>
      </c>
      <c r="Z29" s="24">
        <v>4539.9435175829994</v>
      </c>
      <c r="AA29" s="24">
        <v>4539.9435266319997</v>
      </c>
    </row>
    <row r="30" spans="1:27" s="27" customFormat="1" x14ac:dyDescent="0.25">
      <c r="A30" s="28" t="s">
        <v>131</v>
      </c>
      <c r="B30" s="28" t="s">
        <v>56</v>
      </c>
      <c r="C30" s="24">
        <v>13.900000110268495</v>
      </c>
      <c r="D30" s="24">
        <v>19.699999615549956</v>
      </c>
      <c r="E30" s="24">
        <v>29.209999486803902</v>
      </c>
      <c r="F30" s="24">
        <v>42.009999617934142</v>
      </c>
      <c r="G30" s="24">
        <v>59.400000423192886</v>
      </c>
      <c r="H30" s="24">
        <v>81.599998682737237</v>
      </c>
      <c r="I30" s="24">
        <v>102.98999863862988</v>
      </c>
      <c r="J30" s="24">
        <v>129.5999968051909</v>
      </c>
      <c r="K30" s="24">
        <v>168.80000156164127</v>
      </c>
      <c r="L30" s="24">
        <v>203.18999540805763</v>
      </c>
      <c r="M30" s="24">
        <v>255.18999409675507</v>
      </c>
      <c r="N30" s="24">
        <v>292.79999625682717</v>
      </c>
      <c r="O30" s="24">
        <v>337.18999755382436</v>
      </c>
      <c r="P30" s="24">
        <v>380.80000972747763</v>
      </c>
      <c r="Q30" s="24">
        <v>426.09001517295769</v>
      </c>
      <c r="R30" s="24">
        <v>470.01000952720528</v>
      </c>
      <c r="S30" s="24">
        <v>513.19001579284622</v>
      </c>
      <c r="T30" s="24">
        <v>556.68998527526765</v>
      </c>
      <c r="U30" s="24">
        <v>599.28000855445816</v>
      </c>
      <c r="V30" s="24">
        <v>642.1000082492817</v>
      </c>
      <c r="W30" s="24">
        <v>686.99998879432655</v>
      </c>
      <c r="X30" s="24">
        <v>734.29998731613102</v>
      </c>
      <c r="Y30" s="24">
        <v>782.99000453948884</v>
      </c>
      <c r="Z30" s="24">
        <v>821.0999751091</v>
      </c>
      <c r="AA30" s="24">
        <v>860.40001535415581</v>
      </c>
    </row>
    <row r="31" spans="1:27" s="27" customFormat="1" x14ac:dyDescent="0.25">
      <c r="A31" s="33" t="s">
        <v>139</v>
      </c>
      <c r="B31" s="33"/>
      <c r="C31" s="30">
        <v>18984.969564803061</v>
      </c>
      <c r="D31" s="30">
        <v>20428.094936928846</v>
      </c>
      <c r="E31" s="30">
        <v>19760.067157946884</v>
      </c>
      <c r="F31" s="30">
        <v>20517.794915349623</v>
      </c>
      <c r="G31" s="30">
        <v>21463.480925824493</v>
      </c>
      <c r="H31" s="30">
        <v>22407.967220283746</v>
      </c>
      <c r="I31" s="30">
        <v>22587.252791438965</v>
      </c>
      <c r="J31" s="30">
        <v>23349.447945718144</v>
      </c>
      <c r="K31" s="30">
        <v>27570.685367454163</v>
      </c>
      <c r="L31" s="30">
        <v>27138.882902652593</v>
      </c>
      <c r="M31" s="30">
        <v>26065.868846710786</v>
      </c>
      <c r="N31" s="30">
        <v>26065.859624513094</v>
      </c>
      <c r="O31" s="30">
        <v>26065.859707632044</v>
      </c>
      <c r="P31" s="30">
        <v>26065.859880613432</v>
      </c>
      <c r="Q31" s="30">
        <v>24568.642481418334</v>
      </c>
      <c r="R31" s="30">
        <v>25742.449766266694</v>
      </c>
      <c r="S31" s="30">
        <v>27799.578539651695</v>
      </c>
      <c r="T31" s="30">
        <v>27446.800961082994</v>
      </c>
      <c r="U31" s="30">
        <v>27446.803595408099</v>
      </c>
      <c r="V31" s="30">
        <v>27086.307596766397</v>
      </c>
      <c r="W31" s="30">
        <v>29988.76829594544</v>
      </c>
      <c r="X31" s="30">
        <v>31197.96947718376</v>
      </c>
      <c r="Y31" s="30">
        <v>30389.991083052828</v>
      </c>
      <c r="Z31" s="30">
        <v>29540.996854736906</v>
      </c>
      <c r="AA31" s="30">
        <v>29540.997233248308</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8097.7628099999993</v>
      </c>
      <c r="G34" s="24">
        <v>6966.0079725579999</v>
      </c>
      <c r="H34" s="24">
        <v>6966.006712493001</v>
      </c>
      <c r="I34" s="24">
        <v>6440.4491971000007</v>
      </c>
      <c r="J34" s="24">
        <v>6266.0067123199005</v>
      </c>
      <c r="K34" s="24">
        <v>6266.0067119134001</v>
      </c>
      <c r="L34" s="24">
        <v>6266.0067116253003</v>
      </c>
      <c r="M34" s="24">
        <v>6266.0067115030006</v>
      </c>
      <c r="N34" s="24">
        <v>6266.0067113050009</v>
      </c>
      <c r="O34" s="24">
        <v>6266.0067110700002</v>
      </c>
      <c r="P34" s="24">
        <v>6266.0067107193008</v>
      </c>
      <c r="Q34" s="24">
        <v>5745.9986800000006</v>
      </c>
      <c r="R34" s="24">
        <v>5046</v>
      </c>
      <c r="S34" s="24">
        <v>3896</v>
      </c>
      <c r="T34" s="24">
        <v>3896</v>
      </c>
      <c r="U34" s="24">
        <v>3896</v>
      </c>
      <c r="V34" s="24">
        <v>3896</v>
      </c>
      <c r="W34" s="24">
        <v>3896</v>
      </c>
      <c r="X34" s="24">
        <v>3152</v>
      </c>
      <c r="Y34" s="24">
        <v>2787</v>
      </c>
      <c r="Z34" s="24">
        <v>2422</v>
      </c>
      <c r="AA34" s="24">
        <v>2057</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1596.9002151923339</v>
      </c>
      <c r="E36" s="24">
        <v>1596.900227153674</v>
      </c>
      <c r="F36" s="24">
        <v>1596.9002682153339</v>
      </c>
      <c r="G36" s="24">
        <v>1596.900315185344</v>
      </c>
      <c r="H36" s="24">
        <v>1596.9003165918639</v>
      </c>
      <c r="I36" s="24">
        <v>1596.900317468044</v>
      </c>
      <c r="J36" s="24">
        <v>1596.9003382546339</v>
      </c>
      <c r="K36" s="24">
        <v>1596.900338753034</v>
      </c>
      <c r="L36" s="24">
        <v>1596.9003392665838</v>
      </c>
      <c r="M36" s="24">
        <v>1596.9003417090839</v>
      </c>
      <c r="N36" s="24">
        <v>1596.9003569712838</v>
      </c>
      <c r="O36" s="24">
        <v>1596.900394654944</v>
      </c>
      <c r="P36" s="24">
        <v>1596.9004612647839</v>
      </c>
      <c r="Q36" s="24">
        <v>1596.9006665584839</v>
      </c>
      <c r="R36" s="24">
        <v>1211.900759805784</v>
      </c>
      <c r="S36" s="24">
        <v>1211.9013132050839</v>
      </c>
      <c r="T36" s="24">
        <v>1211.9013134021839</v>
      </c>
      <c r="U36" s="24">
        <v>1068.5013201465999</v>
      </c>
      <c r="V36" s="24">
        <v>1068.5013211538001</v>
      </c>
      <c r="W36" s="24">
        <v>1068.5013247612001</v>
      </c>
      <c r="X36" s="24">
        <v>1068.5015591785</v>
      </c>
      <c r="Y36" s="24">
        <v>1068.501559695</v>
      </c>
      <c r="Z36" s="24">
        <v>1068.5016147913</v>
      </c>
      <c r="AA36" s="24">
        <v>424.00161712279998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1909.00030900366</v>
      </c>
      <c r="D38" s="24">
        <v>1909.0003238577999</v>
      </c>
      <c r="E38" s="24">
        <v>1909.0003437893799</v>
      </c>
      <c r="F38" s="24">
        <v>1909.0005037178</v>
      </c>
      <c r="G38" s="24">
        <v>1909.0009294137701</v>
      </c>
      <c r="H38" s="24">
        <v>1909.00093277823</v>
      </c>
      <c r="I38" s="24">
        <v>1909.0009361589</v>
      </c>
      <c r="J38" s="24">
        <v>1909.0009404965001</v>
      </c>
      <c r="K38" s="24">
        <v>1909.000943155</v>
      </c>
      <c r="L38" s="24">
        <v>1909.0009460317699</v>
      </c>
      <c r="M38" s="24">
        <v>1909.0009490872601</v>
      </c>
      <c r="N38" s="24">
        <v>1909.0009523035001</v>
      </c>
      <c r="O38" s="24">
        <v>1629.00095547154</v>
      </c>
      <c r="P38" s="24">
        <v>1512.00096854597</v>
      </c>
      <c r="Q38" s="24">
        <v>1512.001752311</v>
      </c>
      <c r="R38" s="24">
        <v>1512.0041699097001</v>
      </c>
      <c r="S38" s="24">
        <v>1512.028152073</v>
      </c>
      <c r="T38" s="24">
        <v>1512.0281541899999</v>
      </c>
      <c r="U38" s="24">
        <v>1512.0281566230001</v>
      </c>
      <c r="V38" s="24">
        <v>1512.0281585380001</v>
      </c>
      <c r="W38" s="24">
        <v>1512.0281607019999</v>
      </c>
      <c r="X38" s="24">
        <v>1512.02816435</v>
      </c>
      <c r="Y38" s="24">
        <v>1512.028167235</v>
      </c>
      <c r="Z38" s="24">
        <v>1369.0281741209999</v>
      </c>
      <c r="AA38" s="24">
        <v>1369.0281795880001</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1176.6139985176794</v>
      </c>
      <c r="E40" s="24">
        <v>1176.6142967030294</v>
      </c>
      <c r="F40" s="24">
        <v>1176.6149147285992</v>
      </c>
      <c r="G40" s="24">
        <v>1471.3224050657495</v>
      </c>
      <c r="H40" s="24">
        <v>1973.3574982391194</v>
      </c>
      <c r="I40" s="24">
        <v>2571.4270407172694</v>
      </c>
      <c r="J40" s="24">
        <v>3350.3628570105693</v>
      </c>
      <c r="K40" s="24">
        <v>3596.0879761238289</v>
      </c>
      <c r="L40" s="24">
        <v>3596.0879917130696</v>
      </c>
      <c r="M40" s="24">
        <v>3596.0880090721203</v>
      </c>
      <c r="N40" s="24">
        <v>3596.0881260993701</v>
      </c>
      <c r="O40" s="24">
        <v>3596.0881580635692</v>
      </c>
      <c r="P40" s="24">
        <v>3596.0884791633698</v>
      </c>
      <c r="Q40" s="24">
        <v>4219.8623903243706</v>
      </c>
      <c r="R40" s="24">
        <v>5475.1047946386698</v>
      </c>
      <c r="S40" s="24">
        <v>9126.77817368467</v>
      </c>
      <c r="T40" s="24">
        <v>9126.7781984025714</v>
      </c>
      <c r="U40" s="24">
        <v>9126.7782127504706</v>
      </c>
      <c r="V40" s="24">
        <v>9126.7782389510685</v>
      </c>
      <c r="W40" s="24">
        <v>9126.7783581392705</v>
      </c>
      <c r="X40" s="24">
        <v>10043.16237449447</v>
      </c>
      <c r="Y40" s="24">
        <v>9862.6477336392745</v>
      </c>
      <c r="Z40" s="24">
        <v>10038.571977226738</v>
      </c>
      <c r="AA40" s="24">
        <v>10802.674922714839</v>
      </c>
    </row>
    <row r="41" spans="1:27" s="27" customFormat="1" x14ac:dyDescent="0.25">
      <c r="A41" s="28" t="s">
        <v>132</v>
      </c>
      <c r="B41" s="28" t="s">
        <v>69</v>
      </c>
      <c r="C41" s="24">
        <v>1965.8584533051949</v>
      </c>
      <c r="D41" s="24">
        <v>2775.8591620014358</v>
      </c>
      <c r="E41" s="24">
        <v>2775.859170472816</v>
      </c>
      <c r="F41" s="24">
        <v>2775.8591721222947</v>
      </c>
      <c r="G41" s="24">
        <v>2775.8605880085452</v>
      </c>
      <c r="H41" s="24">
        <v>2775.8630051874452</v>
      </c>
      <c r="I41" s="24">
        <v>2775.8697956031151</v>
      </c>
      <c r="J41" s="24">
        <v>2775.8719614690553</v>
      </c>
      <c r="K41" s="24">
        <v>3555.152490427165</v>
      </c>
      <c r="L41" s="24">
        <v>3555.1525144238954</v>
      </c>
      <c r="M41" s="24">
        <v>3555.1526010604853</v>
      </c>
      <c r="N41" s="24">
        <v>3555.1526316511254</v>
      </c>
      <c r="O41" s="24">
        <v>3555.1526496646961</v>
      </c>
      <c r="P41" s="24">
        <v>3555.1526602117951</v>
      </c>
      <c r="Q41" s="24">
        <v>3555.1529876081445</v>
      </c>
      <c r="R41" s="24">
        <v>3434.1533956952558</v>
      </c>
      <c r="S41" s="24">
        <v>3883.9333070106459</v>
      </c>
      <c r="T41" s="24">
        <v>3883.9333335169254</v>
      </c>
      <c r="U41" s="24">
        <v>3883.9333743321449</v>
      </c>
      <c r="V41" s="24">
        <v>3883.9336369836346</v>
      </c>
      <c r="W41" s="24">
        <v>3883.9339649952058</v>
      </c>
      <c r="X41" s="24">
        <v>6267.6652497407504</v>
      </c>
      <c r="Y41" s="24">
        <v>6114.6658825057893</v>
      </c>
      <c r="Z41" s="24">
        <v>6016.5260206602015</v>
      </c>
      <c r="AA41" s="24">
        <v>5952.3664412884918</v>
      </c>
    </row>
    <row r="42" spans="1:27" s="27" customFormat="1" x14ac:dyDescent="0.25">
      <c r="A42" s="28" t="s">
        <v>132</v>
      </c>
      <c r="B42" s="28" t="s">
        <v>36</v>
      </c>
      <c r="C42" s="24">
        <v>2.0008803949999998</v>
      </c>
      <c r="D42" s="24">
        <v>22.000883674600001</v>
      </c>
      <c r="E42" s="24">
        <v>22.00088373985</v>
      </c>
      <c r="F42" s="24">
        <v>22.000883766449999</v>
      </c>
      <c r="G42" s="24">
        <v>22.001292508300001</v>
      </c>
      <c r="H42" s="24">
        <v>22.002823894399999</v>
      </c>
      <c r="I42" s="24">
        <v>22.002909058</v>
      </c>
      <c r="J42" s="24">
        <v>147.41192000000001</v>
      </c>
      <c r="K42" s="24">
        <v>147.41192000000001</v>
      </c>
      <c r="L42" s="24">
        <v>147.41260499999999</v>
      </c>
      <c r="M42" s="24">
        <v>701.95060000000001</v>
      </c>
      <c r="N42" s="24">
        <v>701.95119999999997</v>
      </c>
      <c r="O42" s="24">
        <v>701.95140000000004</v>
      </c>
      <c r="P42" s="24">
        <v>1350.12</v>
      </c>
      <c r="Q42" s="24">
        <v>1350.1202000000001</v>
      </c>
      <c r="R42" s="24">
        <v>1350.1202000000001</v>
      </c>
      <c r="S42" s="24">
        <v>1350.1202000000001</v>
      </c>
      <c r="T42" s="24">
        <v>1350.1202000000001</v>
      </c>
      <c r="U42" s="24">
        <v>1350.1202000000001</v>
      </c>
      <c r="V42" s="24">
        <v>1350.1202000000001</v>
      </c>
      <c r="W42" s="24">
        <v>1350.1201000000001</v>
      </c>
      <c r="X42" s="24">
        <v>1757.0808</v>
      </c>
      <c r="Y42" s="24">
        <v>1757.0808999999999</v>
      </c>
      <c r="Z42" s="24">
        <v>1947.3397</v>
      </c>
      <c r="AA42" s="24">
        <v>1947.3395</v>
      </c>
    </row>
    <row r="43" spans="1:27" s="27" customFormat="1" x14ac:dyDescent="0.25">
      <c r="A43" s="28" t="s">
        <v>132</v>
      </c>
      <c r="B43" s="28" t="s">
        <v>74</v>
      </c>
      <c r="C43" s="24">
        <v>570</v>
      </c>
      <c r="D43" s="24">
        <v>570</v>
      </c>
      <c r="E43" s="24">
        <v>570</v>
      </c>
      <c r="F43" s="24">
        <v>570.00122540350003</v>
      </c>
      <c r="G43" s="24">
        <v>570.00207869500002</v>
      </c>
      <c r="H43" s="24">
        <v>570.00210169419995</v>
      </c>
      <c r="I43" s="24">
        <v>570.00211371370006</v>
      </c>
      <c r="J43" s="24">
        <v>570.00245350950001</v>
      </c>
      <c r="K43" s="24">
        <v>570.00246551700002</v>
      </c>
      <c r="L43" s="24">
        <v>570.002470324</v>
      </c>
      <c r="M43" s="24">
        <v>570.00247920629999</v>
      </c>
      <c r="N43" s="24">
        <v>570.00250744239997</v>
      </c>
      <c r="O43" s="24">
        <v>570.00252867749998</v>
      </c>
      <c r="P43" s="24">
        <v>570.00297309200005</v>
      </c>
      <c r="Q43" s="24">
        <v>570.02235444300004</v>
      </c>
      <c r="R43" s="24">
        <v>680.80886999999996</v>
      </c>
      <c r="S43" s="24">
        <v>937.55374000000006</v>
      </c>
      <c r="T43" s="24">
        <v>937.55374000000006</v>
      </c>
      <c r="U43" s="24">
        <v>937.55374000000006</v>
      </c>
      <c r="V43" s="24">
        <v>937.55376999999999</v>
      </c>
      <c r="W43" s="24">
        <v>1369.11896</v>
      </c>
      <c r="X43" s="24">
        <v>1925.3302000000001</v>
      </c>
      <c r="Y43" s="24">
        <v>1925.3302000000001</v>
      </c>
      <c r="Z43" s="24">
        <v>2391.1711</v>
      </c>
      <c r="AA43" s="24">
        <v>2391.1714000000002</v>
      </c>
    </row>
    <row r="44" spans="1:27" s="27" customFormat="1" x14ac:dyDescent="0.25">
      <c r="A44" s="28" t="s">
        <v>132</v>
      </c>
      <c r="B44" s="28" t="s">
        <v>56</v>
      </c>
      <c r="C44" s="24">
        <v>6.3000001907348597</v>
      </c>
      <c r="D44" s="24">
        <v>9</v>
      </c>
      <c r="E44" s="24">
        <v>13.6000003814697</v>
      </c>
      <c r="F44" s="24">
        <v>20</v>
      </c>
      <c r="G44" s="24">
        <v>28.600000381469702</v>
      </c>
      <c r="H44" s="24">
        <v>39.900001525878899</v>
      </c>
      <c r="I44" s="24">
        <v>51.799999237060497</v>
      </c>
      <c r="J44" s="24">
        <v>66.099998474121094</v>
      </c>
      <c r="K44" s="24">
        <v>86.199996948242102</v>
      </c>
      <c r="L44" s="24">
        <v>109.400001525878</v>
      </c>
      <c r="M44" s="24">
        <v>142.39999389648401</v>
      </c>
      <c r="N44" s="24">
        <v>168.89999389648401</v>
      </c>
      <c r="O44" s="24">
        <v>199.69999694824199</v>
      </c>
      <c r="P44" s="24">
        <v>230.39999389648401</v>
      </c>
      <c r="Q44" s="24">
        <v>262.600006103515</v>
      </c>
      <c r="R44" s="24">
        <v>295.5</v>
      </c>
      <c r="S44" s="24">
        <v>329.5</v>
      </c>
      <c r="T44" s="24">
        <v>363</v>
      </c>
      <c r="U44" s="24">
        <v>395.89999389648398</v>
      </c>
      <c r="V44" s="24">
        <v>429.29998779296801</v>
      </c>
      <c r="W44" s="24">
        <v>463.79998779296801</v>
      </c>
      <c r="X44" s="24">
        <v>499.89999389648398</v>
      </c>
      <c r="Y44" s="24">
        <v>537.29998779296795</v>
      </c>
      <c r="Z44" s="24">
        <v>565.40002441406205</v>
      </c>
      <c r="AA44" s="24">
        <v>594.40002441406205</v>
      </c>
    </row>
    <row r="45" spans="1:27" s="27" customFormat="1" x14ac:dyDescent="0.25">
      <c r="A45" s="33" t="s">
        <v>139</v>
      </c>
      <c r="B45" s="33"/>
      <c r="C45" s="30">
        <v>14426.766778513687</v>
      </c>
      <c r="D45" s="30">
        <v>15736.773701095128</v>
      </c>
      <c r="E45" s="30">
        <v>15736.774039644777</v>
      </c>
      <c r="F45" s="30">
        <v>15708.537670309906</v>
      </c>
      <c r="G45" s="30">
        <v>14871.492211757288</v>
      </c>
      <c r="H45" s="30">
        <v>15373.52846681554</v>
      </c>
      <c r="I45" s="30">
        <v>15446.047288573209</v>
      </c>
      <c r="J45" s="30">
        <v>16050.542811076539</v>
      </c>
      <c r="K45" s="30">
        <v>17075.548461898306</v>
      </c>
      <c r="L45" s="30">
        <v>17075.548504586499</v>
      </c>
      <c r="M45" s="30">
        <v>17075.548613957828</v>
      </c>
      <c r="N45" s="30">
        <v>17075.548779856159</v>
      </c>
      <c r="O45" s="30">
        <v>16795.548870450628</v>
      </c>
      <c r="P45" s="30">
        <v>16678.5492814311</v>
      </c>
      <c r="Q45" s="30">
        <v>16782.316478327877</v>
      </c>
      <c r="R45" s="30">
        <v>16831.563121575287</v>
      </c>
      <c r="S45" s="30">
        <v>19696.640945973399</v>
      </c>
      <c r="T45" s="30">
        <v>19696.640999511681</v>
      </c>
      <c r="U45" s="30">
        <v>19553.241063852216</v>
      </c>
      <c r="V45" s="30">
        <v>19553.241355626502</v>
      </c>
      <c r="W45" s="30">
        <v>19553.241808597675</v>
      </c>
      <c r="X45" s="30">
        <v>22043.357347763718</v>
      </c>
      <c r="Y45" s="30">
        <v>21344.843343075063</v>
      </c>
      <c r="Z45" s="30">
        <v>20914.627786799239</v>
      </c>
      <c r="AA45" s="30">
        <v>20605.071160714131</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3599.3388982500001</v>
      </c>
      <c r="G49" s="24">
        <v>3327.7348089674997</v>
      </c>
      <c r="H49" s="24">
        <v>3327.7342861991001</v>
      </c>
      <c r="I49" s="24">
        <v>3325.0625516025002</v>
      </c>
      <c r="J49" s="24">
        <v>3324.9994700000002</v>
      </c>
      <c r="K49" s="24">
        <v>3324.9994700000002</v>
      </c>
      <c r="L49" s="24">
        <v>3324.9994700000002</v>
      </c>
      <c r="M49" s="24">
        <v>3324.9994700000002</v>
      </c>
      <c r="N49" s="24">
        <v>3324.9994700000002</v>
      </c>
      <c r="O49" s="24">
        <v>3324.9994700000002</v>
      </c>
      <c r="P49" s="24">
        <v>3324.9994700000002</v>
      </c>
      <c r="Q49" s="24">
        <v>3324.9994700000002</v>
      </c>
      <c r="R49" s="24">
        <v>3324.9994700000002</v>
      </c>
      <c r="S49" s="24">
        <v>3324.9994700000002</v>
      </c>
      <c r="T49" s="24">
        <v>3324.9994700000002</v>
      </c>
      <c r="U49" s="24">
        <v>3324.9994700000002</v>
      </c>
      <c r="V49" s="24">
        <v>3324.9994700000002</v>
      </c>
      <c r="W49" s="24">
        <v>3324.9994700000002</v>
      </c>
      <c r="X49" s="24">
        <v>3324.9994700000002</v>
      </c>
      <c r="Y49" s="24">
        <v>3324.9994700000002</v>
      </c>
      <c r="Z49" s="24">
        <v>3324.9994700000002</v>
      </c>
      <c r="AA49" s="24">
        <v>3324.9994700000002</v>
      </c>
    </row>
    <row r="50" spans="1:27" s="27" customFormat="1" x14ac:dyDescent="0.25">
      <c r="A50" s="28" t="s">
        <v>133</v>
      </c>
      <c r="B50" s="28" t="s">
        <v>20</v>
      </c>
      <c r="C50" s="24">
        <v>0</v>
      </c>
      <c r="D50" s="24">
        <v>2.6951109999999998E-4</v>
      </c>
      <c r="E50" s="24">
        <v>2.7096820000000003E-4</v>
      </c>
      <c r="F50" s="24">
        <v>2.9176715000000001E-4</v>
      </c>
      <c r="G50" s="24">
        <v>2.9407357E-4</v>
      </c>
      <c r="H50" s="24">
        <v>3.0730550000000002E-4</v>
      </c>
      <c r="I50" s="24">
        <v>3.1272304E-4</v>
      </c>
      <c r="J50" s="24">
        <v>3.2252852999999998E-4</v>
      </c>
      <c r="K50" s="24">
        <v>3.3517269999999998E-4</v>
      </c>
      <c r="L50" s="24">
        <v>3.3807725000000003E-4</v>
      </c>
      <c r="M50" s="24">
        <v>3.3899952999999998E-4</v>
      </c>
      <c r="N50" s="24">
        <v>4.1732838000000001E-4</v>
      </c>
      <c r="O50" s="24">
        <v>4.5853791999999997E-4</v>
      </c>
      <c r="P50" s="24">
        <v>5.2789324999999996E-4</v>
      </c>
      <c r="Q50" s="24">
        <v>6.9803189999999998E-4</v>
      </c>
      <c r="R50" s="24">
        <v>6.9860949999999995E-4</v>
      </c>
      <c r="S50" s="24">
        <v>8.7068572999999996E-4</v>
      </c>
      <c r="T50" s="24">
        <v>8.9307570000000003E-4</v>
      </c>
      <c r="U50" s="24">
        <v>1.2665854999999999E-3</v>
      </c>
      <c r="V50" s="24">
        <v>1.2671875999999999E-3</v>
      </c>
      <c r="W50" s="24">
        <v>1.2710744E-3</v>
      </c>
      <c r="X50" s="24">
        <v>1.5697520999999901E-3</v>
      </c>
      <c r="Y50" s="24">
        <v>1.7781385999999901E-3</v>
      </c>
      <c r="Z50" s="24">
        <v>1.7823804999999901E-3</v>
      </c>
      <c r="AA50" s="24">
        <v>1.7846187E-3</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1900.00031333533</v>
      </c>
      <c r="D52" s="24">
        <v>1900.00047608514</v>
      </c>
      <c r="E52" s="24">
        <v>1900.0004777311401</v>
      </c>
      <c r="F52" s="24">
        <v>1900.0004793994999</v>
      </c>
      <c r="G52" s="24">
        <v>1900.0004809541299</v>
      </c>
      <c r="H52" s="24">
        <v>1900.0004835570001</v>
      </c>
      <c r="I52" s="24">
        <v>1900.00048656442</v>
      </c>
      <c r="J52" s="24">
        <v>1900.0004899235</v>
      </c>
      <c r="K52" s="24">
        <v>1900.0004973076</v>
      </c>
      <c r="L52" s="24">
        <v>1900.0005197734599</v>
      </c>
      <c r="M52" s="24">
        <v>1900.0005480758</v>
      </c>
      <c r="N52" s="24">
        <v>1900.0005979616999</v>
      </c>
      <c r="O52" s="24">
        <v>1730.0006257063401</v>
      </c>
      <c r="P52" s="24">
        <v>1730.0006691419401</v>
      </c>
      <c r="Q52" s="24">
        <v>1730.0009493474499</v>
      </c>
      <c r="R52" s="24">
        <v>1730.0009553489499</v>
      </c>
      <c r="S52" s="24">
        <v>1730.0009652755</v>
      </c>
      <c r="T52" s="24">
        <v>1730.0009699704001</v>
      </c>
      <c r="U52" s="24">
        <v>1290.0015311289999</v>
      </c>
      <c r="V52" s="24">
        <v>1290.0015378117</v>
      </c>
      <c r="W52" s="24">
        <v>1290.0015459353999</v>
      </c>
      <c r="X52" s="24">
        <v>1196.0015728071</v>
      </c>
      <c r="Y52" s="24">
        <v>1196.0022128203</v>
      </c>
      <c r="Z52" s="24">
        <v>1196.0044075213</v>
      </c>
      <c r="AA52" s="24">
        <v>1196.0044132420001</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4288.5333604943844</v>
      </c>
      <c r="E54" s="24">
        <v>4288.5335661108948</v>
      </c>
      <c r="F54" s="24">
        <v>4288.534073408734</v>
      </c>
      <c r="G54" s="24">
        <v>4288.5342260457928</v>
      </c>
      <c r="H54" s="24">
        <v>4288.5345708622726</v>
      </c>
      <c r="I54" s="24">
        <v>4288.5345948592621</v>
      </c>
      <c r="J54" s="24">
        <v>4288.5356785279328</v>
      </c>
      <c r="K54" s="24">
        <v>4288.5361169902126</v>
      </c>
      <c r="L54" s="24">
        <v>4288.5363378940028</v>
      </c>
      <c r="M54" s="24">
        <v>4288.5364203305435</v>
      </c>
      <c r="N54" s="24">
        <v>4288.5386745962423</v>
      </c>
      <c r="O54" s="24">
        <v>4288.5394146688632</v>
      </c>
      <c r="P54" s="24">
        <v>4288.5425556320833</v>
      </c>
      <c r="Q54" s="24">
        <v>4288.5793277230632</v>
      </c>
      <c r="R54" s="24">
        <v>4288.5799989266825</v>
      </c>
      <c r="S54" s="24">
        <v>4334.1054015578602</v>
      </c>
      <c r="T54" s="24">
        <v>4614.0949561975112</v>
      </c>
      <c r="U54" s="24">
        <v>4614.1140826935007</v>
      </c>
      <c r="V54" s="24">
        <v>4355.8141713193072</v>
      </c>
      <c r="W54" s="24">
        <v>4861.3688895705482</v>
      </c>
      <c r="X54" s="24">
        <v>5747.1823936875071</v>
      </c>
      <c r="Y54" s="24">
        <v>5639.4401729127603</v>
      </c>
      <c r="Z54" s="24">
        <v>5327.7718148707499</v>
      </c>
      <c r="AA54" s="24">
        <v>5197.6112299172946</v>
      </c>
    </row>
    <row r="55" spans="1:27" s="27" customFormat="1" x14ac:dyDescent="0.25">
      <c r="A55" s="28" t="s">
        <v>133</v>
      </c>
      <c r="B55" s="28" t="s">
        <v>69</v>
      </c>
      <c r="C55" s="24">
        <v>1096.5374563440289</v>
      </c>
      <c r="D55" s="24">
        <v>1096.5377120992894</v>
      </c>
      <c r="E55" s="24">
        <v>1096.5377125042742</v>
      </c>
      <c r="F55" s="24">
        <v>1096.5378033693992</v>
      </c>
      <c r="G55" s="24">
        <v>1096.538247120699</v>
      </c>
      <c r="H55" s="24">
        <v>1096.538532679079</v>
      </c>
      <c r="I55" s="24">
        <v>1096.538566241999</v>
      </c>
      <c r="J55" s="24">
        <v>1096.5386772335089</v>
      </c>
      <c r="K55" s="24">
        <v>1096.5387501183491</v>
      </c>
      <c r="L55" s="24">
        <v>1096.5389746547789</v>
      </c>
      <c r="M55" s="24">
        <v>1096.539330277539</v>
      </c>
      <c r="N55" s="24">
        <v>1096.540053606079</v>
      </c>
      <c r="O55" s="24">
        <v>1096.540528826479</v>
      </c>
      <c r="P55" s="24">
        <v>1096.5408400551789</v>
      </c>
      <c r="Q55" s="24">
        <v>1096.543705284279</v>
      </c>
      <c r="R55" s="24">
        <v>1096.5448344305789</v>
      </c>
      <c r="S55" s="24">
        <v>1096.5492111821791</v>
      </c>
      <c r="T55" s="24">
        <v>1117.9795596411791</v>
      </c>
      <c r="U55" s="24">
        <v>1173.2316984237789</v>
      </c>
      <c r="V55" s="24">
        <v>1173.2317446060792</v>
      </c>
      <c r="W55" s="24">
        <v>1490.0388716717789</v>
      </c>
      <c r="X55" s="24">
        <v>2206.9049937127793</v>
      </c>
      <c r="Y55" s="24">
        <v>2388.3736551067791</v>
      </c>
      <c r="Z55" s="24">
        <v>2276.3736916297794</v>
      </c>
      <c r="AA55" s="24">
        <v>2245.2724801929098</v>
      </c>
    </row>
    <row r="56" spans="1:27" s="27" customFormat="1" x14ac:dyDescent="0.25">
      <c r="A56" s="28" t="s">
        <v>133</v>
      </c>
      <c r="B56" s="28" t="s">
        <v>36</v>
      </c>
      <c r="C56" s="24">
        <v>75.331003401806001</v>
      </c>
      <c r="D56" s="24">
        <v>375.33100753530601</v>
      </c>
      <c r="E56" s="24">
        <v>375.33100756680602</v>
      </c>
      <c r="F56" s="24">
        <v>375.331007585306</v>
      </c>
      <c r="G56" s="24">
        <v>375.33100836680597</v>
      </c>
      <c r="H56" s="24">
        <v>375.331796292006</v>
      </c>
      <c r="I56" s="24">
        <v>375.33254088650602</v>
      </c>
      <c r="J56" s="24">
        <v>375.332645846106</v>
      </c>
      <c r="K56" s="24">
        <v>375.33264639860602</v>
      </c>
      <c r="L56" s="24">
        <v>375.34304079670602</v>
      </c>
      <c r="M56" s="24">
        <v>375.34305561520603</v>
      </c>
      <c r="N56" s="24">
        <v>375.363145578706</v>
      </c>
      <c r="O56" s="24">
        <v>320.03314767000001</v>
      </c>
      <c r="P56" s="24">
        <v>320.03314882000001</v>
      </c>
      <c r="Q56" s="24">
        <v>320.03314944700003</v>
      </c>
      <c r="R56" s="24">
        <v>320.03314953699999</v>
      </c>
      <c r="S56" s="24">
        <v>320.03314968000001</v>
      </c>
      <c r="T56" s="24">
        <v>320.03314994999999</v>
      </c>
      <c r="U56" s="24">
        <v>504.95776000000001</v>
      </c>
      <c r="V56" s="24">
        <v>504.95776000000001</v>
      </c>
      <c r="W56" s="24">
        <v>504.95679999999999</v>
      </c>
      <c r="X56" s="24">
        <v>204.95769000000001</v>
      </c>
      <c r="Y56" s="24">
        <v>204.95773</v>
      </c>
      <c r="Z56" s="24">
        <v>204.95850999999999</v>
      </c>
      <c r="AA56" s="24">
        <v>204.9588</v>
      </c>
    </row>
    <row r="57" spans="1:27" s="27" customFormat="1" x14ac:dyDescent="0.25">
      <c r="A57" s="28" t="s">
        <v>133</v>
      </c>
      <c r="B57" s="28" t="s">
        <v>74</v>
      </c>
      <c r="C57" s="24">
        <v>0</v>
      </c>
      <c r="D57" s="24">
        <v>0</v>
      </c>
      <c r="E57" s="24">
        <v>0</v>
      </c>
      <c r="F57" s="24">
        <v>1.2196831000000001E-3</v>
      </c>
      <c r="G57" s="24">
        <v>1.2976140000000001E-3</v>
      </c>
      <c r="H57" s="24">
        <v>1.6639007000000001E-3</v>
      </c>
      <c r="I57" s="24">
        <v>1.6950059E-3</v>
      </c>
      <c r="J57" s="24">
        <v>1.7301006E-3</v>
      </c>
      <c r="K57" s="24">
        <v>1.8801186000000001E-3</v>
      </c>
      <c r="L57" s="24">
        <v>1.9351975E-3</v>
      </c>
      <c r="M57" s="24">
        <v>1.9430213E-3</v>
      </c>
      <c r="N57" s="24">
        <v>2.6402660000000001E-3</v>
      </c>
      <c r="O57" s="24">
        <v>2.6895863E-3</v>
      </c>
      <c r="P57" s="24">
        <v>3.1061041999999998E-3</v>
      </c>
      <c r="Q57" s="24">
        <v>6.2764403E-3</v>
      </c>
      <c r="R57" s="24">
        <v>6.2914769999999898E-3</v>
      </c>
      <c r="S57" s="24">
        <v>6.3687709999999996E-3</v>
      </c>
      <c r="T57" s="24">
        <v>6.4082877000000002E-3</v>
      </c>
      <c r="U57" s="24">
        <v>111.86938499999999</v>
      </c>
      <c r="V57" s="24">
        <v>111.8694</v>
      </c>
      <c r="W57" s="24">
        <v>111.86964</v>
      </c>
      <c r="X57" s="24">
        <v>409.98719999999997</v>
      </c>
      <c r="Y57" s="24">
        <v>479.0609</v>
      </c>
      <c r="Z57" s="24">
        <v>687.83123999999998</v>
      </c>
      <c r="AA57" s="24">
        <v>687.83130000000006</v>
      </c>
    </row>
    <row r="58" spans="1:27" s="27" customFormat="1" x14ac:dyDescent="0.25">
      <c r="A58" s="28" t="s">
        <v>133</v>
      </c>
      <c r="B58" s="28" t="s">
        <v>56</v>
      </c>
      <c r="C58" s="24">
        <v>8</v>
      </c>
      <c r="D58" s="24">
        <v>12.199999809265099</v>
      </c>
      <c r="E58" s="24">
        <v>18</v>
      </c>
      <c r="F58" s="24">
        <v>25.899999618530199</v>
      </c>
      <c r="G58" s="24">
        <v>37.299999237060497</v>
      </c>
      <c r="H58" s="24">
        <v>53</v>
      </c>
      <c r="I58" s="24">
        <v>71.599998474121094</v>
      </c>
      <c r="J58" s="24">
        <v>94.099998474121094</v>
      </c>
      <c r="K58" s="24">
        <v>129.80000305175699</v>
      </c>
      <c r="L58" s="24">
        <v>159.39999389648401</v>
      </c>
      <c r="M58" s="24">
        <v>205.5</v>
      </c>
      <c r="N58" s="24">
        <v>243.600006103515</v>
      </c>
      <c r="O58" s="24">
        <v>283.20001220703102</v>
      </c>
      <c r="P58" s="24">
        <v>321.70001220703102</v>
      </c>
      <c r="Q58" s="24">
        <v>361.600006103515</v>
      </c>
      <c r="R58" s="24">
        <v>401.70001220703102</v>
      </c>
      <c r="S58" s="24">
        <v>443.29998779296801</v>
      </c>
      <c r="T58" s="24">
        <v>486.70001220703102</v>
      </c>
      <c r="U58" s="24">
        <v>530.79998779296795</v>
      </c>
      <c r="V58" s="24">
        <v>575.40002441406205</v>
      </c>
      <c r="W58" s="24">
        <v>621.90002441406205</v>
      </c>
      <c r="X58" s="24">
        <v>669.90002441406205</v>
      </c>
      <c r="Y58" s="24">
        <v>718</v>
      </c>
      <c r="Z58" s="24">
        <v>754.90002441406205</v>
      </c>
      <c r="AA58" s="24">
        <v>792.90002441406205</v>
      </c>
    </row>
    <row r="59" spans="1:27" s="27" customFormat="1" x14ac:dyDescent="0.25">
      <c r="A59" s="33" t="s">
        <v>139</v>
      </c>
      <c r="B59" s="33"/>
      <c r="C59" s="30">
        <v>14479.067741755773</v>
      </c>
      <c r="D59" s="30">
        <v>14839.071818189914</v>
      </c>
      <c r="E59" s="30">
        <v>14839.072027314509</v>
      </c>
      <c r="F59" s="30">
        <v>13663.411546194784</v>
      </c>
      <c r="G59" s="30">
        <v>13391.808057161692</v>
      </c>
      <c r="H59" s="30">
        <v>13391.808180602951</v>
      </c>
      <c r="I59" s="30">
        <v>13389.136511991223</v>
      </c>
      <c r="J59" s="30">
        <v>13389.074638213473</v>
      </c>
      <c r="K59" s="30">
        <v>13389.075169588861</v>
      </c>
      <c r="L59" s="30">
        <v>13389.075640399491</v>
      </c>
      <c r="M59" s="30">
        <v>13389.076107683413</v>
      </c>
      <c r="N59" s="30">
        <v>13389.079213492401</v>
      </c>
      <c r="O59" s="30">
        <v>13219.080497739602</v>
      </c>
      <c r="P59" s="30">
        <v>13219.084062722453</v>
      </c>
      <c r="Q59" s="30">
        <v>13219.124150386691</v>
      </c>
      <c r="R59" s="30">
        <v>13219.125957315711</v>
      </c>
      <c r="S59" s="30">
        <v>13264.65591870127</v>
      </c>
      <c r="T59" s="30">
        <v>13566.07584888479</v>
      </c>
      <c r="U59" s="30">
        <v>12681.34804883178</v>
      </c>
      <c r="V59" s="30">
        <v>12423.048190924686</v>
      </c>
      <c r="W59" s="30">
        <v>13245.410048252128</v>
      </c>
      <c r="X59" s="30">
        <v>14754.089999959488</v>
      </c>
      <c r="Y59" s="30">
        <v>14827.81728897844</v>
      </c>
      <c r="Z59" s="30">
        <v>14404.151166402331</v>
      </c>
      <c r="AA59" s="30">
        <v>14242.889377970907</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709.00019732525004</v>
      </c>
      <c r="E64" s="24">
        <v>529.00026930290005</v>
      </c>
      <c r="F64" s="24">
        <v>529.00027072514001</v>
      </c>
      <c r="G64" s="24">
        <v>529.00027114559998</v>
      </c>
      <c r="H64" s="24">
        <v>529.0002720228</v>
      </c>
      <c r="I64" s="24">
        <v>529.00027550055995</v>
      </c>
      <c r="J64" s="24">
        <v>529.00028981983996</v>
      </c>
      <c r="K64" s="24">
        <v>529.00030170907996</v>
      </c>
      <c r="L64" s="24">
        <v>529.00030669429998</v>
      </c>
      <c r="M64" s="24">
        <v>529.00030774868003</v>
      </c>
      <c r="N64" s="24">
        <v>529.00037768707</v>
      </c>
      <c r="O64" s="24">
        <v>529.00041513008</v>
      </c>
      <c r="P64" s="24">
        <v>529.00047768434001</v>
      </c>
      <c r="Q64" s="24">
        <v>529.00061423715999</v>
      </c>
      <c r="R64" s="24">
        <v>529.00061492005</v>
      </c>
      <c r="S64" s="24">
        <v>8.9299254000000002E-4</v>
      </c>
      <c r="T64" s="24">
        <v>8.9412149999999995E-4</v>
      </c>
      <c r="U64" s="24">
        <v>9.6751080000000004E-4</v>
      </c>
      <c r="V64" s="24">
        <v>1.0032861E-3</v>
      </c>
      <c r="W64" s="24">
        <v>1.06931E-3</v>
      </c>
      <c r="X64" s="24">
        <v>1.2116620000000001E-3</v>
      </c>
      <c r="Y64" s="24">
        <v>1.4948139999999999E-3</v>
      </c>
      <c r="Z64" s="24">
        <v>1.5035344000000001E-3</v>
      </c>
      <c r="AA64" s="24">
        <v>1.5048896999999999E-3</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1287.6403209594102</v>
      </c>
      <c r="D66" s="24">
        <v>1287.6403302969702</v>
      </c>
      <c r="E66" s="24">
        <v>1287.6404455472402</v>
      </c>
      <c r="F66" s="24">
        <v>1287.6404477341302</v>
      </c>
      <c r="G66" s="24">
        <v>1287.6404503828503</v>
      </c>
      <c r="H66" s="24">
        <v>1287.6404532265103</v>
      </c>
      <c r="I66" s="24">
        <v>1287.6404572337303</v>
      </c>
      <c r="J66" s="24">
        <v>1287.6404721166502</v>
      </c>
      <c r="K66" s="24">
        <v>1287.6404996535503</v>
      </c>
      <c r="L66" s="24">
        <v>881.64052551055033</v>
      </c>
      <c r="M66" s="24">
        <v>881.64055111355037</v>
      </c>
      <c r="N66" s="24">
        <v>647.30061215290027</v>
      </c>
      <c r="O66" s="24">
        <v>647.30064039406034</v>
      </c>
      <c r="P66" s="24">
        <v>647.30069412140028</v>
      </c>
      <c r="Q66" s="24">
        <v>567.30114064806037</v>
      </c>
      <c r="R66" s="24">
        <v>567.30114643726029</v>
      </c>
      <c r="S66" s="24">
        <v>567.30157226886035</v>
      </c>
      <c r="T66" s="24">
        <v>567.30157569936034</v>
      </c>
      <c r="U66" s="24">
        <v>567.30158614926029</v>
      </c>
      <c r="V66" s="24">
        <v>567.30221751236036</v>
      </c>
      <c r="W66" s="24">
        <v>567.30223305286029</v>
      </c>
      <c r="X66" s="24">
        <v>567.30224051406037</v>
      </c>
      <c r="Y66" s="24">
        <v>567.30519307206032</v>
      </c>
      <c r="Z66" s="24">
        <v>547.37179923706037</v>
      </c>
      <c r="AA66" s="24">
        <v>547.37179923706037</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2368.7655833175791</v>
      </c>
      <c r="E68" s="24">
        <v>2368.7671460880292</v>
      </c>
      <c r="F68" s="24">
        <v>2368.7675996915586</v>
      </c>
      <c r="G68" s="24">
        <v>2368.7677417626974</v>
      </c>
      <c r="H68" s="24">
        <v>2368.7682988459583</v>
      </c>
      <c r="I68" s="24">
        <v>2368.7683696814483</v>
      </c>
      <c r="J68" s="24">
        <v>2368.770508574969</v>
      </c>
      <c r="K68" s="24">
        <v>2277.9713109434206</v>
      </c>
      <c r="L68" s="24">
        <v>2231.9717212329801</v>
      </c>
      <c r="M68" s="24">
        <v>2231.9717723863996</v>
      </c>
      <c r="N68" s="24">
        <v>2231.9767310975503</v>
      </c>
      <c r="O68" s="24">
        <v>2038.7784967731682</v>
      </c>
      <c r="P68" s="24">
        <v>2038.7832817724475</v>
      </c>
      <c r="Q68" s="24">
        <v>2532.4001876971392</v>
      </c>
      <c r="R68" s="24">
        <v>2390.6931625288817</v>
      </c>
      <c r="S68" s="24">
        <v>2929.7175701057818</v>
      </c>
      <c r="T68" s="24">
        <v>3614.8662365914829</v>
      </c>
      <c r="U68" s="24">
        <v>3352.3047406757437</v>
      </c>
      <c r="V68" s="24">
        <v>3313.304839513743</v>
      </c>
      <c r="W68" s="24">
        <v>3313.3108958497428</v>
      </c>
      <c r="X68" s="24">
        <v>3313.3154455704412</v>
      </c>
      <c r="Y68" s="24">
        <v>3193.9567004723917</v>
      </c>
      <c r="Z68" s="24">
        <v>3193.9584678604915</v>
      </c>
      <c r="AA68" s="24">
        <v>2850.7613137564554</v>
      </c>
    </row>
    <row r="69" spans="1:27" s="27" customFormat="1" x14ac:dyDescent="0.25">
      <c r="A69" s="28" t="s">
        <v>134</v>
      </c>
      <c r="B69" s="28" t="s">
        <v>69</v>
      </c>
      <c r="C69" s="24">
        <v>378.00133859780004</v>
      </c>
      <c r="D69" s="24">
        <v>457.20203712889207</v>
      </c>
      <c r="E69" s="24">
        <v>457.20206489150206</v>
      </c>
      <c r="F69" s="24">
        <v>457.2020680026921</v>
      </c>
      <c r="G69" s="24">
        <v>457.20310620866212</v>
      </c>
      <c r="H69" s="24">
        <v>457.20363445862205</v>
      </c>
      <c r="I69" s="24">
        <v>457.20396482422206</v>
      </c>
      <c r="J69" s="24">
        <v>457.20410134944206</v>
      </c>
      <c r="K69" s="24">
        <v>457.20431863991206</v>
      </c>
      <c r="L69" s="24">
        <v>457.20481121069213</v>
      </c>
      <c r="M69" s="24">
        <v>457.20574784538206</v>
      </c>
      <c r="N69" s="24">
        <v>457.20736965591203</v>
      </c>
      <c r="O69" s="24">
        <v>457.20875090588208</v>
      </c>
      <c r="P69" s="24">
        <v>457.21005886444215</v>
      </c>
      <c r="Q69" s="24">
        <v>457.22156498784216</v>
      </c>
      <c r="R69" s="24">
        <v>457.22284597774211</v>
      </c>
      <c r="S69" s="24">
        <v>457.22786291474199</v>
      </c>
      <c r="T69" s="24">
        <v>507.90266459024207</v>
      </c>
      <c r="U69" s="24">
        <v>507.90280226624208</v>
      </c>
      <c r="V69" s="24">
        <v>557.60159124584197</v>
      </c>
      <c r="W69" s="24">
        <v>1246.7693456138422</v>
      </c>
      <c r="X69" s="24">
        <v>1246.769895597442</v>
      </c>
      <c r="Y69" s="24">
        <v>1322.2039210119419</v>
      </c>
      <c r="Z69" s="24">
        <v>1187.204290605142</v>
      </c>
      <c r="AA69" s="24">
        <v>1187.204440978742</v>
      </c>
    </row>
    <row r="70" spans="1:27" s="27" customFormat="1" x14ac:dyDescent="0.25">
      <c r="A70" s="28" t="s">
        <v>134</v>
      </c>
      <c r="B70" s="28" t="s">
        <v>36</v>
      </c>
      <c r="C70" s="24">
        <v>165.00099067959999</v>
      </c>
      <c r="D70" s="24">
        <v>165.00099957469999</v>
      </c>
      <c r="E70" s="24">
        <v>165.0009996375</v>
      </c>
      <c r="F70" s="24">
        <v>165.0009996563</v>
      </c>
      <c r="G70" s="24">
        <v>165.00100025169999</v>
      </c>
      <c r="H70" s="24">
        <v>165.00157844029999</v>
      </c>
      <c r="I70" s="24">
        <v>165.00239942799999</v>
      </c>
      <c r="J70" s="24">
        <v>165.00279362149999</v>
      </c>
      <c r="K70" s="24">
        <v>165.0027942234</v>
      </c>
      <c r="L70" s="24">
        <v>135.016470091</v>
      </c>
      <c r="M70" s="24">
        <v>135.01648870700001</v>
      </c>
      <c r="N70" s="24">
        <v>518.56796000000008</v>
      </c>
      <c r="O70" s="24">
        <v>518.56796000000008</v>
      </c>
      <c r="P70" s="24">
        <v>594.89767000000006</v>
      </c>
      <c r="Q70" s="24">
        <v>787.10284000000001</v>
      </c>
      <c r="R70" s="24">
        <v>787.10284000000001</v>
      </c>
      <c r="S70" s="24">
        <v>787.10310000000004</v>
      </c>
      <c r="T70" s="24">
        <v>787.10310000000004</v>
      </c>
      <c r="U70" s="24">
        <v>787.10310000000004</v>
      </c>
      <c r="V70" s="24">
        <v>802.15610000000004</v>
      </c>
      <c r="W70" s="24">
        <v>802.15520000000004</v>
      </c>
      <c r="X70" s="24">
        <v>1048.2732999999998</v>
      </c>
      <c r="Y70" s="24">
        <v>1048.2735</v>
      </c>
      <c r="Z70" s="24">
        <v>1491.3995</v>
      </c>
      <c r="AA70" s="24">
        <v>1481.4014999999999</v>
      </c>
    </row>
    <row r="71" spans="1:27" s="27" customFormat="1" x14ac:dyDescent="0.25">
      <c r="A71" s="28" t="s">
        <v>134</v>
      </c>
      <c r="B71" s="28" t="s">
        <v>74</v>
      </c>
      <c r="C71" s="24">
        <v>0</v>
      </c>
      <c r="D71" s="24">
        <v>0</v>
      </c>
      <c r="E71" s="24">
        <v>0</v>
      </c>
      <c r="F71" s="24">
        <v>7.5198270000000002E-4</v>
      </c>
      <c r="G71" s="24">
        <v>8.2627597000000004E-4</v>
      </c>
      <c r="H71" s="24">
        <v>9.0626390000000002E-4</v>
      </c>
      <c r="I71" s="24">
        <v>9.7311429999999996E-4</v>
      </c>
      <c r="J71" s="24">
        <v>1.0358381999999999E-3</v>
      </c>
      <c r="K71" s="24">
        <v>1.1326845999999999E-3</v>
      </c>
      <c r="L71" s="24">
        <v>1.1840091E-3</v>
      </c>
      <c r="M71" s="24">
        <v>1.1969408999999999E-3</v>
      </c>
      <c r="N71" s="24">
        <v>1.4692285999999999E-3</v>
      </c>
      <c r="O71" s="24">
        <v>1.5275179E-3</v>
      </c>
      <c r="P71" s="24">
        <v>1.68381829999999E-3</v>
      </c>
      <c r="Q71" s="24">
        <v>2.5264805E-3</v>
      </c>
      <c r="R71" s="24">
        <v>2.5432547999999998E-3</v>
      </c>
      <c r="S71" s="24">
        <v>3.4826796E-3</v>
      </c>
      <c r="T71" s="24">
        <v>3.5006070000000002E-3</v>
      </c>
      <c r="U71" s="24">
        <v>3.5882047E-3</v>
      </c>
      <c r="V71" s="24">
        <v>5.1481900000000004E-3</v>
      </c>
      <c r="W71" s="24">
        <v>5.2858319999999999E-3</v>
      </c>
      <c r="X71" s="24">
        <v>5.350619E-3</v>
      </c>
      <c r="Y71" s="24">
        <v>5.9880847000000001E-3</v>
      </c>
      <c r="Z71" s="24">
        <v>6.8043163E-3</v>
      </c>
      <c r="AA71" s="24">
        <v>6.8389669999999996E-3</v>
      </c>
    </row>
    <row r="72" spans="1:27" s="27" customFormat="1" x14ac:dyDescent="0.25">
      <c r="A72" s="28" t="s">
        <v>134</v>
      </c>
      <c r="B72" s="28" t="s">
        <v>56</v>
      </c>
      <c r="C72" s="24">
        <v>7.4000000953674299</v>
      </c>
      <c r="D72" s="24">
        <v>12.6000003814697</v>
      </c>
      <c r="E72" s="24">
        <v>16.399999618530199</v>
      </c>
      <c r="F72" s="24">
        <v>20.799999237060501</v>
      </c>
      <c r="G72" s="24">
        <v>25.899999618530199</v>
      </c>
      <c r="H72" s="24">
        <v>32.5</v>
      </c>
      <c r="I72" s="24">
        <v>40.099998474121001</v>
      </c>
      <c r="J72" s="24">
        <v>48.900001525878899</v>
      </c>
      <c r="K72" s="24">
        <v>60.900001525878899</v>
      </c>
      <c r="L72" s="24">
        <v>70.599998474121094</v>
      </c>
      <c r="M72" s="24">
        <v>87.099998474121094</v>
      </c>
      <c r="N72" s="24">
        <v>97.400001525878906</v>
      </c>
      <c r="O72" s="24">
        <v>109.5</v>
      </c>
      <c r="P72" s="24">
        <v>121.699996948242</v>
      </c>
      <c r="Q72" s="24">
        <v>134.30000305175699</v>
      </c>
      <c r="R72" s="24">
        <v>146.69999694824199</v>
      </c>
      <c r="S72" s="24">
        <v>158.100006103515</v>
      </c>
      <c r="T72" s="24">
        <v>169.19999694824199</v>
      </c>
      <c r="U72" s="24">
        <v>180.30000305175699</v>
      </c>
      <c r="V72" s="24">
        <v>191.19999694824199</v>
      </c>
      <c r="W72" s="24">
        <v>202.39999389648401</v>
      </c>
      <c r="X72" s="24">
        <v>214.600006103515</v>
      </c>
      <c r="Y72" s="24">
        <v>227</v>
      </c>
      <c r="Z72" s="24">
        <v>236.69999694824199</v>
      </c>
      <c r="AA72" s="24">
        <v>246.5</v>
      </c>
    </row>
    <row r="73" spans="1:27" s="27" customFormat="1" x14ac:dyDescent="0.25">
      <c r="A73" s="33" t="s">
        <v>139</v>
      </c>
      <c r="B73" s="33"/>
      <c r="C73" s="30">
        <v>5453.4016731375286</v>
      </c>
      <c r="D73" s="30">
        <v>5622.6081480686908</v>
      </c>
      <c r="E73" s="30">
        <v>5442.6099258296717</v>
      </c>
      <c r="F73" s="30">
        <v>5442.6103861535203</v>
      </c>
      <c r="G73" s="30">
        <v>5442.6115694998098</v>
      </c>
      <c r="H73" s="30">
        <v>5442.6126585538905</v>
      </c>
      <c r="I73" s="30">
        <v>5442.6130672399604</v>
      </c>
      <c r="J73" s="30">
        <v>5442.6153718609003</v>
      </c>
      <c r="K73" s="30">
        <v>5351.8164309459635</v>
      </c>
      <c r="L73" s="30">
        <v>4899.817364648522</v>
      </c>
      <c r="M73" s="30">
        <v>4899.818379094012</v>
      </c>
      <c r="N73" s="30">
        <v>4665.4850905934318</v>
      </c>
      <c r="O73" s="30">
        <v>4472.2883032031905</v>
      </c>
      <c r="P73" s="30">
        <v>4472.2945124426305</v>
      </c>
      <c r="Q73" s="30">
        <v>4085.9235075702018</v>
      </c>
      <c r="R73" s="30">
        <v>3944.2177698639339</v>
      </c>
      <c r="S73" s="30">
        <v>3954.2478982819239</v>
      </c>
      <c r="T73" s="30">
        <v>4690.0713710025857</v>
      </c>
      <c r="U73" s="30">
        <v>4427.5100966020464</v>
      </c>
      <c r="V73" s="30">
        <v>4438.2096515580452</v>
      </c>
      <c r="W73" s="30">
        <v>5127.383543826445</v>
      </c>
      <c r="X73" s="30">
        <v>5127.3887933439437</v>
      </c>
      <c r="Y73" s="30">
        <v>5083.4673093703941</v>
      </c>
      <c r="Z73" s="30">
        <v>4928.5360612370932</v>
      </c>
      <c r="AA73" s="30">
        <v>4585.3390588619577</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208.00020759482999</v>
      </c>
      <c r="E78" s="24">
        <v>208.00026904044</v>
      </c>
      <c r="F78" s="24">
        <v>208.00029430276001</v>
      </c>
      <c r="G78" s="24">
        <v>208.00029468877</v>
      </c>
      <c r="H78" s="24">
        <v>208.00030084626999</v>
      </c>
      <c r="I78" s="24">
        <v>208.00031021263999</v>
      </c>
      <c r="J78" s="24">
        <v>208.00031539477999</v>
      </c>
      <c r="K78" s="24">
        <v>208.00033476006001</v>
      </c>
      <c r="L78" s="24">
        <v>208.00033686137999</v>
      </c>
      <c r="M78" s="24">
        <v>208.00033700297001</v>
      </c>
      <c r="N78" s="24">
        <v>208.00042485419999</v>
      </c>
      <c r="O78" s="24">
        <v>208.00045673162001</v>
      </c>
      <c r="P78" s="24">
        <v>208.00045733355</v>
      </c>
      <c r="Q78" s="24">
        <v>208.00051006087</v>
      </c>
      <c r="R78" s="24">
        <v>208.0005434096</v>
      </c>
      <c r="S78" s="24">
        <v>208.00067293230001</v>
      </c>
      <c r="T78" s="24">
        <v>208.00072983979999</v>
      </c>
      <c r="U78" s="24">
        <v>208.0007580205</v>
      </c>
      <c r="V78" s="24">
        <v>208.00075822235999</v>
      </c>
      <c r="W78" s="24">
        <v>208.00095977354999</v>
      </c>
      <c r="X78" s="24">
        <v>208.00096909974999</v>
      </c>
      <c r="Y78" s="24">
        <v>208.00097035785001</v>
      </c>
      <c r="Z78" s="24">
        <v>208.00097303269999</v>
      </c>
      <c r="AA78" s="24">
        <v>208.00097527860001</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178.00032236609999</v>
      </c>
      <c r="D80" s="24">
        <v>178.00033027410001</v>
      </c>
      <c r="E80" s="24">
        <v>178.00035530709999</v>
      </c>
      <c r="F80" s="24">
        <v>178.00037904017</v>
      </c>
      <c r="G80" s="24">
        <v>178.0003970633</v>
      </c>
      <c r="H80" s="24">
        <v>178.00042347907001</v>
      </c>
      <c r="I80" s="24">
        <v>178.0004434395</v>
      </c>
      <c r="J80" s="24">
        <v>178.00046758560001</v>
      </c>
      <c r="K80" s="24">
        <v>178.00049656064999</v>
      </c>
      <c r="L80" s="24">
        <v>178.00052601035</v>
      </c>
      <c r="M80" s="24">
        <v>178.00054774930001</v>
      </c>
      <c r="N80" s="24">
        <v>178.00059297749999</v>
      </c>
      <c r="O80" s="24">
        <v>178.00063229150001</v>
      </c>
      <c r="P80" s="24">
        <v>178.0006643481</v>
      </c>
      <c r="Q80" s="24">
        <v>178.00071024670001</v>
      </c>
      <c r="R80" s="24">
        <v>178.0007569874</v>
      </c>
      <c r="S80" s="24">
        <v>178.00086320829999</v>
      </c>
      <c r="T80" s="24">
        <v>178.00087940216</v>
      </c>
      <c r="U80" s="24">
        <v>178.00096694054</v>
      </c>
      <c r="V80" s="24">
        <v>58.000977795899999</v>
      </c>
      <c r="W80" s="24">
        <v>58.001119982799999</v>
      </c>
      <c r="X80" s="24">
        <v>58.001140040199999</v>
      </c>
      <c r="Y80" s="24">
        <v>58.0018180812</v>
      </c>
      <c r="Z80" s="24">
        <v>58.001832290599999</v>
      </c>
      <c r="AA80" s="24">
        <v>58.001839239799999</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573.20214146717603</v>
      </c>
      <c r="E82" s="24">
        <v>573.20343040753608</v>
      </c>
      <c r="F82" s="24">
        <v>573.20403217926605</v>
      </c>
      <c r="G82" s="24">
        <v>573.20404884860602</v>
      </c>
      <c r="H82" s="24">
        <v>573.20427155195603</v>
      </c>
      <c r="I82" s="24">
        <v>573.20429116030607</v>
      </c>
      <c r="J82" s="24">
        <v>573.20496874974594</v>
      </c>
      <c r="K82" s="24">
        <v>573.20535906031591</v>
      </c>
      <c r="L82" s="24">
        <v>573.20542025398606</v>
      </c>
      <c r="M82" s="24">
        <v>573.20542491870606</v>
      </c>
      <c r="N82" s="24">
        <v>652.59749525533618</v>
      </c>
      <c r="O82" s="24">
        <v>652.5976492867361</v>
      </c>
      <c r="P82" s="24">
        <v>652.59766228473597</v>
      </c>
      <c r="Q82" s="24">
        <v>788.898962365736</v>
      </c>
      <c r="R82" s="24">
        <v>1473.2355783239361</v>
      </c>
      <c r="S82" s="24">
        <v>1583.3801720520362</v>
      </c>
      <c r="T82" s="24">
        <v>1593.223482517536</v>
      </c>
      <c r="U82" s="24">
        <v>1593.2236040352359</v>
      </c>
      <c r="V82" s="24">
        <v>1593.2236183193361</v>
      </c>
      <c r="W82" s="24">
        <v>1610.0203786846359</v>
      </c>
      <c r="X82" s="24">
        <v>1610.0204292741362</v>
      </c>
      <c r="Y82" s="24">
        <v>1610.0204559330361</v>
      </c>
      <c r="Z82" s="24">
        <v>1456.420480345121</v>
      </c>
      <c r="AA82" s="24">
        <v>1456.4205436701211</v>
      </c>
    </row>
    <row r="83" spans="1:27" s="27" customFormat="1" x14ac:dyDescent="0.25">
      <c r="A83" s="28" t="s">
        <v>135</v>
      </c>
      <c r="B83" s="28" t="s">
        <v>69</v>
      </c>
      <c r="C83" s="24">
        <v>1.8122200000000001E-4</v>
      </c>
      <c r="D83" s="24">
        <v>2.6060269999999999E-4</v>
      </c>
      <c r="E83" s="24">
        <v>2.7022960000000002E-4</v>
      </c>
      <c r="F83" s="24">
        <v>2.7036355E-4</v>
      </c>
      <c r="G83" s="24">
        <v>4.2743034999999998E-4</v>
      </c>
      <c r="H83" s="24">
        <v>5.8350833999999999E-4</v>
      </c>
      <c r="I83" s="24">
        <v>6.248941E-4</v>
      </c>
      <c r="J83" s="24">
        <v>6.3873955999999997E-4</v>
      </c>
      <c r="K83" s="24">
        <v>8.1939367E-4</v>
      </c>
      <c r="L83" s="24">
        <v>8.8804534999999997E-4</v>
      </c>
      <c r="M83" s="24">
        <v>8.8877610000000001E-4</v>
      </c>
      <c r="N83" s="24">
        <v>2.2032025999999998E-3</v>
      </c>
      <c r="O83" s="24">
        <v>2.2057472000000002E-3</v>
      </c>
      <c r="P83" s="24">
        <v>2.2060833999999999E-3</v>
      </c>
      <c r="Q83" s="24">
        <v>2.2126422E-3</v>
      </c>
      <c r="R83" s="24">
        <v>2.2274706999999999E-3</v>
      </c>
      <c r="S83" s="24">
        <v>2.2385759999999999E-3</v>
      </c>
      <c r="T83" s="24">
        <v>2.3668985999999999E-3</v>
      </c>
      <c r="U83" s="24">
        <v>2.3790537000000001E-3</v>
      </c>
      <c r="V83" s="24">
        <v>2.3802808000000001E-3</v>
      </c>
      <c r="W83" s="24">
        <v>3.0496689E-3</v>
      </c>
      <c r="X83" s="24">
        <v>3.1440741999999998E-3</v>
      </c>
      <c r="Y83" s="24">
        <v>3.1465987999999999E-3</v>
      </c>
      <c r="Z83" s="24">
        <v>3.1640994999999998E-3</v>
      </c>
      <c r="AA83" s="24">
        <v>3.1740344000000002E-3</v>
      </c>
    </row>
    <row r="84" spans="1:27" s="27" customFormat="1" x14ac:dyDescent="0.25">
      <c r="A84" s="28" t="s">
        <v>135</v>
      </c>
      <c r="B84" s="28" t="s">
        <v>36</v>
      </c>
      <c r="C84" s="24">
        <v>8.2047195999999998E-4</v>
      </c>
      <c r="D84" s="24">
        <v>8.2564312999999995E-4</v>
      </c>
      <c r="E84" s="24">
        <v>8.2568097E-4</v>
      </c>
      <c r="F84" s="24">
        <v>8.2571179999999997E-4</v>
      </c>
      <c r="G84" s="24">
        <v>8.2749009999999999E-4</v>
      </c>
      <c r="H84" s="24">
        <v>1.2701281E-3</v>
      </c>
      <c r="I84" s="24">
        <v>1.7186757E-3</v>
      </c>
      <c r="J84" s="24">
        <v>1.9443532000000001E-3</v>
      </c>
      <c r="K84" s="24">
        <v>1.9447013E-3</v>
      </c>
      <c r="L84" s="24">
        <v>4.5753336000000002E-3</v>
      </c>
      <c r="M84" s="24">
        <v>5.2933320000000004E-3</v>
      </c>
      <c r="N84" s="24">
        <v>5.3523876999999999E-3</v>
      </c>
      <c r="O84" s="24">
        <v>5.6304119999999996E-3</v>
      </c>
      <c r="P84" s="24">
        <v>5.8973962000000001E-3</v>
      </c>
      <c r="Q84" s="24">
        <v>5.9020569999999996E-3</v>
      </c>
      <c r="R84" s="24">
        <v>5.9027200000000002E-3</v>
      </c>
      <c r="S84" s="24">
        <v>6.1685569999999999E-3</v>
      </c>
      <c r="T84" s="24">
        <v>6.176735E-3</v>
      </c>
      <c r="U84" s="24">
        <v>7.0941703999999996E-3</v>
      </c>
      <c r="V84" s="24">
        <v>7.1271303999999999E-3</v>
      </c>
      <c r="W84" s="24">
        <v>9.5086059999999993E-3</v>
      </c>
      <c r="X84" s="24">
        <v>9.5499650000000005E-3</v>
      </c>
      <c r="Y84" s="24">
        <v>1.2725937999999999E-2</v>
      </c>
      <c r="Z84" s="24">
        <v>1.2813689E-2</v>
      </c>
      <c r="AA84" s="24">
        <v>1.2944073E-2</v>
      </c>
    </row>
    <row r="85" spans="1:27" s="27" customFormat="1" x14ac:dyDescent="0.25">
      <c r="A85" s="28" t="s">
        <v>135</v>
      </c>
      <c r="B85" s="28" t="s">
        <v>74</v>
      </c>
      <c r="C85" s="24">
        <v>0</v>
      </c>
      <c r="D85" s="24">
        <v>0</v>
      </c>
      <c r="E85" s="24">
        <v>0</v>
      </c>
      <c r="F85" s="24">
        <v>1.2425846999999999E-3</v>
      </c>
      <c r="G85" s="24">
        <v>1.3647276999999901E-3</v>
      </c>
      <c r="H85" s="24">
        <v>1.4460235999999901E-3</v>
      </c>
      <c r="I85" s="24">
        <v>1.5226457999999901E-3</v>
      </c>
      <c r="J85" s="24">
        <v>1.6348033000000001E-3</v>
      </c>
      <c r="K85" s="24">
        <v>1.7081103E-3</v>
      </c>
      <c r="L85" s="24">
        <v>1.7705208999999999E-3</v>
      </c>
      <c r="M85" s="24">
        <v>2.0079121000000002E-3</v>
      </c>
      <c r="N85" s="24">
        <v>2.0324583000000001E-3</v>
      </c>
      <c r="O85" s="24">
        <v>2.1042209999999999E-3</v>
      </c>
      <c r="P85" s="24">
        <v>2.3318810000000001E-3</v>
      </c>
      <c r="Q85" s="24">
        <v>2.5286428000000001E-3</v>
      </c>
      <c r="R85" s="24">
        <v>4.4655184999999997E-3</v>
      </c>
      <c r="S85" s="24">
        <v>7.1442182999999996E-3</v>
      </c>
      <c r="T85" s="24">
        <v>7.3773377000000001E-3</v>
      </c>
      <c r="U85" s="24">
        <v>8.5349594999999997E-3</v>
      </c>
      <c r="V85" s="24">
        <v>8.5647459999999998E-3</v>
      </c>
      <c r="W85" s="24">
        <v>1.9659231999999999E-2</v>
      </c>
      <c r="X85" s="24">
        <v>1.9687077000000001E-2</v>
      </c>
      <c r="Y85" s="24">
        <v>1.9721038999999999E-2</v>
      </c>
      <c r="Z85" s="24">
        <v>1.9740067E-2</v>
      </c>
      <c r="AA85" s="24">
        <v>1.9759621000000002E-2</v>
      </c>
    </row>
    <row r="86" spans="1:27" s="27" customFormat="1" x14ac:dyDescent="0.25">
      <c r="A86" s="28" t="s">
        <v>135</v>
      </c>
      <c r="B86" s="28" t="s">
        <v>56</v>
      </c>
      <c r="C86" s="24">
        <v>1</v>
      </c>
      <c r="D86" s="24">
        <v>1.3999999761581401</v>
      </c>
      <c r="E86" s="24">
        <v>2</v>
      </c>
      <c r="F86" s="24">
        <v>3</v>
      </c>
      <c r="G86" s="24">
        <v>4.1999998092651296</v>
      </c>
      <c r="H86" s="24">
        <v>5.9000000953674299</v>
      </c>
      <c r="I86" s="24">
        <v>7.6999998092651296</v>
      </c>
      <c r="J86" s="24">
        <v>9.8999996185302699</v>
      </c>
      <c r="K86" s="24">
        <v>12.5</v>
      </c>
      <c r="L86" s="24">
        <v>14.800000190734799</v>
      </c>
      <c r="M86" s="24">
        <v>18.2000007629394</v>
      </c>
      <c r="N86" s="24">
        <v>20.7000007629394</v>
      </c>
      <c r="O86" s="24">
        <v>23.600000381469702</v>
      </c>
      <c r="P86" s="24">
        <v>26.5</v>
      </c>
      <c r="Q86" s="24">
        <v>29.5</v>
      </c>
      <c r="R86" s="24">
        <v>32.5</v>
      </c>
      <c r="S86" s="24">
        <v>35.5</v>
      </c>
      <c r="T86" s="24">
        <v>38.400001525878899</v>
      </c>
      <c r="U86" s="24">
        <v>41.099998474121001</v>
      </c>
      <c r="V86" s="24">
        <v>43.900001525878899</v>
      </c>
      <c r="W86" s="24">
        <v>46.700000762939403</v>
      </c>
      <c r="X86" s="24">
        <v>49.599998474121001</v>
      </c>
      <c r="Y86" s="24">
        <v>52.599998474121001</v>
      </c>
      <c r="Z86" s="24">
        <v>54.900001525878899</v>
      </c>
      <c r="AA86" s="24">
        <v>57.299999237060497</v>
      </c>
    </row>
    <row r="87" spans="1:27" s="27" customFormat="1" x14ac:dyDescent="0.25">
      <c r="A87" s="33" t="s">
        <v>139</v>
      </c>
      <c r="B87" s="33"/>
      <c r="C87" s="30">
        <v>3135.7005119804335</v>
      </c>
      <c r="D87" s="30">
        <v>3135.7029437535039</v>
      </c>
      <c r="E87" s="30">
        <v>3135.7043287993733</v>
      </c>
      <c r="F87" s="30">
        <v>3135.7049797004433</v>
      </c>
      <c r="G87" s="30">
        <v>3135.7051718457233</v>
      </c>
      <c r="H87" s="30">
        <v>3135.705583200333</v>
      </c>
      <c r="I87" s="30">
        <v>3135.7056735212432</v>
      </c>
      <c r="J87" s="30">
        <v>3135.7063942843834</v>
      </c>
      <c r="K87" s="30">
        <v>3135.7070135893932</v>
      </c>
      <c r="L87" s="30">
        <v>3135.7071749857637</v>
      </c>
      <c r="M87" s="30">
        <v>3135.7072022617735</v>
      </c>
      <c r="N87" s="30">
        <v>3215.100720104333</v>
      </c>
      <c r="O87" s="30">
        <v>3215.1009478717538</v>
      </c>
      <c r="P87" s="30">
        <v>3215.1009938644834</v>
      </c>
      <c r="Q87" s="30">
        <v>3351.4023991302029</v>
      </c>
      <c r="R87" s="30">
        <v>4035.7391100063332</v>
      </c>
      <c r="S87" s="30">
        <v>4145.8839505833339</v>
      </c>
      <c r="T87" s="30">
        <v>4155.7274624727925</v>
      </c>
      <c r="U87" s="30">
        <v>4155.7277118646725</v>
      </c>
      <c r="V87" s="30">
        <v>4035.7277384330937</v>
      </c>
      <c r="W87" s="30">
        <v>4052.5255119245835</v>
      </c>
      <c r="X87" s="30">
        <v>4052.5256863029831</v>
      </c>
      <c r="Y87" s="30">
        <v>4052.5263947855833</v>
      </c>
      <c r="Z87" s="30">
        <v>3898.9264535826183</v>
      </c>
      <c r="AA87" s="30">
        <v>3898.9265360376185</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242.338073273216</v>
      </c>
      <c r="D92" s="24">
        <v>562.33822943563609</v>
      </c>
      <c r="E92" s="24">
        <v>562.33848819102604</v>
      </c>
      <c r="F92" s="24">
        <v>562.33848839472603</v>
      </c>
      <c r="G92" s="24">
        <v>562.34205478771605</v>
      </c>
      <c r="H92" s="24">
        <v>562.34756072750599</v>
      </c>
      <c r="I92" s="24">
        <v>562.35168971850601</v>
      </c>
      <c r="J92" s="24">
        <v>687.76413002920594</v>
      </c>
      <c r="K92" s="24">
        <v>687.76413299820592</v>
      </c>
      <c r="L92" s="24">
        <v>2234.3886540400058</v>
      </c>
      <c r="M92" s="24">
        <v>2788.927473275206</v>
      </c>
      <c r="N92" s="24">
        <v>4000.0657813206058</v>
      </c>
      <c r="O92" s="24">
        <v>3944.7362671856999</v>
      </c>
      <c r="P92" s="24">
        <v>4669.2348469519002</v>
      </c>
      <c r="Q92" s="24">
        <v>5193.6471249487995</v>
      </c>
      <c r="R92" s="24">
        <v>5193.6471260840008</v>
      </c>
      <c r="S92" s="24">
        <v>5193.6476525786002</v>
      </c>
      <c r="T92" s="24">
        <v>5193.6476618216002</v>
      </c>
      <c r="U92" s="24">
        <v>5378.5731922194</v>
      </c>
      <c r="V92" s="24">
        <v>5393.6286088219995</v>
      </c>
      <c r="W92" s="24">
        <v>6547.3487725034011</v>
      </c>
      <c r="X92" s="24">
        <v>6900.4467578102995</v>
      </c>
      <c r="Y92" s="24">
        <v>6900.4504639449005</v>
      </c>
      <c r="Z92" s="24">
        <v>7533.8451203140994</v>
      </c>
      <c r="AA92" s="24">
        <v>7523.8453246793997</v>
      </c>
    </row>
    <row r="93" spans="1:27" collapsed="1" x14ac:dyDescent="0.25">
      <c r="A93" s="28" t="s">
        <v>40</v>
      </c>
      <c r="B93" s="28" t="s">
        <v>122</v>
      </c>
      <c r="C93" s="24">
        <v>1330</v>
      </c>
      <c r="D93" s="24">
        <v>1330</v>
      </c>
      <c r="E93" s="24">
        <v>1330</v>
      </c>
      <c r="F93" s="24">
        <v>1330.0097290157</v>
      </c>
      <c r="G93" s="24">
        <v>3370.0139517302705</v>
      </c>
      <c r="H93" s="24">
        <v>3370.0147118922</v>
      </c>
      <c r="I93" s="24">
        <v>3370.0150812047996</v>
      </c>
      <c r="J93" s="24">
        <v>3370.0157956078001</v>
      </c>
      <c r="K93" s="24">
        <v>5370.007238128499</v>
      </c>
      <c r="L93" s="24">
        <v>5370.0074133834996</v>
      </c>
      <c r="M93" s="24">
        <v>5370.0076817405998</v>
      </c>
      <c r="N93" s="24">
        <v>5370.008705669301</v>
      </c>
      <c r="O93" s="24">
        <v>5370.0089078767005</v>
      </c>
      <c r="P93" s="24">
        <v>5370.0101545574998</v>
      </c>
      <c r="Q93" s="24">
        <v>5580.0333483285995</v>
      </c>
      <c r="R93" s="24">
        <v>5690.8222359633</v>
      </c>
      <c r="S93" s="24">
        <v>5947.5709251479002</v>
      </c>
      <c r="T93" s="24">
        <v>5947.5712202524001</v>
      </c>
      <c r="U93" s="24">
        <v>6059.4354477971992</v>
      </c>
      <c r="V93" s="24">
        <v>6059.4370887470004</v>
      </c>
      <c r="W93" s="24">
        <v>6491.0141973689988</v>
      </c>
      <c r="X93" s="24">
        <v>7345.3431975809999</v>
      </c>
      <c r="Y93" s="24">
        <v>7414.4175771367009</v>
      </c>
      <c r="Z93" s="24">
        <v>8138.9724019662999</v>
      </c>
      <c r="AA93" s="24">
        <v>8138.9728252199993</v>
      </c>
    </row>
    <row r="94" spans="1:27" x14ac:dyDescent="0.25">
      <c r="A94" s="28" t="s">
        <v>40</v>
      </c>
      <c r="B94" s="28" t="s">
        <v>76</v>
      </c>
      <c r="C94" s="24">
        <v>36.600000396370788</v>
      </c>
      <c r="D94" s="24">
        <v>54.899999782442897</v>
      </c>
      <c r="E94" s="24">
        <v>79.209999486803795</v>
      </c>
      <c r="F94" s="24">
        <v>111.70999847352485</v>
      </c>
      <c r="G94" s="24">
        <v>155.39999946951841</v>
      </c>
      <c r="H94" s="24">
        <v>212.90000030398357</v>
      </c>
      <c r="I94" s="24">
        <v>274.18999463319761</v>
      </c>
      <c r="J94" s="24">
        <v>348.59999489784229</v>
      </c>
      <c r="K94" s="24">
        <v>458.20000308751924</v>
      </c>
      <c r="L94" s="24">
        <v>557.38998949527547</v>
      </c>
      <c r="M94" s="24">
        <v>708.38998723029965</v>
      </c>
      <c r="N94" s="24">
        <v>823.39999854564462</v>
      </c>
      <c r="O94" s="24">
        <v>953.19000709056706</v>
      </c>
      <c r="P94" s="24">
        <v>1081.1000127792347</v>
      </c>
      <c r="Q94" s="24">
        <v>1214.0900304317445</v>
      </c>
      <c r="R94" s="24">
        <v>1346.4100186824783</v>
      </c>
      <c r="S94" s="24">
        <v>1479.5900096893292</v>
      </c>
      <c r="T94" s="24">
        <v>1613.9899959564195</v>
      </c>
      <c r="U94" s="24">
        <v>1747.3799917697879</v>
      </c>
      <c r="V94" s="24">
        <v>1881.9000189304327</v>
      </c>
      <c r="W94" s="24">
        <v>2021.79999566078</v>
      </c>
      <c r="X94" s="24">
        <v>2168.3000102043134</v>
      </c>
      <c r="Y94" s="24">
        <v>2317.8899908065778</v>
      </c>
      <c r="Z94" s="24">
        <v>2433.0000224113451</v>
      </c>
      <c r="AA94" s="24">
        <v>2551.5000634193402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4.3783248499999986E-3</v>
      </c>
      <c r="D97" s="24">
        <v>4.5130079000000002E-3</v>
      </c>
      <c r="E97" s="24">
        <v>4.7715659000000001E-3</v>
      </c>
      <c r="F97" s="24">
        <v>4.7716748699999992E-3</v>
      </c>
      <c r="G97" s="24">
        <v>7.9261708099999991E-3</v>
      </c>
      <c r="H97" s="24">
        <v>1.00919727E-2</v>
      </c>
      <c r="I97" s="24">
        <v>1.2121670299999988E-2</v>
      </c>
      <c r="J97" s="24">
        <v>1.4826208400000001E-2</v>
      </c>
      <c r="K97" s="24">
        <v>1.4827674900000001E-2</v>
      </c>
      <c r="L97" s="24">
        <v>1576.6119628187</v>
      </c>
      <c r="M97" s="24">
        <v>1576.6120356209999</v>
      </c>
      <c r="N97" s="24">
        <v>2404.1781233542001</v>
      </c>
      <c r="O97" s="24">
        <v>2404.1781291037005</v>
      </c>
      <c r="P97" s="24">
        <v>2404.1781307357001</v>
      </c>
      <c r="Q97" s="24">
        <v>2736.3850334447998</v>
      </c>
      <c r="R97" s="24">
        <v>2736.3850338269995</v>
      </c>
      <c r="S97" s="24">
        <v>2736.3850343415997</v>
      </c>
      <c r="T97" s="24">
        <v>2736.3850351366</v>
      </c>
      <c r="U97" s="24">
        <v>2736.3850380489994</v>
      </c>
      <c r="V97" s="24">
        <v>2736.3874216915997</v>
      </c>
      <c r="W97" s="24">
        <v>3890.1071638974004</v>
      </c>
      <c r="X97" s="24">
        <v>3890.1254178453</v>
      </c>
      <c r="Y97" s="24">
        <v>3890.1256080069002</v>
      </c>
      <c r="Z97" s="24">
        <v>3890.1345966250997</v>
      </c>
      <c r="AA97" s="24">
        <v>3890.1325806063996</v>
      </c>
    </row>
    <row r="98" spans="1:27" x14ac:dyDescent="0.25">
      <c r="A98" s="28" t="s">
        <v>131</v>
      </c>
      <c r="B98" s="28" t="s">
        <v>122</v>
      </c>
      <c r="C98" s="24">
        <v>840</v>
      </c>
      <c r="D98" s="24">
        <v>840</v>
      </c>
      <c r="E98" s="24">
        <v>840</v>
      </c>
      <c r="F98" s="24">
        <v>840.00528936169997</v>
      </c>
      <c r="G98" s="24">
        <v>2880.0083844176002</v>
      </c>
      <c r="H98" s="24">
        <v>2880.0085940098002</v>
      </c>
      <c r="I98" s="24">
        <v>2880.0087767250998</v>
      </c>
      <c r="J98" s="24">
        <v>2880.0089413562</v>
      </c>
      <c r="K98" s="24">
        <v>4880.0000516979999</v>
      </c>
      <c r="L98" s="24">
        <v>4880.0000533319999</v>
      </c>
      <c r="M98" s="24">
        <v>4880.0000546600004</v>
      </c>
      <c r="N98" s="24">
        <v>4880.0000562740006</v>
      </c>
      <c r="O98" s="24">
        <v>4880.000057874</v>
      </c>
      <c r="P98" s="24">
        <v>4880.0000596620002</v>
      </c>
      <c r="Q98" s="24">
        <v>5089.9996623219995</v>
      </c>
      <c r="R98" s="24">
        <v>5090.0000657130004</v>
      </c>
      <c r="S98" s="24">
        <v>5090.0001894790003</v>
      </c>
      <c r="T98" s="24">
        <v>5090.00019402</v>
      </c>
      <c r="U98" s="24">
        <v>5090.0001996329993</v>
      </c>
      <c r="V98" s="24">
        <v>5090.0002058110003</v>
      </c>
      <c r="W98" s="24">
        <v>5090.0006523049997</v>
      </c>
      <c r="X98" s="24">
        <v>5090.0007598850007</v>
      </c>
      <c r="Y98" s="24">
        <v>5090.0007680130002</v>
      </c>
      <c r="Z98" s="24">
        <v>5139.9435175830004</v>
      </c>
      <c r="AA98" s="24">
        <v>5139.9435266319997</v>
      </c>
    </row>
    <row r="99" spans="1:27" x14ac:dyDescent="0.25">
      <c r="A99" s="28" t="s">
        <v>131</v>
      </c>
      <c r="B99" s="28" t="s">
        <v>76</v>
      </c>
      <c r="C99" s="24">
        <v>13.900000110268495</v>
      </c>
      <c r="D99" s="24">
        <v>19.699999615549956</v>
      </c>
      <c r="E99" s="24">
        <v>29.209999486803902</v>
      </c>
      <c r="F99" s="24">
        <v>42.009999617934142</v>
      </c>
      <c r="G99" s="24">
        <v>59.400000423192886</v>
      </c>
      <c r="H99" s="24">
        <v>81.599998682737237</v>
      </c>
      <c r="I99" s="24">
        <v>102.98999863862988</v>
      </c>
      <c r="J99" s="24">
        <v>129.5999968051909</v>
      </c>
      <c r="K99" s="24">
        <v>168.80000156164127</v>
      </c>
      <c r="L99" s="24">
        <v>203.18999540805763</v>
      </c>
      <c r="M99" s="24">
        <v>255.18999409675507</v>
      </c>
      <c r="N99" s="24">
        <v>292.79999625682717</v>
      </c>
      <c r="O99" s="24">
        <v>337.18999755382436</v>
      </c>
      <c r="P99" s="24">
        <v>380.80000972747763</v>
      </c>
      <c r="Q99" s="24">
        <v>426.09001517295769</v>
      </c>
      <c r="R99" s="24">
        <v>470.01000952720528</v>
      </c>
      <c r="S99" s="24">
        <v>513.19001579284622</v>
      </c>
      <c r="T99" s="24">
        <v>556.68998527526765</v>
      </c>
      <c r="U99" s="24">
        <v>599.28000855445816</v>
      </c>
      <c r="V99" s="24">
        <v>642.1000082492817</v>
      </c>
      <c r="W99" s="24">
        <v>686.99998879432655</v>
      </c>
      <c r="X99" s="24">
        <v>734.29998731613102</v>
      </c>
      <c r="Y99" s="24">
        <v>782.99000453948884</v>
      </c>
      <c r="Z99" s="24">
        <v>821.0999751091</v>
      </c>
      <c r="AA99" s="24">
        <v>860.40001535415581</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2.0008803949999998</v>
      </c>
      <c r="D102" s="24">
        <v>22.000883674600001</v>
      </c>
      <c r="E102" s="24">
        <v>22.00088373985</v>
      </c>
      <c r="F102" s="24">
        <v>22.000883766449999</v>
      </c>
      <c r="G102" s="24">
        <v>22.001292508300001</v>
      </c>
      <c r="H102" s="24">
        <v>22.002823894399999</v>
      </c>
      <c r="I102" s="24">
        <v>22.002909058</v>
      </c>
      <c r="J102" s="24">
        <v>147.41192000000001</v>
      </c>
      <c r="K102" s="24">
        <v>147.41192000000001</v>
      </c>
      <c r="L102" s="24">
        <v>147.41260499999999</v>
      </c>
      <c r="M102" s="24">
        <v>701.95060000000001</v>
      </c>
      <c r="N102" s="24">
        <v>701.95119999999997</v>
      </c>
      <c r="O102" s="24">
        <v>701.95140000000004</v>
      </c>
      <c r="P102" s="24">
        <v>1350.12</v>
      </c>
      <c r="Q102" s="24">
        <v>1350.1202000000001</v>
      </c>
      <c r="R102" s="24">
        <v>1350.1202000000001</v>
      </c>
      <c r="S102" s="24">
        <v>1350.1202000000001</v>
      </c>
      <c r="T102" s="24">
        <v>1350.1202000000001</v>
      </c>
      <c r="U102" s="24">
        <v>1350.1202000000001</v>
      </c>
      <c r="V102" s="24">
        <v>1350.1202000000001</v>
      </c>
      <c r="W102" s="24">
        <v>1350.1201000000001</v>
      </c>
      <c r="X102" s="24">
        <v>1757.0808</v>
      </c>
      <c r="Y102" s="24">
        <v>1757.0808999999999</v>
      </c>
      <c r="Z102" s="24">
        <v>1947.3397</v>
      </c>
      <c r="AA102" s="24">
        <v>1947.3395</v>
      </c>
    </row>
    <row r="103" spans="1:27" x14ac:dyDescent="0.25">
      <c r="A103" s="28" t="s">
        <v>132</v>
      </c>
      <c r="B103" s="28" t="s">
        <v>122</v>
      </c>
      <c r="C103" s="24">
        <v>490</v>
      </c>
      <c r="D103" s="24">
        <v>490</v>
      </c>
      <c r="E103" s="24">
        <v>490</v>
      </c>
      <c r="F103" s="24">
        <v>490.00122540349997</v>
      </c>
      <c r="G103" s="24">
        <v>490.00207869500002</v>
      </c>
      <c r="H103" s="24">
        <v>490.00210169420001</v>
      </c>
      <c r="I103" s="24">
        <v>490.0021137137</v>
      </c>
      <c r="J103" s="24">
        <v>490.00245350950001</v>
      </c>
      <c r="K103" s="24">
        <v>490.00246551700002</v>
      </c>
      <c r="L103" s="24">
        <v>490.002470324</v>
      </c>
      <c r="M103" s="24">
        <v>490.00247920629999</v>
      </c>
      <c r="N103" s="24">
        <v>490.00250744239997</v>
      </c>
      <c r="O103" s="24">
        <v>490.00252867749998</v>
      </c>
      <c r="P103" s="24">
        <v>490.00297309199999</v>
      </c>
      <c r="Q103" s="24">
        <v>490.02235444299998</v>
      </c>
      <c r="R103" s="24">
        <v>600.80886999999996</v>
      </c>
      <c r="S103" s="24">
        <v>857.55374000000006</v>
      </c>
      <c r="T103" s="24">
        <v>857.55374000000006</v>
      </c>
      <c r="U103" s="24">
        <v>857.55374000000006</v>
      </c>
      <c r="V103" s="24">
        <v>857.55376999999999</v>
      </c>
      <c r="W103" s="24">
        <v>1289.11896</v>
      </c>
      <c r="X103" s="24">
        <v>1845.3302000000001</v>
      </c>
      <c r="Y103" s="24">
        <v>1845.3302000000001</v>
      </c>
      <c r="Z103" s="24">
        <v>2311.1711</v>
      </c>
      <c r="AA103" s="24">
        <v>2311.1714000000002</v>
      </c>
    </row>
    <row r="104" spans="1:27" x14ac:dyDescent="0.25">
      <c r="A104" s="28" t="s">
        <v>132</v>
      </c>
      <c r="B104" s="28" t="s">
        <v>76</v>
      </c>
      <c r="C104" s="24">
        <v>6.3000001907348597</v>
      </c>
      <c r="D104" s="24">
        <v>9</v>
      </c>
      <c r="E104" s="24">
        <v>13.6000003814697</v>
      </c>
      <c r="F104" s="24">
        <v>20</v>
      </c>
      <c r="G104" s="24">
        <v>28.600000381469702</v>
      </c>
      <c r="H104" s="24">
        <v>39.900001525878899</v>
      </c>
      <c r="I104" s="24">
        <v>51.799999237060497</v>
      </c>
      <c r="J104" s="24">
        <v>66.099998474121094</v>
      </c>
      <c r="K104" s="24">
        <v>86.199996948242102</v>
      </c>
      <c r="L104" s="24">
        <v>109.400001525878</v>
      </c>
      <c r="M104" s="24">
        <v>142.39999389648401</v>
      </c>
      <c r="N104" s="24">
        <v>168.89999389648401</v>
      </c>
      <c r="O104" s="24">
        <v>199.69999694824199</v>
      </c>
      <c r="P104" s="24">
        <v>230.39999389648401</v>
      </c>
      <c r="Q104" s="24">
        <v>262.600006103515</v>
      </c>
      <c r="R104" s="24">
        <v>295.5</v>
      </c>
      <c r="S104" s="24">
        <v>329.5</v>
      </c>
      <c r="T104" s="24">
        <v>363</v>
      </c>
      <c r="U104" s="24">
        <v>395.89999389648398</v>
      </c>
      <c r="V104" s="24">
        <v>429.29998779296801</v>
      </c>
      <c r="W104" s="24">
        <v>463.79998779296801</v>
      </c>
      <c r="X104" s="24">
        <v>499.89999389648398</v>
      </c>
      <c r="Y104" s="24">
        <v>537.29998779296795</v>
      </c>
      <c r="Z104" s="24">
        <v>565.40002441406205</v>
      </c>
      <c r="AA104" s="24">
        <v>594.40002441406205</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75.331003401806001</v>
      </c>
      <c r="D107" s="24">
        <v>375.33100753530601</v>
      </c>
      <c r="E107" s="24">
        <v>375.33100756680602</v>
      </c>
      <c r="F107" s="24">
        <v>375.331007585306</v>
      </c>
      <c r="G107" s="24">
        <v>375.33100836680597</v>
      </c>
      <c r="H107" s="24">
        <v>375.331796292006</v>
      </c>
      <c r="I107" s="24">
        <v>375.33254088650602</v>
      </c>
      <c r="J107" s="24">
        <v>375.332645846106</v>
      </c>
      <c r="K107" s="24">
        <v>375.33264639860602</v>
      </c>
      <c r="L107" s="24">
        <v>375.34304079670602</v>
      </c>
      <c r="M107" s="24">
        <v>375.34305561520603</v>
      </c>
      <c r="N107" s="24">
        <v>375.363145578706</v>
      </c>
      <c r="O107" s="24">
        <v>320.03314767000001</v>
      </c>
      <c r="P107" s="24">
        <v>320.03314882000001</v>
      </c>
      <c r="Q107" s="24">
        <v>320.03314944700003</v>
      </c>
      <c r="R107" s="24">
        <v>320.03314953699999</v>
      </c>
      <c r="S107" s="24">
        <v>320.03314968000001</v>
      </c>
      <c r="T107" s="24">
        <v>320.03314994999999</v>
      </c>
      <c r="U107" s="24">
        <v>504.95776000000001</v>
      </c>
      <c r="V107" s="24">
        <v>504.95776000000001</v>
      </c>
      <c r="W107" s="24">
        <v>504.95679999999999</v>
      </c>
      <c r="X107" s="24">
        <v>204.95769000000001</v>
      </c>
      <c r="Y107" s="24">
        <v>204.95773</v>
      </c>
      <c r="Z107" s="24">
        <v>204.95850999999999</v>
      </c>
      <c r="AA107" s="24">
        <v>204.9588</v>
      </c>
    </row>
    <row r="108" spans="1:27" x14ac:dyDescent="0.25">
      <c r="A108" s="28" t="s">
        <v>133</v>
      </c>
      <c r="B108" s="28" t="s">
        <v>122</v>
      </c>
      <c r="C108" s="24">
        <v>0</v>
      </c>
      <c r="D108" s="24">
        <v>0</v>
      </c>
      <c r="E108" s="24">
        <v>0</v>
      </c>
      <c r="F108" s="24">
        <v>1.2196831000000001E-3</v>
      </c>
      <c r="G108" s="24">
        <v>1.2976140000000001E-3</v>
      </c>
      <c r="H108" s="24">
        <v>1.6639007000000001E-3</v>
      </c>
      <c r="I108" s="24">
        <v>1.6950059E-3</v>
      </c>
      <c r="J108" s="24">
        <v>1.7301006E-3</v>
      </c>
      <c r="K108" s="24">
        <v>1.8801186000000001E-3</v>
      </c>
      <c r="L108" s="24">
        <v>1.9351975E-3</v>
      </c>
      <c r="M108" s="24">
        <v>1.9430213E-3</v>
      </c>
      <c r="N108" s="24">
        <v>2.6402660000000001E-3</v>
      </c>
      <c r="O108" s="24">
        <v>2.6895863E-3</v>
      </c>
      <c r="P108" s="24">
        <v>3.1061041999999998E-3</v>
      </c>
      <c r="Q108" s="24">
        <v>6.2764403E-3</v>
      </c>
      <c r="R108" s="24">
        <v>6.2914769999999898E-3</v>
      </c>
      <c r="S108" s="24">
        <v>6.3687709999999996E-3</v>
      </c>
      <c r="T108" s="24">
        <v>6.4082877000000002E-3</v>
      </c>
      <c r="U108" s="24">
        <v>111.86938499999999</v>
      </c>
      <c r="V108" s="24">
        <v>111.8694</v>
      </c>
      <c r="W108" s="24">
        <v>111.86964</v>
      </c>
      <c r="X108" s="24">
        <v>409.98719999999997</v>
      </c>
      <c r="Y108" s="24">
        <v>479.0609</v>
      </c>
      <c r="Z108" s="24">
        <v>687.83123999999998</v>
      </c>
      <c r="AA108" s="24">
        <v>687.83130000000006</v>
      </c>
    </row>
    <row r="109" spans="1:27" x14ac:dyDescent="0.25">
      <c r="A109" s="28" t="s">
        <v>133</v>
      </c>
      <c r="B109" s="28" t="s">
        <v>76</v>
      </c>
      <c r="C109" s="24">
        <v>8</v>
      </c>
      <c r="D109" s="24">
        <v>12.199999809265099</v>
      </c>
      <c r="E109" s="24">
        <v>18</v>
      </c>
      <c r="F109" s="24">
        <v>25.899999618530199</v>
      </c>
      <c r="G109" s="24">
        <v>37.299999237060497</v>
      </c>
      <c r="H109" s="24">
        <v>53</v>
      </c>
      <c r="I109" s="24">
        <v>71.599998474121094</v>
      </c>
      <c r="J109" s="24">
        <v>94.099998474121094</v>
      </c>
      <c r="K109" s="24">
        <v>129.80000305175699</v>
      </c>
      <c r="L109" s="24">
        <v>159.39999389648401</v>
      </c>
      <c r="M109" s="24">
        <v>205.5</v>
      </c>
      <c r="N109" s="24">
        <v>243.600006103515</v>
      </c>
      <c r="O109" s="24">
        <v>283.20001220703102</v>
      </c>
      <c r="P109" s="24">
        <v>321.70001220703102</v>
      </c>
      <c r="Q109" s="24">
        <v>361.600006103515</v>
      </c>
      <c r="R109" s="24">
        <v>401.70001220703102</v>
      </c>
      <c r="S109" s="24">
        <v>443.29998779296801</v>
      </c>
      <c r="T109" s="24">
        <v>486.70001220703102</v>
      </c>
      <c r="U109" s="24">
        <v>530.79998779296795</v>
      </c>
      <c r="V109" s="24">
        <v>575.40002441406205</v>
      </c>
      <c r="W109" s="24">
        <v>621.90002441406205</v>
      </c>
      <c r="X109" s="24">
        <v>669.90002441406205</v>
      </c>
      <c r="Y109" s="24">
        <v>718</v>
      </c>
      <c r="Z109" s="24">
        <v>754.90002441406205</v>
      </c>
      <c r="AA109" s="24">
        <v>792.90002441406205</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165.00099067959999</v>
      </c>
      <c r="D112" s="24">
        <v>165.00099957469999</v>
      </c>
      <c r="E112" s="24">
        <v>165.0009996375</v>
      </c>
      <c r="F112" s="24">
        <v>165.0009996563</v>
      </c>
      <c r="G112" s="24">
        <v>165.00100025169999</v>
      </c>
      <c r="H112" s="24">
        <v>165.00157844029999</v>
      </c>
      <c r="I112" s="24">
        <v>165.00239942799999</v>
      </c>
      <c r="J112" s="24">
        <v>165.00279362149999</v>
      </c>
      <c r="K112" s="24">
        <v>165.0027942234</v>
      </c>
      <c r="L112" s="24">
        <v>135.016470091</v>
      </c>
      <c r="M112" s="24">
        <v>135.01648870700001</v>
      </c>
      <c r="N112" s="24">
        <v>518.56796000000008</v>
      </c>
      <c r="O112" s="24">
        <v>518.56796000000008</v>
      </c>
      <c r="P112" s="24">
        <v>594.89767000000006</v>
      </c>
      <c r="Q112" s="24">
        <v>787.10284000000001</v>
      </c>
      <c r="R112" s="24">
        <v>787.10284000000001</v>
      </c>
      <c r="S112" s="24">
        <v>787.10310000000004</v>
      </c>
      <c r="T112" s="24">
        <v>787.10310000000004</v>
      </c>
      <c r="U112" s="24">
        <v>787.10310000000004</v>
      </c>
      <c r="V112" s="24">
        <v>802.15610000000004</v>
      </c>
      <c r="W112" s="24">
        <v>802.15520000000004</v>
      </c>
      <c r="X112" s="24">
        <v>1048.2732999999998</v>
      </c>
      <c r="Y112" s="24">
        <v>1048.2735</v>
      </c>
      <c r="Z112" s="24">
        <v>1491.3995</v>
      </c>
      <c r="AA112" s="24">
        <v>1481.4014999999999</v>
      </c>
    </row>
    <row r="113" spans="1:27" x14ac:dyDescent="0.25">
      <c r="A113" s="28" t="s">
        <v>134</v>
      </c>
      <c r="B113" s="28" t="s">
        <v>122</v>
      </c>
      <c r="C113" s="24">
        <v>0</v>
      </c>
      <c r="D113" s="24">
        <v>0</v>
      </c>
      <c r="E113" s="24">
        <v>0</v>
      </c>
      <c r="F113" s="24">
        <v>7.5198270000000002E-4</v>
      </c>
      <c r="G113" s="24">
        <v>8.2627597000000004E-4</v>
      </c>
      <c r="H113" s="24">
        <v>9.0626390000000002E-4</v>
      </c>
      <c r="I113" s="24">
        <v>9.7311429999999996E-4</v>
      </c>
      <c r="J113" s="24">
        <v>1.0358381999999999E-3</v>
      </c>
      <c r="K113" s="24">
        <v>1.1326845999999999E-3</v>
      </c>
      <c r="L113" s="24">
        <v>1.1840091E-3</v>
      </c>
      <c r="M113" s="24">
        <v>1.1969408999999999E-3</v>
      </c>
      <c r="N113" s="24">
        <v>1.4692285999999999E-3</v>
      </c>
      <c r="O113" s="24">
        <v>1.5275179E-3</v>
      </c>
      <c r="P113" s="24">
        <v>1.68381829999999E-3</v>
      </c>
      <c r="Q113" s="24">
        <v>2.5264805E-3</v>
      </c>
      <c r="R113" s="24">
        <v>2.5432547999999998E-3</v>
      </c>
      <c r="S113" s="24">
        <v>3.4826796E-3</v>
      </c>
      <c r="T113" s="24">
        <v>3.5006070000000002E-3</v>
      </c>
      <c r="U113" s="24">
        <v>3.5882047E-3</v>
      </c>
      <c r="V113" s="24">
        <v>5.1481900000000004E-3</v>
      </c>
      <c r="W113" s="24">
        <v>5.2858319999999999E-3</v>
      </c>
      <c r="X113" s="24">
        <v>5.350619E-3</v>
      </c>
      <c r="Y113" s="24">
        <v>5.9880847000000001E-3</v>
      </c>
      <c r="Z113" s="24">
        <v>6.8043163E-3</v>
      </c>
      <c r="AA113" s="24">
        <v>6.8389669999999996E-3</v>
      </c>
    </row>
    <row r="114" spans="1:27" x14ac:dyDescent="0.25">
      <c r="A114" s="28" t="s">
        <v>134</v>
      </c>
      <c r="B114" s="28" t="s">
        <v>76</v>
      </c>
      <c r="C114" s="24">
        <v>7.4000000953674299</v>
      </c>
      <c r="D114" s="24">
        <v>12.6000003814697</v>
      </c>
      <c r="E114" s="24">
        <v>16.399999618530199</v>
      </c>
      <c r="F114" s="24">
        <v>20.799999237060501</v>
      </c>
      <c r="G114" s="24">
        <v>25.899999618530199</v>
      </c>
      <c r="H114" s="24">
        <v>32.5</v>
      </c>
      <c r="I114" s="24">
        <v>40.099998474121001</v>
      </c>
      <c r="J114" s="24">
        <v>48.900001525878899</v>
      </c>
      <c r="K114" s="24">
        <v>60.900001525878899</v>
      </c>
      <c r="L114" s="24">
        <v>70.599998474121094</v>
      </c>
      <c r="M114" s="24">
        <v>87.099998474121094</v>
      </c>
      <c r="N114" s="24">
        <v>97.400001525878906</v>
      </c>
      <c r="O114" s="24">
        <v>109.5</v>
      </c>
      <c r="P114" s="24">
        <v>121.699996948242</v>
      </c>
      <c r="Q114" s="24">
        <v>134.30000305175699</v>
      </c>
      <c r="R114" s="24">
        <v>146.69999694824199</v>
      </c>
      <c r="S114" s="24">
        <v>158.100006103515</v>
      </c>
      <c r="T114" s="24">
        <v>169.19999694824199</v>
      </c>
      <c r="U114" s="24">
        <v>180.30000305175699</v>
      </c>
      <c r="V114" s="24">
        <v>191.19999694824199</v>
      </c>
      <c r="W114" s="24">
        <v>202.39999389648401</v>
      </c>
      <c r="X114" s="24">
        <v>214.600006103515</v>
      </c>
      <c r="Y114" s="24">
        <v>227</v>
      </c>
      <c r="Z114" s="24">
        <v>236.69999694824199</v>
      </c>
      <c r="AA114" s="24">
        <v>246.5</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8.2047195999999998E-4</v>
      </c>
      <c r="D117" s="24">
        <v>8.2564312999999995E-4</v>
      </c>
      <c r="E117" s="24">
        <v>8.2568097E-4</v>
      </c>
      <c r="F117" s="24">
        <v>8.2571179999999997E-4</v>
      </c>
      <c r="G117" s="24">
        <v>8.2749009999999999E-4</v>
      </c>
      <c r="H117" s="24">
        <v>1.2701281E-3</v>
      </c>
      <c r="I117" s="24">
        <v>1.7186757E-3</v>
      </c>
      <c r="J117" s="24">
        <v>1.9443532000000001E-3</v>
      </c>
      <c r="K117" s="24">
        <v>1.9447013E-3</v>
      </c>
      <c r="L117" s="24">
        <v>4.5753336000000002E-3</v>
      </c>
      <c r="M117" s="24">
        <v>5.2933320000000004E-3</v>
      </c>
      <c r="N117" s="24">
        <v>5.3523876999999999E-3</v>
      </c>
      <c r="O117" s="24">
        <v>5.6304119999999996E-3</v>
      </c>
      <c r="P117" s="24">
        <v>5.8973962000000001E-3</v>
      </c>
      <c r="Q117" s="24">
        <v>5.9020569999999996E-3</v>
      </c>
      <c r="R117" s="24">
        <v>5.9027200000000002E-3</v>
      </c>
      <c r="S117" s="24">
        <v>6.1685569999999999E-3</v>
      </c>
      <c r="T117" s="24">
        <v>6.176735E-3</v>
      </c>
      <c r="U117" s="24">
        <v>7.0941703999999996E-3</v>
      </c>
      <c r="V117" s="24">
        <v>7.1271303999999999E-3</v>
      </c>
      <c r="W117" s="24">
        <v>9.5086059999999993E-3</v>
      </c>
      <c r="X117" s="24">
        <v>9.5499650000000005E-3</v>
      </c>
      <c r="Y117" s="24">
        <v>1.2725937999999999E-2</v>
      </c>
      <c r="Z117" s="24">
        <v>1.2813689E-2</v>
      </c>
      <c r="AA117" s="24">
        <v>1.2944073E-2</v>
      </c>
    </row>
    <row r="118" spans="1:27" x14ac:dyDescent="0.25">
      <c r="A118" s="28" t="s">
        <v>135</v>
      </c>
      <c r="B118" s="28" t="s">
        <v>122</v>
      </c>
      <c r="C118" s="24">
        <v>0</v>
      </c>
      <c r="D118" s="24">
        <v>0</v>
      </c>
      <c r="E118" s="24">
        <v>0</v>
      </c>
      <c r="F118" s="24">
        <v>1.2425846999999999E-3</v>
      </c>
      <c r="G118" s="24">
        <v>1.3647276999999901E-3</v>
      </c>
      <c r="H118" s="24">
        <v>1.4460235999999901E-3</v>
      </c>
      <c r="I118" s="24">
        <v>1.5226457999999901E-3</v>
      </c>
      <c r="J118" s="24">
        <v>1.6348033000000001E-3</v>
      </c>
      <c r="K118" s="24">
        <v>1.7081103E-3</v>
      </c>
      <c r="L118" s="24">
        <v>1.7705208999999999E-3</v>
      </c>
      <c r="M118" s="24">
        <v>2.0079121000000002E-3</v>
      </c>
      <c r="N118" s="24">
        <v>2.0324583000000001E-3</v>
      </c>
      <c r="O118" s="24">
        <v>2.1042209999999999E-3</v>
      </c>
      <c r="P118" s="24">
        <v>2.3318810000000001E-3</v>
      </c>
      <c r="Q118" s="24">
        <v>2.5286428000000001E-3</v>
      </c>
      <c r="R118" s="24">
        <v>4.4655184999999997E-3</v>
      </c>
      <c r="S118" s="24">
        <v>7.1442182999999996E-3</v>
      </c>
      <c r="T118" s="24">
        <v>7.3773377000000001E-3</v>
      </c>
      <c r="U118" s="24">
        <v>8.5349594999999997E-3</v>
      </c>
      <c r="V118" s="24">
        <v>8.5647459999999998E-3</v>
      </c>
      <c r="W118" s="24">
        <v>1.9659231999999999E-2</v>
      </c>
      <c r="X118" s="24">
        <v>1.9687077000000001E-2</v>
      </c>
      <c r="Y118" s="24">
        <v>1.9721038999999999E-2</v>
      </c>
      <c r="Z118" s="24">
        <v>1.9740067E-2</v>
      </c>
      <c r="AA118" s="24">
        <v>1.9759621000000002E-2</v>
      </c>
    </row>
    <row r="119" spans="1:27" x14ac:dyDescent="0.25">
      <c r="A119" s="28" t="s">
        <v>135</v>
      </c>
      <c r="B119" s="28" t="s">
        <v>76</v>
      </c>
      <c r="C119" s="24">
        <v>1</v>
      </c>
      <c r="D119" s="24">
        <v>1.3999999761581401</v>
      </c>
      <c r="E119" s="24">
        <v>2</v>
      </c>
      <c r="F119" s="24">
        <v>3</v>
      </c>
      <c r="G119" s="24">
        <v>4.1999998092651296</v>
      </c>
      <c r="H119" s="24">
        <v>5.9000000953674299</v>
      </c>
      <c r="I119" s="24">
        <v>7.6999998092651296</v>
      </c>
      <c r="J119" s="24">
        <v>9.8999996185302699</v>
      </c>
      <c r="K119" s="24">
        <v>12.5</v>
      </c>
      <c r="L119" s="24">
        <v>14.800000190734799</v>
      </c>
      <c r="M119" s="24">
        <v>18.2000007629394</v>
      </c>
      <c r="N119" s="24">
        <v>20.7000007629394</v>
      </c>
      <c r="O119" s="24">
        <v>23.600000381469702</v>
      </c>
      <c r="P119" s="24">
        <v>26.5</v>
      </c>
      <c r="Q119" s="24">
        <v>29.5</v>
      </c>
      <c r="R119" s="24">
        <v>32.5</v>
      </c>
      <c r="S119" s="24">
        <v>35.5</v>
      </c>
      <c r="T119" s="24">
        <v>38.400001525878899</v>
      </c>
      <c r="U119" s="24">
        <v>41.099998474121001</v>
      </c>
      <c r="V119" s="24">
        <v>43.900001525878899</v>
      </c>
      <c r="W119" s="24">
        <v>46.700000762939403</v>
      </c>
      <c r="X119" s="24">
        <v>49.599998474121001</v>
      </c>
      <c r="Y119" s="24">
        <v>52.599998474121001</v>
      </c>
      <c r="Z119" s="24">
        <v>54.900001525878899</v>
      </c>
      <c r="AA119" s="24">
        <v>57.299999237060497</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13006.681559999999</v>
      </c>
      <c r="D124" s="24">
        <v>14224.87931</v>
      </c>
      <c r="E124" s="24">
        <v>15292.6597</v>
      </c>
      <c r="F124" s="24">
        <v>16381.079989999998</v>
      </c>
      <c r="G124" s="24">
        <v>17541.103889999999</v>
      </c>
      <c r="H124" s="24">
        <v>18602.73964</v>
      </c>
      <c r="I124" s="24">
        <v>19662.108980000001</v>
      </c>
      <c r="J124" s="24">
        <v>20484.53326</v>
      </c>
      <c r="K124" s="24">
        <v>21073.289130000001</v>
      </c>
      <c r="L124" s="24">
        <v>21631.393930000002</v>
      </c>
      <c r="M124" s="24">
        <v>22277.923320000002</v>
      </c>
      <c r="N124" s="24">
        <v>22963.935480000004</v>
      </c>
      <c r="O124" s="24">
        <v>23877.268149999996</v>
      </c>
      <c r="P124" s="24">
        <v>24756.332630000001</v>
      </c>
      <c r="Q124" s="24">
        <v>25651.893760000003</v>
      </c>
      <c r="R124" s="24">
        <v>26434.604919999998</v>
      </c>
      <c r="S124" s="24">
        <v>27315.811229999999</v>
      </c>
      <c r="T124" s="24">
        <v>27968.245480000005</v>
      </c>
      <c r="U124" s="24">
        <v>28626.63235</v>
      </c>
      <c r="V124" s="24">
        <v>29309.999299999996</v>
      </c>
      <c r="W124" s="24">
        <v>29924.070089999997</v>
      </c>
      <c r="X124" s="24">
        <v>30587.151709999998</v>
      </c>
      <c r="Y124" s="24">
        <v>31477.362619999996</v>
      </c>
      <c r="Z124" s="24">
        <v>32428.921149999998</v>
      </c>
      <c r="AA124" s="24">
        <v>33385.576669999995</v>
      </c>
    </row>
    <row r="125" spans="1:27" collapsed="1" x14ac:dyDescent="0.25">
      <c r="A125" s="28" t="s">
        <v>40</v>
      </c>
      <c r="B125" s="28" t="s">
        <v>77</v>
      </c>
      <c r="C125" s="24">
        <v>544.70000000000005</v>
      </c>
      <c r="D125" s="24">
        <v>647.30000000000007</v>
      </c>
      <c r="E125" s="24">
        <v>764.30000000000007</v>
      </c>
      <c r="F125" s="24">
        <v>905.6</v>
      </c>
      <c r="G125" s="24">
        <v>1081.3</v>
      </c>
      <c r="H125" s="24">
        <v>1289.8999999999999</v>
      </c>
      <c r="I125" s="24">
        <v>1455.7</v>
      </c>
      <c r="J125" s="24">
        <v>1635.5</v>
      </c>
      <c r="K125" s="24">
        <v>1925.3</v>
      </c>
      <c r="L125" s="24">
        <v>2247</v>
      </c>
      <c r="M125" s="24">
        <v>2756.6999999999994</v>
      </c>
      <c r="N125" s="24">
        <v>3073.7999999999997</v>
      </c>
      <c r="O125" s="24">
        <v>3416.8</v>
      </c>
      <c r="P125" s="24">
        <v>3717.5</v>
      </c>
      <c r="Q125" s="24">
        <v>4007.2000000000003</v>
      </c>
      <c r="R125" s="24">
        <v>4270.8999999999996</v>
      </c>
      <c r="S125" s="24">
        <v>4520.2</v>
      </c>
      <c r="T125" s="24">
        <v>4758.2999999999993</v>
      </c>
      <c r="U125" s="24">
        <v>4983.6000000000004</v>
      </c>
      <c r="V125" s="24">
        <v>5202</v>
      </c>
      <c r="W125" s="24">
        <v>5423.5</v>
      </c>
      <c r="X125" s="24">
        <v>5651.2</v>
      </c>
      <c r="Y125" s="24">
        <v>5870.5</v>
      </c>
      <c r="Z125" s="24">
        <v>5983.1</v>
      </c>
      <c r="AA125" s="24">
        <v>6093.9</v>
      </c>
    </row>
    <row r="126" spans="1:27" collapsed="1" x14ac:dyDescent="0.25">
      <c r="A126" s="28" t="s">
        <v>40</v>
      </c>
      <c r="B126" s="28" t="s">
        <v>78</v>
      </c>
      <c r="C126" s="24">
        <v>544.70000000000005</v>
      </c>
      <c r="D126" s="24">
        <v>647.30000000000007</v>
      </c>
      <c r="E126" s="24">
        <v>764.30000000000007</v>
      </c>
      <c r="F126" s="24">
        <v>905.6</v>
      </c>
      <c r="G126" s="24">
        <v>1081.3</v>
      </c>
      <c r="H126" s="24">
        <v>1289.8999999999999</v>
      </c>
      <c r="I126" s="24">
        <v>1455.7</v>
      </c>
      <c r="J126" s="24">
        <v>1635.5</v>
      </c>
      <c r="K126" s="24">
        <v>1925.3</v>
      </c>
      <c r="L126" s="24">
        <v>2247</v>
      </c>
      <c r="M126" s="24">
        <v>2756.6999999999994</v>
      </c>
      <c r="N126" s="24">
        <v>3073.7999999999997</v>
      </c>
      <c r="O126" s="24">
        <v>3416.8</v>
      </c>
      <c r="P126" s="24">
        <v>3717.5</v>
      </c>
      <c r="Q126" s="24">
        <v>4007.2000000000003</v>
      </c>
      <c r="R126" s="24">
        <v>4270.8999999999996</v>
      </c>
      <c r="S126" s="24">
        <v>4520.2</v>
      </c>
      <c r="T126" s="24">
        <v>4758.2999999999993</v>
      </c>
      <c r="U126" s="24">
        <v>4983.6000000000004</v>
      </c>
      <c r="V126" s="24">
        <v>5202</v>
      </c>
      <c r="W126" s="24">
        <v>5423.5</v>
      </c>
      <c r="X126" s="24">
        <v>5651.2</v>
      </c>
      <c r="Y126" s="24">
        <v>5870.5</v>
      </c>
      <c r="Z126" s="24">
        <v>5983.1</v>
      </c>
      <c r="AA126" s="24">
        <v>6093.9</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3737.71</v>
      </c>
      <c r="D129" s="24">
        <v>4047.0972999999999</v>
      </c>
      <c r="E129" s="24">
        <v>4276.3001000000004</v>
      </c>
      <c r="F129" s="24">
        <v>4511.1259</v>
      </c>
      <c r="G129" s="24">
        <v>4815.3819000000003</v>
      </c>
      <c r="H129" s="24">
        <v>5044.3133999999991</v>
      </c>
      <c r="I129" s="24">
        <v>5278.3344000000006</v>
      </c>
      <c r="J129" s="24">
        <v>5484.2825000000003</v>
      </c>
      <c r="K129" s="24">
        <v>5684.0847999999996</v>
      </c>
      <c r="L129" s="24">
        <v>5871.6788000000006</v>
      </c>
      <c r="M129" s="24">
        <v>6088.9362999999994</v>
      </c>
      <c r="N129" s="24">
        <v>6310.1307999999999</v>
      </c>
      <c r="O129" s="24">
        <v>6601.7029000000002</v>
      </c>
      <c r="P129" s="24">
        <v>6885.3972000000003</v>
      </c>
      <c r="Q129" s="24">
        <v>7196.6530000000002</v>
      </c>
      <c r="R129" s="24">
        <v>7481.6760999999997</v>
      </c>
      <c r="S129" s="24">
        <v>7799.1989999999996</v>
      </c>
      <c r="T129" s="24">
        <v>8038.4140000000007</v>
      </c>
      <c r="U129" s="24">
        <v>8273.8080000000009</v>
      </c>
      <c r="V129" s="24">
        <v>8514.1820000000007</v>
      </c>
      <c r="W129" s="24">
        <v>8722.2849999999999</v>
      </c>
      <c r="X129" s="24">
        <v>8966.2119999999995</v>
      </c>
      <c r="Y129" s="24">
        <v>9285.2469999999994</v>
      </c>
      <c r="Z129" s="24">
        <v>9619.8880000000008</v>
      </c>
      <c r="AA129" s="24">
        <v>9953.0650000000005</v>
      </c>
    </row>
    <row r="130" spans="1:27" x14ac:dyDescent="0.25">
      <c r="A130" s="28" t="s">
        <v>131</v>
      </c>
      <c r="B130" s="28" t="s">
        <v>77</v>
      </c>
      <c r="C130" s="24">
        <v>206.2</v>
      </c>
      <c r="D130" s="24">
        <v>230.60000000000002</v>
      </c>
      <c r="E130" s="24">
        <v>279.90000000000003</v>
      </c>
      <c r="F130" s="24">
        <v>339.5</v>
      </c>
      <c r="G130" s="24">
        <v>412.8</v>
      </c>
      <c r="H130" s="24">
        <v>493.9</v>
      </c>
      <c r="I130" s="24">
        <v>545.79999999999995</v>
      </c>
      <c r="J130" s="24">
        <v>606.1</v>
      </c>
      <c r="K130" s="24">
        <v>706.2</v>
      </c>
      <c r="L130" s="24">
        <v>814.09999999999991</v>
      </c>
      <c r="M130" s="24">
        <v>985.7</v>
      </c>
      <c r="N130" s="24">
        <v>1082.6000000000001</v>
      </c>
      <c r="O130" s="24">
        <v>1195.3</v>
      </c>
      <c r="P130" s="24">
        <v>1293.4000000000001</v>
      </c>
      <c r="Q130" s="24">
        <v>1388.4</v>
      </c>
      <c r="R130" s="24">
        <v>1472.6</v>
      </c>
      <c r="S130" s="24">
        <v>1550.4999999999998</v>
      </c>
      <c r="T130" s="24">
        <v>1624.8</v>
      </c>
      <c r="U130" s="24">
        <v>1693.8</v>
      </c>
      <c r="V130" s="24">
        <v>1760.5</v>
      </c>
      <c r="W130" s="24">
        <v>1829.4</v>
      </c>
      <c r="X130" s="24">
        <v>1900.5000000000002</v>
      </c>
      <c r="Y130" s="24">
        <v>1969.8000000000002</v>
      </c>
      <c r="Z130" s="24">
        <v>2006.5</v>
      </c>
      <c r="AA130" s="24">
        <v>2042.6999999999998</v>
      </c>
    </row>
    <row r="131" spans="1:27" x14ac:dyDescent="0.25">
      <c r="A131" s="28" t="s">
        <v>131</v>
      </c>
      <c r="B131" s="28" t="s">
        <v>78</v>
      </c>
      <c r="C131" s="24">
        <v>206.2</v>
      </c>
      <c r="D131" s="24">
        <v>230.60000000000002</v>
      </c>
      <c r="E131" s="24">
        <v>279.90000000000003</v>
      </c>
      <c r="F131" s="24">
        <v>339.5</v>
      </c>
      <c r="G131" s="24">
        <v>412.8</v>
      </c>
      <c r="H131" s="24">
        <v>493.9</v>
      </c>
      <c r="I131" s="24">
        <v>545.79999999999995</v>
      </c>
      <c r="J131" s="24">
        <v>606.1</v>
      </c>
      <c r="K131" s="24">
        <v>706.2</v>
      </c>
      <c r="L131" s="24">
        <v>814.09999999999991</v>
      </c>
      <c r="M131" s="24">
        <v>985.7</v>
      </c>
      <c r="N131" s="24">
        <v>1082.6000000000001</v>
      </c>
      <c r="O131" s="24">
        <v>1195.3</v>
      </c>
      <c r="P131" s="24">
        <v>1293.4000000000001</v>
      </c>
      <c r="Q131" s="24">
        <v>1388.4</v>
      </c>
      <c r="R131" s="24">
        <v>1472.6</v>
      </c>
      <c r="S131" s="24">
        <v>1550.4999999999998</v>
      </c>
      <c r="T131" s="24">
        <v>1624.8</v>
      </c>
      <c r="U131" s="24">
        <v>1693.8</v>
      </c>
      <c r="V131" s="24">
        <v>1760.5</v>
      </c>
      <c r="W131" s="24">
        <v>1829.4</v>
      </c>
      <c r="X131" s="24">
        <v>1900.5000000000002</v>
      </c>
      <c r="Y131" s="24">
        <v>1969.8000000000002</v>
      </c>
      <c r="Z131" s="24">
        <v>2006.5</v>
      </c>
      <c r="AA131" s="24">
        <v>2042.6999999999998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3916.3054999999999</v>
      </c>
      <c r="D134" s="24">
        <v>4142.5532999999996</v>
      </c>
      <c r="E134" s="24">
        <v>4336.6095999999998</v>
      </c>
      <c r="F134" s="24">
        <v>4528.4669999999996</v>
      </c>
      <c r="G134" s="24">
        <v>4727.6109000000006</v>
      </c>
      <c r="H134" s="24">
        <v>4909.4651000000003</v>
      </c>
      <c r="I134" s="24">
        <v>5088.6727000000001</v>
      </c>
      <c r="J134" s="24">
        <v>5253.6437999999998</v>
      </c>
      <c r="K134" s="24">
        <v>5431.4723000000004</v>
      </c>
      <c r="L134" s="24">
        <v>5610.0034999999998</v>
      </c>
      <c r="M134" s="24">
        <v>5810.8233</v>
      </c>
      <c r="N134" s="24">
        <v>6019.4886999999999</v>
      </c>
      <c r="O134" s="24">
        <v>6302.7184999999999</v>
      </c>
      <c r="P134" s="24">
        <v>6567.2089000000005</v>
      </c>
      <c r="Q134" s="24">
        <v>6810.6755999999996</v>
      </c>
      <c r="R134" s="24">
        <v>7014.3020999999999</v>
      </c>
      <c r="S134" s="24">
        <v>7245.4789000000001</v>
      </c>
      <c r="T134" s="24">
        <v>7413.5797000000002</v>
      </c>
      <c r="U134" s="24">
        <v>7586.3037000000004</v>
      </c>
      <c r="V134" s="24">
        <v>7773.2089999999998</v>
      </c>
      <c r="W134" s="24">
        <v>7946.4690000000001</v>
      </c>
      <c r="X134" s="24">
        <v>8130.8669999999993</v>
      </c>
      <c r="Y134" s="24">
        <v>8361.9189999999999</v>
      </c>
      <c r="Z134" s="24">
        <v>8609.57</v>
      </c>
      <c r="AA134" s="24">
        <v>8858.2349999999988</v>
      </c>
    </row>
    <row r="135" spans="1:27" x14ac:dyDescent="0.25">
      <c r="A135" s="28" t="s">
        <v>132</v>
      </c>
      <c r="B135" s="28" t="s">
        <v>77</v>
      </c>
      <c r="C135" s="24">
        <v>92.7</v>
      </c>
      <c r="D135" s="24">
        <v>104.9</v>
      </c>
      <c r="E135" s="24">
        <v>129.20000000000002</v>
      </c>
      <c r="F135" s="24">
        <v>159.1</v>
      </c>
      <c r="G135" s="24">
        <v>194.9</v>
      </c>
      <c r="H135" s="24">
        <v>236.70000000000002</v>
      </c>
      <c r="I135" s="24">
        <v>269</v>
      </c>
      <c r="J135" s="24">
        <v>303</v>
      </c>
      <c r="K135" s="24">
        <v>354</v>
      </c>
      <c r="L135" s="24">
        <v>433.70000000000005</v>
      </c>
      <c r="M135" s="24">
        <v>547.4</v>
      </c>
      <c r="N135" s="24">
        <v>624.5</v>
      </c>
      <c r="O135" s="24">
        <v>711.09999999999991</v>
      </c>
      <c r="P135" s="24">
        <v>789.4</v>
      </c>
      <c r="Q135" s="24">
        <v>864.80000000000007</v>
      </c>
      <c r="R135" s="24">
        <v>936.09999999999991</v>
      </c>
      <c r="S135" s="24">
        <v>1004.8</v>
      </c>
      <c r="T135" s="24">
        <v>1069.3</v>
      </c>
      <c r="U135" s="24">
        <v>1129.6999999999998</v>
      </c>
      <c r="V135" s="24">
        <v>1188.8</v>
      </c>
      <c r="W135" s="24">
        <v>1247.3</v>
      </c>
      <c r="X135" s="24">
        <v>1307</v>
      </c>
      <c r="Y135" s="24">
        <v>1365.4</v>
      </c>
      <c r="Z135" s="24">
        <v>1395.4</v>
      </c>
      <c r="AA135" s="24">
        <v>1425</v>
      </c>
    </row>
    <row r="136" spans="1:27" x14ac:dyDescent="0.25">
      <c r="A136" s="28" t="s">
        <v>132</v>
      </c>
      <c r="B136" s="28" t="s">
        <v>78</v>
      </c>
      <c r="C136" s="24">
        <v>92.7</v>
      </c>
      <c r="D136" s="24">
        <v>104.9</v>
      </c>
      <c r="E136" s="24">
        <v>129.20000000000002</v>
      </c>
      <c r="F136" s="24">
        <v>159.1</v>
      </c>
      <c r="G136" s="24">
        <v>194.9</v>
      </c>
      <c r="H136" s="24">
        <v>236.70000000000002</v>
      </c>
      <c r="I136" s="24">
        <v>269</v>
      </c>
      <c r="J136" s="24">
        <v>303</v>
      </c>
      <c r="K136" s="24">
        <v>354</v>
      </c>
      <c r="L136" s="24">
        <v>433.70000000000005</v>
      </c>
      <c r="M136" s="24">
        <v>547.4</v>
      </c>
      <c r="N136" s="24">
        <v>624.5</v>
      </c>
      <c r="O136" s="24">
        <v>711.09999999999991</v>
      </c>
      <c r="P136" s="24">
        <v>789.4</v>
      </c>
      <c r="Q136" s="24">
        <v>864.80000000000007</v>
      </c>
      <c r="R136" s="24">
        <v>936.09999999999991</v>
      </c>
      <c r="S136" s="24">
        <v>1004.8</v>
      </c>
      <c r="T136" s="24">
        <v>1069.3</v>
      </c>
      <c r="U136" s="24">
        <v>1129.6999999999998</v>
      </c>
      <c r="V136" s="24">
        <v>1188.8</v>
      </c>
      <c r="W136" s="24">
        <v>1247.3</v>
      </c>
      <c r="X136" s="24">
        <v>1307</v>
      </c>
      <c r="Y136" s="24">
        <v>1365.4</v>
      </c>
      <c r="Z136" s="24">
        <v>1395.4</v>
      </c>
      <c r="AA136" s="24">
        <v>1425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3384.7909</v>
      </c>
      <c r="D139" s="24">
        <v>3958.6095</v>
      </c>
      <c r="E139" s="24">
        <v>4519.9081000000006</v>
      </c>
      <c r="F139" s="24">
        <v>5093.6759999999995</v>
      </c>
      <c r="G139" s="24">
        <v>5662.8487999999998</v>
      </c>
      <c r="H139" s="24">
        <v>6230.9393999999993</v>
      </c>
      <c r="I139" s="24">
        <v>6797.0102999999999</v>
      </c>
      <c r="J139" s="24">
        <v>7165.1327999999994</v>
      </c>
      <c r="K139" s="24">
        <v>7320.8548000000001</v>
      </c>
      <c r="L139" s="24">
        <v>7460.8991999999998</v>
      </c>
      <c r="M139" s="24">
        <v>7628.0635000000002</v>
      </c>
      <c r="N139" s="24">
        <v>7808.5126</v>
      </c>
      <c r="O139" s="24">
        <v>8055.4053999999996</v>
      </c>
      <c r="P139" s="24">
        <v>8292.8814999999995</v>
      </c>
      <c r="Q139" s="24">
        <v>8553.5923000000003</v>
      </c>
      <c r="R139" s="24">
        <v>8775.0681999999997</v>
      </c>
      <c r="S139" s="24">
        <v>9031.8770000000004</v>
      </c>
      <c r="T139" s="24">
        <v>9223.52</v>
      </c>
      <c r="U139" s="24">
        <v>9419.17</v>
      </c>
      <c r="V139" s="24">
        <v>9606.5990000000002</v>
      </c>
      <c r="W139" s="24">
        <v>9787.396999999999</v>
      </c>
      <c r="X139" s="24">
        <v>9964.4170000000013</v>
      </c>
      <c r="Y139" s="24">
        <v>10222.967000000001</v>
      </c>
      <c r="Z139" s="24">
        <v>10497.960000000001</v>
      </c>
      <c r="AA139" s="24">
        <v>10788.715</v>
      </c>
    </row>
    <row r="140" spans="1:27" x14ac:dyDescent="0.25">
      <c r="A140" s="28" t="s">
        <v>133</v>
      </c>
      <c r="B140" s="28" t="s">
        <v>77</v>
      </c>
      <c r="C140" s="24">
        <v>119.3</v>
      </c>
      <c r="D140" s="24">
        <v>144.5</v>
      </c>
      <c r="E140" s="24">
        <v>174.6</v>
      </c>
      <c r="F140" s="24">
        <v>210.9</v>
      </c>
      <c r="G140" s="24">
        <v>260.8</v>
      </c>
      <c r="H140" s="24">
        <v>322.39999999999998</v>
      </c>
      <c r="I140" s="24">
        <v>382</v>
      </c>
      <c r="J140" s="24">
        <v>445</v>
      </c>
      <c r="K140" s="24">
        <v>550.79999999999995</v>
      </c>
      <c r="L140" s="24">
        <v>649.20000000000005</v>
      </c>
      <c r="M140" s="24">
        <v>807.8</v>
      </c>
      <c r="N140" s="24">
        <v>920.49999999999989</v>
      </c>
      <c r="O140" s="24">
        <v>1028.7</v>
      </c>
      <c r="P140" s="24">
        <v>1122.2</v>
      </c>
      <c r="Q140" s="24">
        <v>1211.5999999999999</v>
      </c>
      <c r="R140" s="24">
        <v>1293.0999999999999</v>
      </c>
      <c r="S140" s="24">
        <v>1372.3</v>
      </c>
      <c r="T140" s="24">
        <v>1450.8</v>
      </c>
      <c r="U140" s="24">
        <v>1527.0000000000002</v>
      </c>
      <c r="V140" s="24">
        <v>1601</v>
      </c>
      <c r="W140" s="24">
        <v>1676.6</v>
      </c>
      <c r="X140" s="24">
        <v>1752.7999999999997</v>
      </c>
      <c r="Y140" s="24">
        <v>1824.8000000000002</v>
      </c>
      <c r="Z140" s="24">
        <v>1861.6</v>
      </c>
      <c r="AA140" s="24">
        <v>1898</v>
      </c>
    </row>
    <row r="141" spans="1:27" x14ac:dyDescent="0.25">
      <c r="A141" s="28" t="s">
        <v>133</v>
      </c>
      <c r="B141" s="28" t="s">
        <v>78</v>
      </c>
      <c r="C141" s="24">
        <v>119.3</v>
      </c>
      <c r="D141" s="24">
        <v>144.5</v>
      </c>
      <c r="E141" s="24">
        <v>174.6</v>
      </c>
      <c r="F141" s="24">
        <v>210.9</v>
      </c>
      <c r="G141" s="24">
        <v>260.8</v>
      </c>
      <c r="H141" s="24">
        <v>322.39999999999998</v>
      </c>
      <c r="I141" s="24">
        <v>382</v>
      </c>
      <c r="J141" s="24">
        <v>445</v>
      </c>
      <c r="K141" s="24">
        <v>550.79999999999995</v>
      </c>
      <c r="L141" s="24">
        <v>649.20000000000005</v>
      </c>
      <c r="M141" s="24">
        <v>807.8</v>
      </c>
      <c r="N141" s="24">
        <v>920.49999999999989</v>
      </c>
      <c r="O141" s="24">
        <v>1028.7</v>
      </c>
      <c r="P141" s="24">
        <v>1122.2</v>
      </c>
      <c r="Q141" s="24">
        <v>1211.5999999999999</v>
      </c>
      <c r="R141" s="24">
        <v>1293.0999999999999</v>
      </c>
      <c r="S141" s="24">
        <v>1372.3</v>
      </c>
      <c r="T141" s="24">
        <v>1450.8</v>
      </c>
      <c r="U141" s="24">
        <v>1527.0000000000002</v>
      </c>
      <c r="V141" s="24">
        <v>1601</v>
      </c>
      <c r="W141" s="24">
        <v>1676.6</v>
      </c>
      <c r="X141" s="24">
        <v>1752.7999999999997</v>
      </c>
      <c r="Y141" s="24">
        <v>1824.8000000000002</v>
      </c>
      <c r="Z141" s="24">
        <v>1861.6</v>
      </c>
      <c r="AA141" s="24">
        <v>1898</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1769.3742000000002</v>
      </c>
      <c r="D144" s="24">
        <v>1860.4858000000002</v>
      </c>
      <c r="E144" s="24">
        <v>1931.5702999999999</v>
      </c>
      <c r="F144" s="24">
        <v>2006.2437</v>
      </c>
      <c r="G144" s="24">
        <v>2079.5261999999998</v>
      </c>
      <c r="H144" s="24">
        <v>2145.1151999999997</v>
      </c>
      <c r="I144" s="24">
        <v>2213.1578</v>
      </c>
      <c r="J144" s="24">
        <v>2286.6977000000002</v>
      </c>
      <c r="K144" s="24">
        <v>2331.4306999999999</v>
      </c>
      <c r="L144" s="24">
        <v>2373.5904</v>
      </c>
      <c r="M144" s="24">
        <v>2422.0252</v>
      </c>
      <c r="N144" s="24">
        <v>2480.1326000000004</v>
      </c>
      <c r="O144" s="24">
        <v>2554.8206</v>
      </c>
      <c r="P144" s="24">
        <v>2631.6816999999996</v>
      </c>
      <c r="Q144" s="24">
        <v>2692.8515000000002</v>
      </c>
      <c r="R144" s="24">
        <v>2748.4629</v>
      </c>
      <c r="S144" s="24">
        <v>2801.3577999999998</v>
      </c>
      <c r="T144" s="24">
        <v>2839.9127000000003</v>
      </c>
      <c r="U144" s="24">
        <v>2879.8269</v>
      </c>
      <c r="V144" s="24">
        <v>2931.2377999999999</v>
      </c>
      <c r="W144" s="24">
        <v>2971.4767000000002</v>
      </c>
      <c r="X144" s="24">
        <v>3015.2011000000002</v>
      </c>
      <c r="Y144" s="24">
        <v>3078.5992999999999</v>
      </c>
      <c r="Z144" s="24">
        <v>3152.1736000000001</v>
      </c>
      <c r="AA144" s="24">
        <v>3216.4719</v>
      </c>
    </row>
    <row r="145" spans="1:27" x14ac:dyDescent="0.25">
      <c r="A145" s="28" t="s">
        <v>134</v>
      </c>
      <c r="B145" s="28" t="s">
        <v>77</v>
      </c>
      <c r="C145" s="24">
        <v>111.8</v>
      </c>
      <c r="D145" s="24">
        <v>150.70000000000002</v>
      </c>
      <c r="E145" s="24">
        <v>160.9</v>
      </c>
      <c r="F145" s="24">
        <v>172.1</v>
      </c>
      <c r="G145" s="24">
        <v>183.29999999999998</v>
      </c>
      <c r="H145" s="24">
        <v>200.8</v>
      </c>
      <c r="I145" s="24">
        <v>217.20000000000002</v>
      </c>
      <c r="J145" s="24">
        <v>234.20000000000002</v>
      </c>
      <c r="K145" s="24">
        <v>260.60000000000002</v>
      </c>
      <c r="L145" s="24">
        <v>289.5</v>
      </c>
      <c r="M145" s="24">
        <v>343.70000000000005</v>
      </c>
      <c r="N145" s="24">
        <v>367.6</v>
      </c>
      <c r="O145" s="24">
        <v>395.9</v>
      </c>
      <c r="P145" s="24">
        <v>420.50000000000006</v>
      </c>
      <c r="Q145" s="24">
        <v>444.3</v>
      </c>
      <c r="R145" s="24">
        <v>465.40000000000003</v>
      </c>
      <c r="S145" s="24">
        <v>483.5</v>
      </c>
      <c r="T145" s="24">
        <v>499.7</v>
      </c>
      <c r="U145" s="24">
        <v>515.09999999999991</v>
      </c>
      <c r="V145" s="24">
        <v>529.59999999999991</v>
      </c>
      <c r="W145" s="24">
        <v>544.1</v>
      </c>
      <c r="X145" s="24">
        <v>560.6</v>
      </c>
      <c r="Y145" s="24">
        <v>576.1</v>
      </c>
      <c r="Z145" s="24">
        <v>583.29999999999995</v>
      </c>
      <c r="AA145" s="24">
        <v>590.20000000000005</v>
      </c>
    </row>
    <row r="146" spans="1:27" x14ac:dyDescent="0.25">
      <c r="A146" s="28" t="s">
        <v>134</v>
      </c>
      <c r="B146" s="28" t="s">
        <v>78</v>
      </c>
      <c r="C146" s="24">
        <v>111.8</v>
      </c>
      <c r="D146" s="24">
        <v>150.70000000000002</v>
      </c>
      <c r="E146" s="24">
        <v>160.9</v>
      </c>
      <c r="F146" s="24">
        <v>172.1</v>
      </c>
      <c r="G146" s="24">
        <v>183.29999999999998</v>
      </c>
      <c r="H146" s="24">
        <v>200.8</v>
      </c>
      <c r="I146" s="24">
        <v>217.20000000000002</v>
      </c>
      <c r="J146" s="24">
        <v>234.20000000000002</v>
      </c>
      <c r="K146" s="24">
        <v>260.60000000000002</v>
      </c>
      <c r="L146" s="24">
        <v>289.5</v>
      </c>
      <c r="M146" s="24">
        <v>343.70000000000005</v>
      </c>
      <c r="N146" s="24">
        <v>367.6</v>
      </c>
      <c r="O146" s="24">
        <v>395.9</v>
      </c>
      <c r="P146" s="24">
        <v>420.50000000000006</v>
      </c>
      <c r="Q146" s="24">
        <v>444.3</v>
      </c>
      <c r="R146" s="24">
        <v>465.40000000000003</v>
      </c>
      <c r="S146" s="24">
        <v>483.5</v>
      </c>
      <c r="T146" s="24">
        <v>499.7</v>
      </c>
      <c r="U146" s="24">
        <v>515.09999999999991</v>
      </c>
      <c r="V146" s="24">
        <v>529.59999999999991</v>
      </c>
      <c r="W146" s="24">
        <v>544.1</v>
      </c>
      <c r="X146" s="24">
        <v>560.6</v>
      </c>
      <c r="Y146" s="24">
        <v>576.1</v>
      </c>
      <c r="Z146" s="24">
        <v>583.29999999999995</v>
      </c>
      <c r="AA146" s="24">
        <v>590.20000000000005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198.50096000000002</v>
      </c>
      <c r="D149" s="24">
        <v>216.13341</v>
      </c>
      <c r="E149" s="24">
        <v>228.27160000000001</v>
      </c>
      <c r="F149" s="24">
        <v>241.56738999999999</v>
      </c>
      <c r="G149" s="24">
        <v>255.73608999999999</v>
      </c>
      <c r="H149" s="24">
        <v>272.90654000000001</v>
      </c>
      <c r="I149" s="24">
        <v>284.93378000000001</v>
      </c>
      <c r="J149" s="24">
        <v>294.77646000000004</v>
      </c>
      <c r="K149" s="24">
        <v>305.44653</v>
      </c>
      <c r="L149" s="24">
        <v>315.22203000000002</v>
      </c>
      <c r="M149" s="24">
        <v>328.07501999999999</v>
      </c>
      <c r="N149" s="24">
        <v>345.67078000000004</v>
      </c>
      <c r="O149" s="24">
        <v>362.62074999999999</v>
      </c>
      <c r="P149" s="24">
        <v>379.16333000000003</v>
      </c>
      <c r="Q149" s="24">
        <v>398.12135999999998</v>
      </c>
      <c r="R149" s="24">
        <v>415.09562</v>
      </c>
      <c r="S149" s="24">
        <v>437.89852999999999</v>
      </c>
      <c r="T149" s="24">
        <v>452.81907999999999</v>
      </c>
      <c r="U149" s="24">
        <v>467.52375000000001</v>
      </c>
      <c r="V149" s="24">
        <v>484.7715</v>
      </c>
      <c r="W149" s="24">
        <v>496.44239000000005</v>
      </c>
      <c r="X149" s="24">
        <v>510.45461</v>
      </c>
      <c r="Y149" s="24">
        <v>528.63031999999998</v>
      </c>
      <c r="Z149" s="24">
        <v>549.32954999999993</v>
      </c>
      <c r="AA149" s="24">
        <v>569.08977000000004</v>
      </c>
    </row>
    <row r="150" spans="1:27" x14ac:dyDescent="0.25">
      <c r="A150" s="28" t="s">
        <v>135</v>
      </c>
      <c r="B150" s="28" t="s">
        <v>77</v>
      </c>
      <c r="C150" s="24">
        <v>14.7</v>
      </c>
      <c r="D150" s="24">
        <v>16.600000000000001</v>
      </c>
      <c r="E150" s="24">
        <v>19.7</v>
      </c>
      <c r="F150" s="24">
        <v>24</v>
      </c>
      <c r="G150" s="24">
        <v>29.500000000000004</v>
      </c>
      <c r="H150" s="24">
        <v>36.1</v>
      </c>
      <c r="I150" s="24">
        <v>41.699999999999996</v>
      </c>
      <c r="J150" s="24">
        <v>47.2</v>
      </c>
      <c r="K150" s="24">
        <v>53.7</v>
      </c>
      <c r="L150" s="24">
        <v>60.5</v>
      </c>
      <c r="M150" s="24">
        <v>72.099999999999994</v>
      </c>
      <c r="N150" s="24">
        <v>78.599999999999994</v>
      </c>
      <c r="O150" s="24">
        <v>85.800000000000011</v>
      </c>
      <c r="P150" s="24">
        <v>92</v>
      </c>
      <c r="Q150" s="24">
        <v>98.1</v>
      </c>
      <c r="R150" s="24">
        <v>103.69999999999999</v>
      </c>
      <c r="S150" s="24">
        <v>109.1</v>
      </c>
      <c r="T150" s="24">
        <v>113.69999999999999</v>
      </c>
      <c r="U150" s="24">
        <v>118</v>
      </c>
      <c r="V150" s="24">
        <v>122.1</v>
      </c>
      <c r="W150" s="24">
        <v>126.10000000000001</v>
      </c>
      <c r="X150" s="24">
        <v>130.30000000000001</v>
      </c>
      <c r="Y150" s="24">
        <v>134.4</v>
      </c>
      <c r="Z150" s="24">
        <v>136.29999999999998</v>
      </c>
      <c r="AA150" s="24">
        <v>138</v>
      </c>
    </row>
    <row r="151" spans="1:27" x14ac:dyDescent="0.25">
      <c r="A151" s="28" t="s">
        <v>135</v>
      </c>
      <c r="B151" s="28" t="s">
        <v>78</v>
      </c>
      <c r="C151" s="24">
        <v>14.7</v>
      </c>
      <c r="D151" s="24">
        <v>16.600000000000001</v>
      </c>
      <c r="E151" s="24">
        <v>19.7</v>
      </c>
      <c r="F151" s="24">
        <v>24</v>
      </c>
      <c r="G151" s="24">
        <v>29.500000000000004</v>
      </c>
      <c r="H151" s="24">
        <v>36.1</v>
      </c>
      <c r="I151" s="24">
        <v>41.699999999999996</v>
      </c>
      <c r="J151" s="24">
        <v>47.2</v>
      </c>
      <c r="K151" s="24">
        <v>53.7</v>
      </c>
      <c r="L151" s="24">
        <v>60.5</v>
      </c>
      <c r="M151" s="24">
        <v>72.099999999999994</v>
      </c>
      <c r="N151" s="24">
        <v>78.599999999999994</v>
      </c>
      <c r="O151" s="24">
        <v>85.800000000000011</v>
      </c>
      <c r="P151" s="24">
        <v>92</v>
      </c>
      <c r="Q151" s="24">
        <v>98.1</v>
      </c>
      <c r="R151" s="24">
        <v>103.69999999999999</v>
      </c>
      <c r="S151" s="24">
        <v>109.1</v>
      </c>
      <c r="T151" s="24">
        <v>113.69999999999999</v>
      </c>
      <c r="U151" s="24">
        <v>118</v>
      </c>
      <c r="V151" s="24">
        <v>122.1</v>
      </c>
      <c r="W151" s="24">
        <v>126.10000000000001</v>
      </c>
      <c r="X151" s="24">
        <v>130.30000000000001</v>
      </c>
      <c r="Y151" s="24">
        <v>134.4</v>
      </c>
      <c r="Z151" s="24">
        <v>136.29999999999998</v>
      </c>
      <c r="AA151" s="24">
        <v>138</v>
      </c>
    </row>
  </sheetData>
  <sheetProtection algorithmName="SHA-512" hashValue="dzG3bnnRe+v5OJW0naCPIW3ktZHwpefq/Y+Ncy0DilLZABN/FoKFIrwTkOs6atA4v+O7v/DC0DSpGzTIBHFw/w==" saltValue="cDXup/SZpl6lEHJkbcoKM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0382D880-5056-419F-A653-58A9C7F10D87}"/>
</file>

<file path=customXml/itemProps2.xml><?xml version="1.0" encoding="utf-8"?>
<ds:datastoreItem xmlns:ds="http://schemas.openxmlformats.org/officeDocument/2006/customXml" ds:itemID="{22569F2C-FC67-41DC-82D8-7131DE96CFA1}"/>
</file>

<file path=customXml/itemProps3.xml><?xml version="1.0" encoding="utf-8"?>
<ds:datastoreItem xmlns:ds="http://schemas.openxmlformats.org/officeDocument/2006/customXml" ds:itemID="{4189E138-5923-4D18-870F-D2026EBE35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Release notice</vt:lpstr>
      <vt:lpstr>Version notes</vt:lpstr>
      <vt:lpstr>Abbreviations and notes</vt:lpstr>
      <vt:lpstr>---Compare options---</vt:lpstr>
      <vt:lpstr>Competition Benefits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Option3C_CF</vt:lpstr>
      <vt:lpstr>Option3C_Generation</vt:lpstr>
      <vt:lpstr>Option3C_Capacity</vt:lpstr>
      <vt:lpstr>Option3C_VOM Cost</vt:lpstr>
      <vt:lpstr>Option3C_FOM Cost</vt:lpstr>
      <vt:lpstr>Option3C_Fuel Cost</vt:lpstr>
      <vt:lpstr>Option3C_Build Cost</vt:lpstr>
      <vt:lpstr>Option3C_REHAB Cost</vt:lpstr>
      <vt:lpstr>Option3C_REZ Tx Cost</vt:lpstr>
      <vt:lpstr>Option3C_USE+DSP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Schaller</dc:creator>
  <cp:lastModifiedBy>Andrea Schaller</cp:lastModifiedBy>
  <dcterms:created xsi:type="dcterms:W3CDTF">2021-07-23T03:18:39Z</dcterms:created>
  <dcterms:modified xsi:type="dcterms:W3CDTF">2021-07-23T03:19:18Z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0x01010040720D93C7FF8B49802AE22B2B090644</vt:lpwstr>
  </property>
</Properties>
</file>